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esktop/3DAnalysis/Thesis/"/>
    </mc:Choice>
  </mc:AlternateContent>
  <xr:revisionPtr revIDLastSave="0" documentId="13_ncr:1_{AEFA3222-D5B4-2440-8851-8952AB6EFC9E}" xr6:coauthVersionLast="45" xr6:coauthVersionMax="45" xr10:uidLastSave="{00000000-0000-0000-0000-000000000000}"/>
  <bookViews>
    <workbookView xWindow="0" yWindow="460" windowWidth="14860" windowHeight="19120" activeTab="1" xr2:uid="{E84C2168-1CE1-3040-87B4-BBDDA75C0A34}"/>
  </bookViews>
  <sheets>
    <sheet name="Prev table" sheetId="1" r:id="rId1"/>
    <sheet name="PERMANOVA Tables" sheetId="2" r:id="rId2"/>
    <sheet name="Species Stu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J28" i="1"/>
  <c r="H28" i="1"/>
  <c r="I14" i="1"/>
  <c r="H14" i="1"/>
  <c r="I3" i="1"/>
  <c r="H3" i="1"/>
  <c r="G28" i="1"/>
  <c r="G14" i="1"/>
  <c r="G3" i="1"/>
  <c r="I47" i="3" l="1"/>
  <c r="H47" i="3"/>
</calcChain>
</file>

<file path=xl/sharedStrings.xml><?xml version="1.0" encoding="utf-8"?>
<sst xmlns="http://schemas.openxmlformats.org/spreadsheetml/2006/main" count="402" uniqueCount="143">
  <si>
    <t>Martin County</t>
  </si>
  <si>
    <t>SEFL03</t>
  </si>
  <si>
    <t>Palm Beach County</t>
  </si>
  <si>
    <t>SEFL08</t>
  </si>
  <si>
    <t>SEFL09</t>
  </si>
  <si>
    <t>SEFL11</t>
  </si>
  <si>
    <t>SEFL12</t>
  </si>
  <si>
    <t>SEFL04</t>
  </si>
  <si>
    <t>SEFL05</t>
  </si>
  <si>
    <t>SEFL06</t>
  </si>
  <si>
    <t>Broward County</t>
  </si>
  <si>
    <t>T328</t>
  </si>
  <si>
    <t>BC1</t>
  </si>
  <si>
    <t>FTL4</t>
  </si>
  <si>
    <t>SLR Ledge</t>
  </si>
  <si>
    <t>SLR North</t>
  </si>
  <si>
    <t>November 2018</t>
  </si>
  <si>
    <t>December 2018</t>
  </si>
  <si>
    <t>March 2019</t>
  </si>
  <si>
    <t>May 2019</t>
  </si>
  <si>
    <t>November 2017</t>
  </si>
  <si>
    <t>April 2019</t>
  </si>
  <si>
    <t>June 2019</t>
  </si>
  <si>
    <t>December 2017</t>
  </si>
  <si>
    <t>April 2018</t>
  </si>
  <si>
    <t>May 2018</t>
  </si>
  <si>
    <t>June 2018</t>
  </si>
  <si>
    <t>August 2018</t>
  </si>
  <si>
    <t>Februrary 2019</t>
  </si>
  <si>
    <t>Number of Corals Observed</t>
  </si>
  <si>
    <t>Number of Infected Corals Observed</t>
  </si>
  <si>
    <t>SCTLD Prevalence</t>
  </si>
  <si>
    <t>Month</t>
  </si>
  <si>
    <t>Site</t>
  </si>
  <si>
    <t xml:space="preserve">SLR Central </t>
  </si>
  <si>
    <t xml:space="preserve">SLR South </t>
  </si>
  <si>
    <t>Date</t>
  </si>
  <si>
    <t>Site:Date</t>
  </si>
  <si>
    <t>pseudo-F</t>
  </si>
  <si>
    <t>df1</t>
  </si>
  <si>
    <t>df2</t>
  </si>
  <si>
    <t>Inf</t>
  </si>
  <si>
    <t>p-value</t>
  </si>
  <si>
    <t>PERMANOVA with Total, Diseased, and Heathy Area as Variables and Site and Date as Factors</t>
  </si>
  <si>
    <t>Residuals</t>
  </si>
  <si>
    <t>Df</t>
  </si>
  <si>
    <t>p-values</t>
  </si>
  <si>
    <t>Pairwise Comparisons Across Site</t>
  </si>
  <si>
    <t>SumsOfSqs</t>
  </si>
  <si>
    <t>F.Model</t>
  </si>
  <si>
    <t>R2</t>
  </si>
  <si>
    <t>p.value</t>
  </si>
  <si>
    <t>p.adjusted</t>
  </si>
  <si>
    <t>BC1 vs T328</t>
  </si>
  <si>
    <t>BC1 vs FTL4</t>
  </si>
  <si>
    <t>T328 vs FTL4</t>
  </si>
  <si>
    <t>Comparisons</t>
  </si>
  <si>
    <t>County</t>
  </si>
  <si>
    <t>County:Date</t>
  </si>
  <si>
    <t>Univariate PERMANOVA comparing SCTLD prevalence over county and time</t>
  </si>
  <si>
    <t>Pairwise comparisons of Roving Diver Disease Surveys from Univariate PERMANOVA Results</t>
  </si>
  <si>
    <t>Martin vs Palm Beach</t>
  </si>
  <si>
    <t>Martin vs Broward</t>
  </si>
  <si>
    <t>Palm Beach vs Broward</t>
  </si>
  <si>
    <t>Total Colony Area</t>
  </si>
  <si>
    <t>Disese Tissue Area</t>
  </si>
  <si>
    <t>Healthy Tissue Area</t>
  </si>
  <si>
    <t>Comparison</t>
  </si>
  <si>
    <t>Z</t>
  </si>
  <si>
    <t>P.unadj</t>
  </si>
  <si>
    <t>P.adj</t>
  </si>
  <si>
    <t>BC1 - FTL4</t>
  </si>
  <si>
    <t>BC1 - T328</t>
  </si>
  <si>
    <t>FTL4 - T328</t>
  </si>
  <si>
    <t>Species</t>
  </si>
  <si>
    <t>PCLI</t>
  </si>
  <si>
    <t>CNAT</t>
  </si>
  <si>
    <t>OFAV</t>
  </si>
  <si>
    <t>DSTO</t>
  </si>
  <si>
    <t>MCAV</t>
  </si>
  <si>
    <t>AAGA</t>
  </si>
  <si>
    <t>PAST</t>
  </si>
  <si>
    <t>SRAD</t>
  </si>
  <si>
    <t>POR spp.</t>
  </si>
  <si>
    <t>ALAM</t>
  </si>
  <si>
    <t>EFAS</t>
  </si>
  <si>
    <t>PSTRI</t>
  </si>
  <si>
    <t>EFAST</t>
  </si>
  <si>
    <t>OANN</t>
  </si>
  <si>
    <t>FFRA</t>
  </si>
  <si>
    <t>ACER</t>
  </si>
  <si>
    <t>HCUC</t>
  </si>
  <si>
    <t>PSTO</t>
  </si>
  <si>
    <t>ISIN</t>
  </si>
  <si>
    <t>SCUB</t>
  </si>
  <si>
    <t>MALC</t>
  </si>
  <si>
    <t>DLAB</t>
  </si>
  <si>
    <t>MALI</t>
  </si>
  <si>
    <t>ODIF</t>
  </si>
  <si>
    <t>MANG</t>
  </si>
  <si>
    <t>AFRA</t>
  </si>
  <si>
    <t>OVAR</t>
  </si>
  <si>
    <t>MAUR</t>
  </si>
  <si>
    <t>PLAB</t>
  </si>
  <si>
    <t>AGGA</t>
  </si>
  <si>
    <t>PPOR</t>
  </si>
  <si>
    <t>MDEC</t>
  </si>
  <si>
    <t>PSTR</t>
  </si>
  <si>
    <t>MFER</t>
  </si>
  <si>
    <t>SBOU</t>
  </si>
  <si>
    <t>UAGA</t>
  </si>
  <si>
    <t>SINT</t>
  </si>
  <si>
    <t>MLAM</t>
  </si>
  <si>
    <t>SSID</t>
  </si>
  <si>
    <t>MMEA</t>
  </si>
  <si>
    <t>MYCE</t>
  </si>
  <si>
    <t>MFOR</t>
  </si>
  <si>
    <t>Grand Total</t>
  </si>
  <si>
    <t>SCTLD Observations</t>
  </si>
  <si>
    <t>Total Observatioins</t>
  </si>
  <si>
    <t>Prevalence</t>
  </si>
  <si>
    <t>Total Observationis</t>
  </si>
  <si>
    <t>Value</t>
  </si>
  <si>
    <t>P</t>
  </si>
  <si>
    <t xml:space="preserve">Adjusted P </t>
  </si>
  <si>
    <t>8/24/18-9/11/18</t>
  </si>
  <si>
    <t>&lt;0.001</t>
  </si>
  <si>
    <t>9/11/18-11/8/18</t>
  </si>
  <si>
    <t>Total</t>
  </si>
  <si>
    <t>Healthy</t>
  </si>
  <si>
    <t>8/24/18-11/8/18</t>
  </si>
  <si>
    <t>Post-hoc Nemenyi Test For Healthy Tissue Across Date</t>
  </si>
  <si>
    <t>Post-hoc Nemenyi Test for Total Tissue Area Across Date</t>
  </si>
  <si>
    <t>Friedman chi-squared</t>
  </si>
  <si>
    <t>df</t>
  </si>
  <si>
    <t>Disease Area</t>
  </si>
  <si>
    <t>Test</t>
  </si>
  <si>
    <t>Proportion of Healthy Tissue</t>
  </si>
  <si>
    <t>Proportion of Disease Tissue</t>
  </si>
  <si>
    <t>Proportion of Loss</t>
  </si>
  <si>
    <t>Proportiion of Tissue loss</t>
  </si>
  <si>
    <t>p</t>
  </si>
  <si>
    <r>
      <t xml:space="preserve">Adjusted </t>
    </r>
    <r>
      <rPr>
        <i/>
        <sz val="12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</si>
</sst>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5" xfId="0" applyBorder="1"/>
    <xf numFmtId="49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wrapText="1"/>
    </xf>
    <xf numFmtId="0" fontId="1" fillId="0" borderId="3" xfId="0" applyFont="1" applyBorder="1"/>
    <xf numFmtId="0" fontId="1" fillId="0" borderId="10" xfId="0" applyFont="1" applyBorder="1"/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Fill="1" applyBorder="1"/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0" fillId="0" borderId="13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1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12" xfId="0" applyBorder="1" applyAlignment="1">
      <alignment wrapText="1"/>
    </xf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5" xfId="0" applyFont="1" applyBorder="1"/>
    <xf numFmtId="0" fontId="1" fillId="0" borderId="1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NumberFormat="1" applyBorder="1"/>
    <xf numFmtId="0" fontId="0" fillId="0" borderId="10" xfId="0" applyNumberForma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12" xfId="0" applyNumberFormat="1" applyBorder="1"/>
    <xf numFmtId="0" fontId="0" fillId="0" borderId="0" xfId="0" applyNumberFormat="1" applyBorder="1"/>
    <xf numFmtId="164" fontId="0" fillId="0" borderId="5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9F94-8B46-B348-A4B6-2EA4AAC5E6BD}">
  <dimension ref="A1:J63"/>
  <sheetViews>
    <sheetView workbookViewId="0">
      <selection activeCell="G14" sqref="G14"/>
    </sheetView>
  </sheetViews>
  <sheetFormatPr baseColWidth="10" defaultRowHeight="16" x14ac:dyDescent="0.2"/>
  <cols>
    <col min="1" max="1" width="11.1640625" customWidth="1"/>
    <col min="2" max="2" width="14.1640625" style="1" bestFit="1" customWidth="1"/>
    <col min="3" max="3" width="12.5" customWidth="1"/>
    <col min="4" max="4" width="14.83203125" customWidth="1"/>
    <col min="5" max="5" width="15.5" bestFit="1" customWidth="1"/>
    <col min="9" max="9" width="11.6640625" bestFit="1" customWidth="1"/>
  </cols>
  <sheetData>
    <row r="1" spans="1:9" ht="51" x14ac:dyDescent="0.2">
      <c r="A1" s="53" t="s">
        <v>57</v>
      </c>
      <c r="B1" s="14" t="s">
        <v>33</v>
      </c>
      <c r="C1" s="15" t="s">
        <v>32</v>
      </c>
      <c r="D1" s="14" t="s">
        <v>29</v>
      </c>
      <c r="E1" s="14" t="s">
        <v>30</v>
      </c>
      <c r="F1" s="14" t="s">
        <v>31</v>
      </c>
    </row>
    <row r="2" spans="1:9" s="16" customFormat="1" x14ac:dyDescent="0.2">
      <c r="A2" t="s">
        <v>10</v>
      </c>
      <c r="B2" s="10" t="s">
        <v>11</v>
      </c>
      <c r="C2" s="11" t="s">
        <v>16</v>
      </c>
      <c r="D2" s="12">
        <v>76</v>
      </c>
      <c r="E2" s="12">
        <v>17</v>
      </c>
      <c r="F2" s="28">
        <v>0.22368421052631579</v>
      </c>
    </row>
    <row r="3" spans="1:9" x14ac:dyDescent="0.2">
      <c r="B3" s="6" t="s">
        <v>12</v>
      </c>
      <c r="C3" s="3" t="s">
        <v>16</v>
      </c>
      <c r="D3" s="2">
        <v>236</v>
      </c>
      <c r="E3" s="2">
        <v>26</v>
      </c>
      <c r="F3" s="29">
        <v>0.11016949152542373</v>
      </c>
      <c r="G3">
        <f>AVERAGE(D2:D12)</f>
        <v>144.36363636363637</v>
      </c>
      <c r="H3">
        <f>STDEV(D2:D12)</f>
        <v>90.366224583383726</v>
      </c>
      <c r="I3">
        <f>H3/(SQRT(11))</f>
        <v>27.246441878552186</v>
      </c>
    </row>
    <row r="4" spans="1:9" x14ac:dyDescent="0.2">
      <c r="B4" s="6" t="s">
        <v>13</v>
      </c>
      <c r="C4" s="3" t="s">
        <v>16</v>
      </c>
      <c r="D4" s="2">
        <v>270</v>
      </c>
      <c r="E4" s="2">
        <v>9</v>
      </c>
      <c r="F4" s="29">
        <v>3.3333333333333333E-2</v>
      </c>
    </row>
    <row r="5" spans="1:9" x14ac:dyDescent="0.2">
      <c r="B5" s="6" t="s">
        <v>11</v>
      </c>
      <c r="C5" s="3" t="s">
        <v>17</v>
      </c>
      <c r="D5" s="2">
        <v>123</v>
      </c>
      <c r="E5" s="2">
        <v>11</v>
      </c>
      <c r="F5" s="29">
        <v>8.943089430894309E-2</v>
      </c>
    </row>
    <row r="6" spans="1:9" x14ac:dyDescent="0.2">
      <c r="B6" s="6" t="s">
        <v>12</v>
      </c>
      <c r="C6" s="3" t="s">
        <v>17</v>
      </c>
      <c r="D6" s="2">
        <v>315</v>
      </c>
      <c r="E6" s="2">
        <v>23</v>
      </c>
      <c r="F6" s="29">
        <v>7.301587301587302E-2</v>
      </c>
    </row>
    <row r="7" spans="1:9" x14ac:dyDescent="0.2">
      <c r="B7" s="6" t="s">
        <v>13</v>
      </c>
      <c r="C7" s="3" t="s">
        <v>17</v>
      </c>
      <c r="D7" s="2">
        <v>89</v>
      </c>
      <c r="E7" s="2">
        <v>9</v>
      </c>
      <c r="F7" s="29">
        <v>0.10112359550561797</v>
      </c>
    </row>
    <row r="8" spans="1:9" x14ac:dyDescent="0.2">
      <c r="B8" s="6" t="s">
        <v>11</v>
      </c>
      <c r="C8" s="3" t="s">
        <v>18</v>
      </c>
      <c r="D8" s="2">
        <v>51</v>
      </c>
      <c r="E8" s="2">
        <v>11</v>
      </c>
      <c r="F8" s="29">
        <v>0.21568627450980393</v>
      </c>
    </row>
    <row r="9" spans="1:9" x14ac:dyDescent="0.2">
      <c r="B9" s="6" t="s">
        <v>12</v>
      </c>
      <c r="C9" s="3" t="s">
        <v>18</v>
      </c>
      <c r="D9" s="2">
        <v>154</v>
      </c>
      <c r="E9" s="2">
        <v>6</v>
      </c>
      <c r="F9" s="29">
        <v>3.896103896103896E-2</v>
      </c>
    </row>
    <row r="10" spans="1:9" x14ac:dyDescent="0.2">
      <c r="B10" s="6" t="s">
        <v>13</v>
      </c>
      <c r="C10" s="3" t="s">
        <v>18</v>
      </c>
      <c r="D10" s="2">
        <v>51</v>
      </c>
      <c r="E10" s="2">
        <v>11</v>
      </c>
      <c r="F10" s="29">
        <v>0.21568627450980393</v>
      </c>
    </row>
    <row r="11" spans="1:9" x14ac:dyDescent="0.2">
      <c r="B11" s="6" t="s">
        <v>11</v>
      </c>
      <c r="C11" s="3" t="s">
        <v>19</v>
      </c>
      <c r="D11" s="2">
        <v>96</v>
      </c>
      <c r="E11" s="2">
        <v>11</v>
      </c>
      <c r="F11" s="29">
        <v>0.11458333333333333</v>
      </c>
    </row>
    <row r="12" spans="1:9" x14ac:dyDescent="0.2">
      <c r="B12" s="8" t="s">
        <v>13</v>
      </c>
      <c r="C12" s="5" t="s">
        <v>19</v>
      </c>
      <c r="D12" s="4">
        <v>127</v>
      </c>
      <c r="E12" s="4">
        <v>7</v>
      </c>
      <c r="F12" s="30">
        <v>5.5118110236220472E-2</v>
      </c>
    </row>
    <row r="13" spans="1:9" x14ac:dyDescent="0.2">
      <c r="B13" s="6"/>
      <c r="C13" s="3"/>
      <c r="D13" s="2"/>
      <c r="E13" s="2"/>
      <c r="F13" s="29"/>
    </row>
    <row r="14" spans="1:9" x14ac:dyDescent="0.2">
      <c r="A14" t="s">
        <v>0</v>
      </c>
      <c r="B14" s="6" t="s">
        <v>34</v>
      </c>
      <c r="C14" s="3" t="s">
        <v>20</v>
      </c>
      <c r="D14" s="2">
        <v>48</v>
      </c>
      <c r="E14" s="2">
        <v>11</v>
      </c>
      <c r="F14" s="29">
        <v>0.22916666666666666</v>
      </c>
      <c r="G14">
        <f>AVERAGE(D14:D26)</f>
        <v>36.846153846153847</v>
      </c>
      <c r="H14">
        <f>STDEV(D14:D26)</f>
        <v>66.112084313744731</v>
      </c>
      <c r="I14">
        <f>H14/(SQRT(13))</f>
        <v>18.336193070846548</v>
      </c>
    </row>
    <row r="15" spans="1:9" s="16" customFormat="1" x14ac:dyDescent="0.2">
      <c r="A15"/>
      <c r="B15" s="6" t="s">
        <v>35</v>
      </c>
      <c r="C15" s="3" t="s">
        <v>20</v>
      </c>
      <c r="D15" s="2">
        <v>10</v>
      </c>
      <c r="E15" s="2">
        <v>3</v>
      </c>
      <c r="F15" s="29">
        <v>0.3</v>
      </c>
      <c r="G15"/>
    </row>
    <row r="16" spans="1:9" x14ac:dyDescent="0.2">
      <c r="B16" s="6" t="s">
        <v>1</v>
      </c>
      <c r="C16" s="3" t="s">
        <v>20</v>
      </c>
      <c r="D16" s="2">
        <v>10</v>
      </c>
      <c r="E16" s="2">
        <v>1</v>
      </c>
      <c r="F16" s="29">
        <v>0.1</v>
      </c>
    </row>
    <row r="17" spans="1:10" x14ac:dyDescent="0.2">
      <c r="B17" s="6" t="s">
        <v>34</v>
      </c>
      <c r="C17" s="3" t="s">
        <v>18</v>
      </c>
      <c r="D17" s="2">
        <v>246</v>
      </c>
      <c r="E17" s="2">
        <v>0</v>
      </c>
      <c r="F17" s="55">
        <v>0</v>
      </c>
    </row>
    <row r="18" spans="1:10" x14ac:dyDescent="0.2">
      <c r="B18" s="6" t="s">
        <v>35</v>
      </c>
      <c r="C18" s="3" t="s">
        <v>18</v>
      </c>
      <c r="D18" s="2">
        <v>13</v>
      </c>
      <c r="E18" s="2">
        <v>0</v>
      </c>
      <c r="F18" s="55">
        <v>0</v>
      </c>
    </row>
    <row r="19" spans="1:10" x14ac:dyDescent="0.2">
      <c r="B19" s="6" t="s">
        <v>14</v>
      </c>
      <c r="C19" s="3" t="s">
        <v>18</v>
      </c>
      <c r="D19" s="2">
        <v>53</v>
      </c>
      <c r="E19" s="2">
        <v>0</v>
      </c>
      <c r="F19" s="55">
        <v>0</v>
      </c>
    </row>
    <row r="20" spans="1:10" x14ac:dyDescent="0.2">
      <c r="B20" s="6" t="s">
        <v>15</v>
      </c>
      <c r="C20" s="3" t="s">
        <v>21</v>
      </c>
      <c r="D20" s="2">
        <v>7</v>
      </c>
      <c r="E20" s="2">
        <v>3</v>
      </c>
      <c r="F20" s="29">
        <v>0.42857142857142855</v>
      </c>
    </row>
    <row r="21" spans="1:10" x14ac:dyDescent="0.2">
      <c r="B21" s="6" t="s">
        <v>35</v>
      </c>
      <c r="C21" s="3" t="s">
        <v>21</v>
      </c>
      <c r="D21" s="2">
        <v>7</v>
      </c>
      <c r="E21" s="2">
        <v>0</v>
      </c>
      <c r="F21" s="29">
        <v>0</v>
      </c>
    </row>
    <row r="22" spans="1:10" x14ac:dyDescent="0.2">
      <c r="B22" s="6" t="s">
        <v>14</v>
      </c>
      <c r="C22" s="3" t="s">
        <v>21</v>
      </c>
      <c r="D22" s="2">
        <v>7</v>
      </c>
      <c r="E22" s="2">
        <v>1</v>
      </c>
      <c r="F22" s="29">
        <v>0.14285714285714285</v>
      </c>
    </row>
    <row r="23" spans="1:10" x14ac:dyDescent="0.2">
      <c r="B23" s="6" t="s">
        <v>15</v>
      </c>
      <c r="C23" s="3" t="s">
        <v>22</v>
      </c>
      <c r="D23" s="2">
        <v>5</v>
      </c>
      <c r="E23" s="2">
        <v>2</v>
      </c>
      <c r="F23" s="29">
        <v>0.4</v>
      </c>
    </row>
    <row r="24" spans="1:10" x14ac:dyDescent="0.2">
      <c r="B24" s="6" t="s">
        <v>34</v>
      </c>
      <c r="C24" s="3" t="s">
        <v>22</v>
      </c>
      <c r="D24" s="2">
        <v>62</v>
      </c>
      <c r="E24" s="2">
        <v>1</v>
      </c>
      <c r="F24" s="29">
        <v>1.6129032258064516E-2</v>
      </c>
    </row>
    <row r="25" spans="1:10" x14ac:dyDescent="0.2">
      <c r="B25" s="6" t="s">
        <v>35</v>
      </c>
      <c r="C25" s="3" t="s">
        <v>22</v>
      </c>
      <c r="D25" s="2">
        <v>2</v>
      </c>
      <c r="E25" s="2">
        <v>0</v>
      </c>
      <c r="F25" s="55">
        <v>0</v>
      </c>
    </row>
    <row r="26" spans="1:10" x14ac:dyDescent="0.2">
      <c r="B26" s="8" t="s">
        <v>14</v>
      </c>
      <c r="C26" s="5" t="s">
        <v>22</v>
      </c>
      <c r="D26" s="4">
        <v>9</v>
      </c>
      <c r="E26" s="4">
        <v>0</v>
      </c>
      <c r="F26" s="56">
        <v>0</v>
      </c>
    </row>
    <row r="27" spans="1:10" x14ac:dyDescent="0.2">
      <c r="B27" s="6"/>
      <c r="C27" s="3"/>
      <c r="D27" s="2"/>
      <c r="E27" s="2"/>
      <c r="F27" s="55"/>
    </row>
    <row r="28" spans="1:10" x14ac:dyDescent="0.2">
      <c r="A28" t="s">
        <v>2</v>
      </c>
      <c r="B28" s="6" t="s">
        <v>3</v>
      </c>
      <c r="C28" s="3" t="s">
        <v>23</v>
      </c>
      <c r="D28" s="2">
        <v>38</v>
      </c>
      <c r="E28" s="2">
        <v>0</v>
      </c>
      <c r="F28" s="55">
        <v>0</v>
      </c>
      <c r="G28">
        <f>AVERAGE(D28:D63)</f>
        <v>87.388888888888886</v>
      </c>
      <c r="H28">
        <f>STDEV(D28:D63)</f>
        <v>78.533078663990025</v>
      </c>
      <c r="I28" s="16">
        <f>H28/(SQRT(36))</f>
        <v>13.088846443998337</v>
      </c>
      <c r="J28">
        <f>COUNT(D28:D63)</f>
        <v>36</v>
      </c>
    </row>
    <row r="29" spans="1:10" x14ac:dyDescent="0.2">
      <c r="B29" s="6" t="s">
        <v>4</v>
      </c>
      <c r="C29" s="3" t="s">
        <v>23</v>
      </c>
      <c r="D29" s="2">
        <v>8</v>
      </c>
      <c r="E29" s="2">
        <v>0</v>
      </c>
      <c r="F29" s="55">
        <v>0</v>
      </c>
    </row>
    <row r="30" spans="1:10" s="16" customFormat="1" x14ac:dyDescent="0.2">
      <c r="A30" s="54"/>
      <c r="B30" s="6" t="s">
        <v>5</v>
      </c>
      <c r="C30" s="3" t="s">
        <v>23</v>
      </c>
      <c r="D30" s="2">
        <v>44</v>
      </c>
      <c r="E30" s="2">
        <v>1</v>
      </c>
      <c r="F30" s="29">
        <v>2.2727272727272728E-2</v>
      </c>
      <c r="G30"/>
      <c r="H30"/>
      <c r="I30"/>
    </row>
    <row r="31" spans="1:10" x14ac:dyDescent="0.2">
      <c r="B31" s="6" t="s">
        <v>6</v>
      </c>
      <c r="C31" s="3" t="s">
        <v>23</v>
      </c>
      <c r="D31" s="2">
        <v>30</v>
      </c>
      <c r="E31" s="2">
        <v>0</v>
      </c>
      <c r="F31" s="55">
        <v>0</v>
      </c>
    </row>
    <row r="32" spans="1:10" x14ac:dyDescent="0.2">
      <c r="B32" s="6" t="s">
        <v>7</v>
      </c>
      <c r="C32" s="3" t="s">
        <v>23</v>
      </c>
      <c r="D32" s="2">
        <v>47</v>
      </c>
      <c r="E32" s="2">
        <v>0</v>
      </c>
      <c r="F32" s="55">
        <v>0</v>
      </c>
    </row>
    <row r="33" spans="2:6" x14ac:dyDescent="0.2">
      <c r="B33" s="6" t="s">
        <v>8</v>
      </c>
      <c r="C33" s="3" t="s">
        <v>23</v>
      </c>
      <c r="D33" s="2">
        <v>24</v>
      </c>
      <c r="E33" s="2">
        <v>0</v>
      </c>
      <c r="F33" s="55">
        <v>0</v>
      </c>
    </row>
    <row r="34" spans="2:6" x14ac:dyDescent="0.2">
      <c r="B34" s="6" t="s">
        <v>9</v>
      </c>
      <c r="C34" s="3" t="s">
        <v>23</v>
      </c>
      <c r="D34" s="2">
        <v>130</v>
      </c>
      <c r="E34" s="2">
        <v>1</v>
      </c>
      <c r="F34" s="29">
        <v>7.6923076923076927E-3</v>
      </c>
    </row>
    <row r="35" spans="2:6" x14ac:dyDescent="0.2">
      <c r="B35" s="6" t="s">
        <v>3</v>
      </c>
      <c r="C35" s="3" t="s">
        <v>24</v>
      </c>
      <c r="D35" s="2">
        <v>129</v>
      </c>
      <c r="E35" s="2">
        <v>0</v>
      </c>
      <c r="F35" s="55">
        <v>0</v>
      </c>
    </row>
    <row r="36" spans="2:6" x14ac:dyDescent="0.2">
      <c r="B36" s="6" t="s">
        <v>7</v>
      </c>
      <c r="C36" s="3" t="s">
        <v>25</v>
      </c>
      <c r="D36" s="2">
        <v>28</v>
      </c>
      <c r="E36" s="2">
        <v>0</v>
      </c>
      <c r="F36" s="55">
        <v>0</v>
      </c>
    </row>
    <row r="37" spans="2:6" x14ac:dyDescent="0.2">
      <c r="B37" s="6" t="s">
        <v>8</v>
      </c>
      <c r="C37" s="3" t="s">
        <v>26</v>
      </c>
      <c r="D37" s="2">
        <v>24</v>
      </c>
      <c r="E37" s="2">
        <v>0</v>
      </c>
      <c r="F37" s="55">
        <v>0</v>
      </c>
    </row>
    <row r="38" spans="2:6" x14ac:dyDescent="0.2">
      <c r="B38" s="6" t="s">
        <v>9</v>
      </c>
      <c r="C38" s="3" t="s">
        <v>26</v>
      </c>
      <c r="D38" s="2">
        <v>90</v>
      </c>
      <c r="E38" s="2">
        <v>0</v>
      </c>
      <c r="F38" s="55">
        <v>0</v>
      </c>
    </row>
    <row r="39" spans="2:6" x14ac:dyDescent="0.2">
      <c r="B39" s="6" t="s">
        <v>7</v>
      </c>
      <c r="C39" s="3" t="s">
        <v>27</v>
      </c>
      <c r="D39" s="2">
        <v>60</v>
      </c>
      <c r="E39" s="2">
        <v>0</v>
      </c>
      <c r="F39" s="55">
        <v>0</v>
      </c>
    </row>
    <row r="40" spans="2:6" x14ac:dyDescent="0.2">
      <c r="B40" s="6" t="s">
        <v>8</v>
      </c>
      <c r="C40" s="3" t="s">
        <v>27</v>
      </c>
      <c r="D40" s="2">
        <v>19</v>
      </c>
      <c r="E40" s="2">
        <v>0</v>
      </c>
      <c r="F40" s="55">
        <v>0</v>
      </c>
    </row>
    <row r="41" spans="2:6" x14ac:dyDescent="0.2">
      <c r="B41" s="6" t="s">
        <v>9</v>
      </c>
      <c r="C41" s="3" t="s">
        <v>27</v>
      </c>
      <c r="D41" s="2">
        <v>94</v>
      </c>
      <c r="E41" s="2">
        <v>2</v>
      </c>
      <c r="F41" s="29">
        <v>2.1276595744680851E-2</v>
      </c>
    </row>
    <row r="42" spans="2:6" x14ac:dyDescent="0.2">
      <c r="B42" s="6" t="s">
        <v>3</v>
      </c>
      <c r="C42" s="3" t="s">
        <v>27</v>
      </c>
      <c r="D42" s="2">
        <v>87</v>
      </c>
      <c r="E42" s="2">
        <v>0</v>
      </c>
      <c r="F42" s="55">
        <v>0</v>
      </c>
    </row>
    <row r="43" spans="2:6" x14ac:dyDescent="0.2">
      <c r="B43" s="6" t="s">
        <v>5</v>
      </c>
      <c r="C43" s="3" t="s">
        <v>27</v>
      </c>
      <c r="D43" s="2">
        <v>58</v>
      </c>
      <c r="E43" s="2">
        <v>2</v>
      </c>
      <c r="F43" s="29">
        <v>3.4482758620689655E-2</v>
      </c>
    </row>
    <row r="44" spans="2:6" x14ac:dyDescent="0.2">
      <c r="B44" s="6" t="s">
        <v>7</v>
      </c>
      <c r="C44" s="3" t="s">
        <v>17</v>
      </c>
      <c r="D44" s="2">
        <v>190</v>
      </c>
      <c r="E44" s="2">
        <v>0</v>
      </c>
      <c r="F44" s="55">
        <v>0</v>
      </c>
    </row>
    <row r="45" spans="2:6" x14ac:dyDescent="0.2">
      <c r="B45" s="6" t="s">
        <v>8</v>
      </c>
      <c r="C45" s="3" t="s">
        <v>17</v>
      </c>
      <c r="D45" s="2">
        <v>33</v>
      </c>
      <c r="E45" s="2">
        <v>0</v>
      </c>
      <c r="F45" s="55">
        <v>0</v>
      </c>
    </row>
    <row r="46" spans="2:6" x14ac:dyDescent="0.2">
      <c r="B46" s="6" t="s">
        <v>9</v>
      </c>
      <c r="C46" s="3" t="s">
        <v>17</v>
      </c>
      <c r="D46" s="2">
        <v>233</v>
      </c>
      <c r="E46" s="2">
        <v>7</v>
      </c>
      <c r="F46" s="29">
        <v>3.0042918454935622E-2</v>
      </c>
    </row>
    <row r="47" spans="2:6" x14ac:dyDescent="0.2">
      <c r="B47" s="6" t="s">
        <v>3</v>
      </c>
      <c r="C47" s="3" t="s">
        <v>28</v>
      </c>
      <c r="D47" s="2">
        <v>162</v>
      </c>
      <c r="E47" s="2">
        <v>0</v>
      </c>
      <c r="F47" s="55">
        <v>0</v>
      </c>
    </row>
    <row r="48" spans="2:6" x14ac:dyDescent="0.2">
      <c r="B48" s="6" t="s">
        <v>5</v>
      </c>
      <c r="C48" s="3" t="s">
        <v>28</v>
      </c>
      <c r="D48" s="2">
        <v>155</v>
      </c>
      <c r="E48" s="2">
        <v>0</v>
      </c>
      <c r="F48" s="55">
        <v>0</v>
      </c>
    </row>
    <row r="49" spans="2:6" x14ac:dyDescent="0.2">
      <c r="B49" s="6" t="s">
        <v>6</v>
      </c>
      <c r="C49" s="3" t="s">
        <v>28</v>
      </c>
      <c r="D49" s="2">
        <v>99</v>
      </c>
      <c r="E49" s="2">
        <v>0</v>
      </c>
      <c r="F49" s="55">
        <v>0</v>
      </c>
    </row>
    <row r="50" spans="2:6" x14ac:dyDescent="0.2">
      <c r="B50" s="6" t="s">
        <v>7</v>
      </c>
      <c r="C50" s="3" t="s">
        <v>18</v>
      </c>
      <c r="D50" s="2">
        <v>66</v>
      </c>
      <c r="E50" s="2">
        <v>4</v>
      </c>
      <c r="F50" s="29">
        <v>6.0606060606060608E-2</v>
      </c>
    </row>
    <row r="51" spans="2:6" x14ac:dyDescent="0.2">
      <c r="B51" s="6" t="s">
        <v>8</v>
      </c>
      <c r="C51" s="3" t="s">
        <v>18</v>
      </c>
      <c r="D51" s="2">
        <v>13</v>
      </c>
      <c r="E51" s="2">
        <v>1</v>
      </c>
      <c r="F51" s="29">
        <v>7.6923076923076927E-2</v>
      </c>
    </row>
    <row r="52" spans="2:6" x14ac:dyDescent="0.2">
      <c r="B52" s="6" t="s">
        <v>9</v>
      </c>
      <c r="C52" s="3" t="s">
        <v>18</v>
      </c>
      <c r="D52" s="2">
        <v>84</v>
      </c>
      <c r="E52" s="2">
        <v>9</v>
      </c>
      <c r="F52" s="29">
        <v>0.10714285714285714</v>
      </c>
    </row>
    <row r="53" spans="2:6" x14ac:dyDescent="0.2">
      <c r="B53" s="6" t="s">
        <v>5</v>
      </c>
      <c r="C53" s="3" t="s">
        <v>18</v>
      </c>
      <c r="D53" s="2">
        <v>55</v>
      </c>
      <c r="E53" s="2">
        <v>2</v>
      </c>
      <c r="F53" s="29">
        <v>3.6363636363636362E-2</v>
      </c>
    </row>
    <row r="54" spans="2:6" x14ac:dyDescent="0.2">
      <c r="B54" s="6" t="s">
        <v>6</v>
      </c>
      <c r="C54" s="3" t="s">
        <v>18</v>
      </c>
      <c r="D54" s="2">
        <v>408</v>
      </c>
      <c r="E54" s="2">
        <v>0</v>
      </c>
      <c r="F54" s="55">
        <v>0</v>
      </c>
    </row>
    <row r="55" spans="2:6" x14ac:dyDescent="0.2">
      <c r="B55" s="6" t="s">
        <v>3</v>
      </c>
      <c r="C55" s="3" t="s">
        <v>19</v>
      </c>
      <c r="D55" s="2">
        <v>63</v>
      </c>
      <c r="E55" s="2">
        <v>0</v>
      </c>
      <c r="F55" s="55">
        <v>0</v>
      </c>
    </row>
    <row r="56" spans="2:6" x14ac:dyDescent="0.2">
      <c r="B56" s="6" t="s">
        <v>5</v>
      </c>
      <c r="C56" s="3" t="s">
        <v>19</v>
      </c>
      <c r="D56" s="2">
        <v>68</v>
      </c>
      <c r="E56" s="2">
        <v>0</v>
      </c>
      <c r="F56" s="55">
        <v>0</v>
      </c>
    </row>
    <row r="57" spans="2:6" x14ac:dyDescent="0.2">
      <c r="B57" s="6" t="s">
        <v>6</v>
      </c>
      <c r="C57" s="3" t="s">
        <v>19</v>
      </c>
      <c r="D57" s="2">
        <v>24</v>
      </c>
      <c r="E57" s="2">
        <v>0</v>
      </c>
      <c r="F57" s="55">
        <v>0</v>
      </c>
    </row>
    <row r="58" spans="2:6" x14ac:dyDescent="0.2">
      <c r="B58" s="6" t="s">
        <v>7</v>
      </c>
      <c r="C58" s="3" t="s">
        <v>19</v>
      </c>
      <c r="D58" s="2">
        <v>143</v>
      </c>
      <c r="E58" s="2">
        <v>0</v>
      </c>
      <c r="F58" s="55">
        <v>0</v>
      </c>
    </row>
    <row r="59" spans="2:6" x14ac:dyDescent="0.2">
      <c r="B59" s="6" t="s">
        <v>8</v>
      </c>
      <c r="C59" s="3" t="s">
        <v>19</v>
      </c>
      <c r="D59" s="2">
        <v>16</v>
      </c>
      <c r="E59" s="2">
        <v>0</v>
      </c>
      <c r="F59" s="55">
        <v>0</v>
      </c>
    </row>
    <row r="60" spans="2:6" x14ac:dyDescent="0.2">
      <c r="B60" s="6" t="s">
        <v>9</v>
      </c>
      <c r="C60" s="3" t="s">
        <v>19</v>
      </c>
      <c r="D60" s="2">
        <v>183</v>
      </c>
      <c r="E60" s="2">
        <v>1</v>
      </c>
      <c r="F60" s="29">
        <v>5.4644808743169399E-3</v>
      </c>
    </row>
    <row r="61" spans="2:6" x14ac:dyDescent="0.2">
      <c r="B61" s="6" t="s">
        <v>3</v>
      </c>
      <c r="C61" s="3" t="s">
        <v>22</v>
      </c>
      <c r="D61" s="2">
        <v>110</v>
      </c>
      <c r="E61" s="2">
        <v>0</v>
      </c>
      <c r="F61" s="55">
        <v>0</v>
      </c>
    </row>
    <row r="62" spans="2:6" x14ac:dyDescent="0.2">
      <c r="B62" s="6" t="s">
        <v>5</v>
      </c>
      <c r="C62" s="3" t="s">
        <v>22</v>
      </c>
      <c r="D62" s="2">
        <v>77</v>
      </c>
      <c r="E62" s="2">
        <v>1</v>
      </c>
      <c r="F62" s="29">
        <v>1.2987012987012988E-2</v>
      </c>
    </row>
    <row r="63" spans="2:6" x14ac:dyDescent="0.2">
      <c r="B63" s="8" t="s">
        <v>6</v>
      </c>
      <c r="C63" s="5" t="s">
        <v>22</v>
      </c>
      <c r="D63" s="4">
        <v>54</v>
      </c>
      <c r="E63" s="4">
        <v>1</v>
      </c>
      <c r="F63" s="30">
        <v>1.8518518518518517E-2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05B9-7EE0-3647-AED3-D42801D5BA92}">
  <dimension ref="A1:J122"/>
  <sheetViews>
    <sheetView tabSelected="1" topLeftCell="A23" workbookViewId="0">
      <selection activeCell="E135" sqref="E135"/>
    </sheetView>
  </sheetViews>
  <sheetFormatPr baseColWidth="10" defaultRowHeight="16" x14ac:dyDescent="0.2"/>
  <cols>
    <col min="1" max="1" width="11.6640625" bestFit="1" customWidth="1"/>
  </cols>
  <sheetData>
    <row r="1" spans="1:6" x14ac:dyDescent="0.2">
      <c r="A1" s="10" t="s">
        <v>64</v>
      </c>
      <c r="B1" s="12"/>
      <c r="C1" s="12"/>
      <c r="D1" s="12"/>
      <c r="E1" s="13"/>
      <c r="F1" s="13"/>
    </row>
    <row r="2" spans="1:6" x14ac:dyDescent="0.2">
      <c r="A2" s="6"/>
      <c r="B2" s="2" t="s">
        <v>38</v>
      </c>
      <c r="C2" s="2" t="s">
        <v>39</v>
      </c>
      <c r="D2" s="2" t="s">
        <v>40</v>
      </c>
      <c r="E2" s="7" t="s">
        <v>42</v>
      </c>
      <c r="F2" s="7"/>
    </row>
    <row r="3" spans="1:6" x14ac:dyDescent="0.2">
      <c r="A3" s="6" t="s">
        <v>33</v>
      </c>
      <c r="B3" s="2">
        <v>1.7410000000000001</v>
      </c>
      <c r="C3" s="2">
        <v>1.214</v>
      </c>
      <c r="D3" s="2">
        <v>70.245999999999995</v>
      </c>
      <c r="E3" s="7">
        <v>0.217</v>
      </c>
      <c r="F3" s="7"/>
    </row>
    <row r="4" spans="1:6" x14ac:dyDescent="0.2">
      <c r="A4" s="25" t="s">
        <v>36</v>
      </c>
      <c r="B4" s="26">
        <v>9.157</v>
      </c>
      <c r="C4" s="26">
        <v>1.345</v>
      </c>
      <c r="D4" s="27" t="s">
        <v>41</v>
      </c>
      <c r="E4" s="20">
        <v>6.0000000000000001E-3</v>
      </c>
      <c r="F4" s="7"/>
    </row>
    <row r="5" spans="1:6" x14ac:dyDescent="0.2">
      <c r="A5" s="6" t="s">
        <v>37</v>
      </c>
      <c r="B5" s="2">
        <v>0.66</v>
      </c>
      <c r="C5" s="2">
        <v>1.728</v>
      </c>
      <c r="D5" s="18" t="s">
        <v>41</v>
      </c>
      <c r="E5" s="7">
        <v>0.52200000000000002</v>
      </c>
      <c r="F5" s="9"/>
    </row>
    <row r="6" spans="1:6" x14ac:dyDescent="0.2">
      <c r="A6" s="6"/>
      <c r="B6" s="2"/>
      <c r="C6" s="2"/>
      <c r="D6" s="18"/>
      <c r="E6" s="7"/>
      <c r="F6" s="7"/>
    </row>
    <row r="7" spans="1:6" x14ac:dyDescent="0.2">
      <c r="A7" s="6" t="s">
        <v>65</v>
      </c>
      <c r="B7" s="2"/>
      <c r="C7" s="2"/>
      <c r="D7" s="2"/>
      <c r="E7" s="7"/>
      <c r="F7" s="7"/>
    </row>
    <row r="8" spans="1:6" x14ac:dyDescent="0.2">
      <c r="A8" s="6"/>
      <c r="B8" s="2" t="s">
        <v>38</v>
      </c>
      <c r="C8" s="2" t="s">
        <v>39</v>
      </c>
      <c r="D8" s="2" t="s">
        <v>40</v>
      </c>
      <c r="E8" s="7" t="s">
        <v>42</v>
      </c>
      <c r="F8" s="24"/>
    </row>
    <row r="9" spans="1:6" x14ac:dyDescent="0.2">
      <c r="A9" s="6" t="s">
        <v>33</v>
      </c>
      <c r="B9" s="2">
        <v>0.50700000000000001</v>
      </c>
      <c r="C9" s="2">
        <v>1.772</v>
      </c>
      <c r="D9" s="2">
        <v>99.234999999999999</v>
      </c>
      <c r="E9" s="7">
        <v>0.60499999999999998</v>
      </c>
      <c r="F9" s="24"/>
    </row>
    <row r="10" spans="1:6" x14ac:dyDescent="0.2">
      <c r="A10" s="6" t="s">
        <v>36</v>
      </c>
      <c r="B10" s="2">
        <v>0.46800000000000003</v>
      </c>
      <c r="C10" s="2">
        <v>1.8109999999999999</v>
      </c>
      <c r="D10" s="2" t="s">
        <v>41</v>
      </c>
      <c r="E10" s="7">
        <v>0.626</v>
      </c>
      <c r="F10" s="24"/>
    </row>
    <row r="11" spans="1:6" x14ac:dyDescent="0.2">
      <c r="A11" s="6" t="s">
        <v>37</v>
      </c>
      <c r="B11" s="2">
        <v>1.044</v>
      </c>
      <c r="C11" s="2">
        <v>2.5419999999999998</v>
      </c>
      <c r="D11" s="2" t="s">
        <v>41</v>
      </c>
      <c r="E11" s="7">
        <v>0.375</v>
      </c>
      <c r="F11" s="24"/>
    </row>
    <row r="12" spans="1:6" x14ac:dyDescent="0.2">
      <c r="A12" s="6"/>
      <c r="B12" s="2"/>
      <c r="C12" s="2"/>
      <c r="D12" s="2"/>
      <c r="E12" s="7"/>
      <c r="F12" s="24"/>
    </row>
    <row r="13" spans="1:6" x14ac:dyDescent="0.2">
      <c r="A13" s="6" t="s">
        <v>66</v>
      </c>
      <c r="B13" s="2"/>
      <c r="C13" s="2"/>
      <c r="D13" s="2"/>
      <c r="E13" s="7"/>
      <c r="F13" s="24"/>
    </row>
    <row r="14" spans="1:6" x14ac:dyDescent="0.2">
      <c r="A14" s="6"/>
      <c r="B14" s="2" t="s">
        <v>38</v>
      </c>
      <c r="C14" s="2" t="s">
        <v>39</v>
      </c>
      <c r="D14" s="2" t="s">
        <v>40</v>
      </c>
      <c r="E14" s="7" t="s">
        <v>42</v>
      </c>
      <c r="F14" s="7"/>
    </row>
    <row r="15" spans="1:6" x14ac:dyDescent="0.2">
      <c r="A15" s="6" t="s">
        <v>33</v>
      </c>
      <c r="B15" s="2">
        <v>1.8080000000000001</v>
      </c>
      <c r="C15" s="2">
        <v>1.212</v>
      </c>
      <c r="D15" s="2">
        <v>70.021000000000001</v>
      </c>
      <c r="E15" s="7">
        <v>0.21099999999999999</v>
      </c>
      <c r="F15" s="7"/>
    </row>
    <row r="16" spans="1:6" x14ac:dyDescent="0.2">
      <c r="A16" s="25" t="s">
        <v>36</v>
      </c>
      <c r="B16" s="26">
        <v>9.1059999999999999</v>
      </c>
      <c r="C16" s="26">
        <v>1.2130000000000001</v>
      </c>
      <c r="D16" s="26" t="s">
        <v>41</v>
      </c>
      <c r="E16" s="20">
        <v>8.9999999999999993E-3</v>
      </c>
      <c r="F16" s="7"/>
    </row>
    <row r="17" spans="1:8" x14ac:dyDescent="0.2">
      <c r="A17" s="8" t="s">
        <v>37</v>
      </c>
      <c r="B17" s="4">
        <v>0.63800000000000001</v>
      </c>
      <c r="C17" s="4">
        <v>1.538</v>
      </c>
      <c r="D17" s="4" t="s">
        <v>41</v>
      </c>
      <c r="E17" s="9">
        <v>0.50800000000000001</v>
      </c>
      <c r="F17" s="9"/>
    </row>
    <row r="19" spans="1:8" ht="9" customHeight="1" x14ac:dyDescent="0.2"/>
    <row r="20" spans="1:8" s="17" customFormat="1" ht="26" customHeight="1" x14ac:dyDescent="0.2">
      <c r="A20" s="65" t="s">
        <v>43</v>
      </c>
      <c r="B20" s="66"/>
      <c r="C20" s="66"/>
      <c r="D20" s="67"/>
      <c r="E20" s="19"/>
      <c r="F20" s="19"/>
      <c r="G20" s="19"/>
      <c r="H20" s="19"/>
    </row>
    <row r="21" spans="1:8" x14ac:dyDescent="0.2">
      <c r="A21" s="6"/>
      <c r="B21" s="2" t="s">
        <v>45</v>
      </c>
      <c r="C21" s="2" t="s">
        <v>38</v>
      </c>
      <c r="D21" s="7" t="s">
        <v>46</v>
      </c>
    </row>
    <row r="22" spans="1:8" x14ac:dyDescent="0.2">
      <c r="A22" s="6" t="s">
        <v>33</v>
      </c>
      <c r="B22" s="2">
        <v>2</v>
      </c>
      <c r="C22" s="2">
        <v>5.9794</v>
      </c>
      <c r="D22" s="20">
        <v>4.0000000000000001E-3</v>
      </c>
    </row>
    <row r="23" spans="1:8" x14ac:dyDescent="0.2">
      <c r="A23" s="6" t="s">
        <v>36</v>
      </c>
      <c r="B23" s="2">
        <v>2</v>
      </c>
      <c r="C23" s="2">
        <v>0.12379999999999999</v>
      </c>
      <c r="D23" s="7">
        <v>0.89400000000000002</v>
      </c>
    </row>
    <row r="24" spans="1:8" x14ac:dyDescent="0.2">
      <c r="A24" s="6" t="s">
        <v>37</v>
      </c>
      <c r="B24" s="2">
        <v>4</v>
      </c>
      <c r="C24" s="2">
        <v>8.8000000000000005E-3</v>
      </c>
      <c r="D24" s="7">
        <v>1</v>
      </c>
    </row>
    <row r="25" spans="1:8" x14ac:dyDescent="0.2">
      <c r="A25" s="8" t="s">
        <v>44</v>
      </c>
      <c r="B25" s="4">
        <v>63</v>
      </c>
      <c r="C25" s="4"/>
      <c r="D25" s="9"/>
    </row>
    <row r="27" spans="1:8" x14ac:dyDescent="0.2">
      <c r="A27" s="62" t="s">
        <v>47</v>
      </c>
      <c r="B27" s="63"/>
      <c r="C27" s="63"/>
      <c r="D27" s="63"/>
      <c r="E27" s="63"/>
      <c r="F27" s="63"/>
      <c r="G27" s="64"/>
    </row>
    <row r="28" spans="1:8" x14ac:dyDescent="0.2">
      <c r="A28" s="6" t="s">
        <v>56</v>
      </c>
      <c r="B28" s="2" t="s">
        <v>45</v>
      </c>
      <c r="C28" s="2" t="s">
        <v>48</v>
      </c>
      <c r="D28" s="2" t="s">
        <v>49</v>
      </c>
      <c r="E28" s="2" t="s">
        <v>50</v>
      </c>
      <c r="F28" s="2" t="s">
        <v>51</v>
      </c>
      <c r="G28" s="7" t="s">
        <v>52</v>
      </c>
    </row>
    <row r="29" spans="1:8" x14ac:dyDescent="0.2">
      <c r="A29" s="6" t="s">
        <v>53</v>
      </c>
      <c r="B29" s="2">
        <v>1</v>
      </c>
      <c r="C29" s="2">
        <v>249519074.47998101</v>
      </c>
      <c r="D29" s="2">
        <v>9.7854700421286491</v>
      </c>
      <c r="E29" s="2">
        <v>0.18538188699122601</v>
      </c>
      <c r="F29" s="2">
        <v>1E-3</v>
      </c>
      <c r="G29" s="20">
        <v>3.0000000000000001E-3</v>
      </c>
    </row>
    <row r="30" spans="1:8" x14ac:dyDescent="0.2">
      <c r="A30" s="6" t="s">
        <v>54</v>
      </c>
      <c r="B30" s="2">
        <v>1</v>
      </c>
      <c r="C30" s="2">
        <v>37565512.9695976</v>
      </c>
      <c r="D30" s="2">
        <v>6.6648859483296601</v>
      </c>
      <c r="E30" s="2">
        <v>0.119732320201217</v>
      </c>
      <c r="F30" s="2">
        <v>1.7999999999999999E-2</v>
      </c>
      <c r="G30" s="7">
        <v>5.3999999999999999E-2</v>
      </c>
    </row>
    <row r="31" spans="1:8" x14ac:dyDescent="0.2">
      <c r="A31" s="8" t="s">
        <v>55</v>
      </c>
      <c r="B31" s="4">
        <v>1</v>
      </c>
      <c r="C31" s="4">
        <v>106474539.641757</v>
      </c>
      <c r="D31" s="4">
        <v>3.7367505320889398</v>
      </c>
      <c r="E31" s="4">
        <v>7.5130572305444093E-2</v>
      </c>
      <c r="F31" s="4">
        <v>5.3999999999999999E-2</v>
      </c>
      <c r="G31" s="9">
        <v>0.16200000000000001</v>
      </c>
    </row>
    <row r="34" spans="1:7" x14ac:dyDescent="0.2">
      <c r="A34" s="65" t="s">
        <v>59</v>
      </c>
      <c r="B34" s="66"/>
      <c r="C34" s="66"/>
      <c r="D34" s="67"/>
    </row>
    <row r="35" spans="1:7" x14ac:dyDescent="0.2">
      <c r="A35" s="6"/>
      <c r="B35" s="2" t="s">
        <v>45</v>
      </c>
      <c r="C35" s="2" t="s">
        <v>38</v>
      </c>
      <c r="D35" s="7" t="s">
        <v>46</v>
      </c>
    </row>
    <row r="36" spans="1:7" x14ac:dyDescent="0.2">
      <c r="A36" s="6" t="s">
        <v>57</v>
      </c>
      <c r="B36" s="2">
        <v>2</v>
      </c>
      <c r="C36" s="2">
        <v>12.4537</v>
      </c>
      <c r="D36" s="20">
        <v>2E-3</v>
      </c>
    </row>
    <row r="37" spans="1:7" x14ac:dyDescent="0.2">
      <c r="A37" s="6" t="s">
        <v>36</v>
      </c>
      <c r="B37" s="2">
        <v>12</v>
      </c>
      <c r="C37" s="2">
        <v>1.2455000000000001</v>
      </c>
      <c r="D37" s="7">
        <v>0.26100000000000001</v>
      </c>
    </row>
    <row r="38" spans="1:7" x14ac:dyDescent="0.2">
      <c r="A38" s="6" t="s">
        <v>58</v>
      </c>
      <c r="B38" s="2">
        <v>3</v>
      </c>
      <c r="C38" s="2">
        <v>1.1431</v>
      </c>
      <c r="D38" s="7">
        <v>0.32300000000000001</v>
      </c>
    </row>
    <row r="39" spans="1:7" x14ac:dyDescent="0.2">
      <c r="A39" s="8" t="s">
        <v>44</v>
      </c>
      <c r="B39" s="4">
        <v>40</v>
      </c>
      <c r="C39" s="4"/>
      <c r="D39" s="9"/>
    </row>
    <row r="41" spans="1:7" x14ac:dyDescent="0.2">
      <c r="A41" s="65" t="s">
        <v>60</v>
      </c>
      <c r="B41" s="66"/>
      <c r="C41" s="66"/>
      <c r="D41" s="66"/>
      <c r="E41" s="66"/>
      <c r="F41" s="66"/>
      <c r="G41" s="67"/>
    </row>
    <row r="42" spans="1:7" ht="17" x14ac:dyDescent="0.2">
      <c r="A42" s="22" t="s">
        <v>56</v>
      </c>
      <c r="B42" s="2" t="s">
        <v>45</v>
      </c>
      <c r="C42" s="2" t="s">
        <v>48</v>
      </c>
      <c r="D42" s="2" t="s">
        <v>49</v>
      </c>
      <c r="E42" s="2" t="s">
        <v>50</v>
      </c>
      <c r="F42" s="2" t="s">
        <v>51</v>
      </c>
      <c r="G42" s="7" t="s">
        <v>52</v>
      </c>
    </row>
    <row r="43" spans="1:7" ht="34" x14ac:dyDescent="0.2">
      <c r="A43" s="22" t="s">
        <v>61</v>
      </c>
      <c r="B43" s="2">
        <v>1</v>
      </c>
      <c r="C43" s="2">
        <v>0.11610836844637901</v>
      </c>
      <c r="D43" s="2">
        <v>15.558508614091799</v>
      </c>
      <c r="E43" s="2">
        <v>0.25691697120941598</v>
      </c>
      <c r="F43" s="2">
        <v>1E-3</v>
      </c>
      <c r="G43" s="20">
        <v>3.0000000000000001E-3</v>
      </c>
    </row>
    <row r="44" spans="1:7" ht="34" x14ac:dyDescent="0.2">
      <c r="A44" s="22" t="s">
        <v>62</v>
      </c>
      <c r="B44" s="2">
        <v>1</v>
      </c>
      <c r="C44" s="2">
        <v>6.7775665540218603E-4</v>
      </c>
      <c r="D44" s="2">
        <v>3.8897333241908201E-2</v>
      </c>
      <c r="E44" s="2">
        <v>1.84882946220045E-3</v>
      </c>
      <c r="F44" s="2">
        <v>0.84399999999999997</v>
      </c>
      <c r="G44" s="7">
        <v>1</v>
      </c>
    </row>
    <row r="45" spans="1:7" ht="34" x14ac:dyDescent="0.2">
      <c r="A45" s="23" t="s">
        <v>63</v>
      </c>
      <c r="B45" s="4">
        <v>1</v>
      </c>
      <c r="C45" s="4">
        <v>8.8999879758052999E-2</v>
      </c>
      <c r="D45" s="4">
        <v>54.829904099479002</v>
      </c>
      <c r="E45" s="4">
        <v>0.55479062333490603</v>
      </c>
      <c r="F45" s="4">
        <v>1E-3</v>
      </c>
      <c r="G45" s="21">
        <v>3.0000000000000001E-3</v>
      </c>
    </row>
    <row r="47" spans="1:7" x14ac:dyDescent="0.2">
      <c r="B47" t="s">
        <v>67</v>
      </c>
      <c r="C47" t="s">
        <v>68</v>
      </c>
      <c r="D47" t="s">
        <v>69</v>
      </c>
      <c r="E47" t="s">
        <v>70</v>
      </c>
    </row>
    <row r="48" spans="1:7" x14ac:dyDescent="0.2">
      <c r="A48">
        <v>1</v>
      </c>
      <c r="B48" t="s">
        <v>71</v>
      </c>
      <c r="C48">
        <v>0.86140936775603105</v>
      </c>
      <c r="D48">
        <v>0.38901261844958201</v>
      </c>
      <c r="E48">
        <v>0.38901261844958201</v>
      </c>
    </row>
    <row r="49" spans="1:5" x14ac:dyDescent="0.2">
      <c r="A49">
        <v>2</v>
      </c>
      <c r="B49" t="s">
        <v>72</v>
      </c>
      <c r="C49">
        <v>-2.71579200008359</v>
      </c>
      <c r="D49">
        <v>6.6117442641212103E-3</v>
      </c>
      <c r="E49">
        <v>9.9176163961818206E-3</v>
      </c>
    </row>
    <row r="50" spans="1:5" x14ac:dyDescent="0.2">
      <c r="A50">
        <v>3</v>
      </c>
      <c r="B50" t="s">
        <v>73</v>
      </c>
      <c r="C50">
        <v>-3.61963704241071</v>
      </c>
      <c r="D50">
        <v>2.9501653624590298E-4</v>
      </c>
      <c r="E50">
        <v>8.8504960873771004E-4</v>
      </c>
    </row>
    <row r="54" spans="1:5" ht="34" x14ac:dyDescent="0.2">
      <c r="A54" s="79"/>
      <c r="B54" s="80"/>
      <c r="C54" s="37" t="s">
        <v>133</v>
      </c>
      <c r="D54" s="12" t="s">
        <v>134</v>
      </c>
      <c r="E54" s="13" t="s">
        <v>42</v>
      </c>
    </row>
    <row r="55" spans="1:5" x14ac:dyDescent="0.2">
      <c r="A55" s="73" t="s">
        <v>64</v>
      </c>
      <c r="B55" s="74"/>
      <c r="C55" s="26">
        <v>35.582999999999998</v>
      </c>
      <c r="D55" s="26">
        <v>2</v>
      </c>
      <c r="E55" s="38" t="s">
        <v>126</v>
      </c>
    </row>
    <row r="56" spans="1:5" x14ac:dyDescent="0.2">
      <c r="A56" s="75" t="s">
        <v>135</v>
      </c>
      <c r="B56" s="76"/>
      <c r="C56" s="2">
        <v>3.0832999999999999</v>
      </c>
      <c r="D56" s="2">
        <v>2</v>
      </c>
      <c r="E56" s="39">
        <v>0.214</v>
      </c>
    </row>
    <row r="57" spans="1:5" x14ac:dyDescent="0.2">
      <c r="A57" s="77" t="s">
        <v>66</v>
      </c>
      <c r="B57" s="78"/>
      <c r="C57" s="40">
        <v>36.582999999999998</v>
      </c>
      <c r="D57" s="40">
        <v>2</v>
      </c>
      <c r="E57" s="41" t="s">
        <v>126</v>
      </c>
    </row>
    <row r="63" spans="1:5" ht="11" customHeight="1" x14ac:dyDescent="0.2"/>
    <row r="64" spans="1:5" ht="32" customHeight="1" x14ac:dyDescent="0.2">
      <c r="A64" s="71" t="s">
        <v>132</v>
      </c>
      <c r="B64" s="71"/>
      <c r="C64" s="71"/>
      <c r="D64" s="71"/>
      <c r="E64" s="71"/>
    </row>
    <row r="65" spans="1:10" ht="30" customHeight="1" x14ac:dyDescent="0.2">
      <c r="A65" s="71"/>
      <c r="B65" s="71"/>
      <c r="C65" s="71"/>
      <c r="D65" s="71"/>
      <c r="E65" s="71"/>
    </row>
    <row r="66" spans="1:10" x14ac:dyDescent="0.2">
      <c r="F66" s="17"/>
      <c r="G66" s="17"/>
      <c r="H66" s="17"/>
      <c r="I66" s="17"/>
    </row>
    <row r="67" spans="1:10" ht="17" x14ac:dyDescent="0.2">
      <c r="F67" s="71" t="s">
        <v>67</v>
      </c>
      <c r="G67" s="71"/>
      <c r="H67" s="32" t="s">
        <v>122</v>
      </c>
      <c r="I67" s="32" t="s">
        <v>123</v>
      </c>
      <c r="J67" s="32" t="s">
        <v>124</v>
      </c>
    </row>
    <row r="68" spans="1:10" ht="17" x14ac:dyDescent="0.2">
      <c r="E68" t="s">
        <v>128</v>
      </c>
      <c r="F68" s="70" t="s">
        <v>125</v>
      </c>
      <c r="G68" s="70"/>
      <c r="H68" s="34">
        <v>5.1029999999999998</v>
      </c>
      <c r="I68" s="34" t="s">
        <v>126</v>
      </c>
      <c r="J68" s="34">
        <v>2E-3</v>
      </c>
    </row>
    <row r="69" spans="1:10" ht="17" x14ac:dyDescent="0.2">
      <c r="F69" s="70" t="s">
        <v>125</v>
      </c>
      <c r="G69" s="70"/>
      <c r="H69" s="34">
        <v>8.3689999999999998</v>
      </c>
      <c r="I69" s="34" t="s">
        <v>126</v>
      </c>
      <c r="J69" s="34" t="s">
        <v>126</v>
      </c>
    </row>
    <row r="70" spans="1:10" x14ac:dyDescent="0.2">
      <c r="F70" s="71" t="s">
        <v>127</v>
      </c>
      <c r="G70" s="71"/>
      <c r="H70" s="32">
        <v>3.266</v>
      </c>
      <c r="I70" s="32">
        <v>5.3999999999999999E-2</v>
      </c>
      <c r="J70" s="32">
        <v>0.1</v>
      </c>
    </row>
    <row r="71" spans="1:10" x14ac:dyDescent="0.2">
      <c r="F71" s="17"/>
      <c r="G71" s="17"/>
      <c r="H71" s="17"/>
      <c r="I71" s="17"/>
      <c r="J71" s="17"/>
    </row>
    <row r="72" spans="1:10" ht="17" x14ac:dyDescent="0.2">
      <c r="E72" t="s">
        <v>129</v>
      </c>
      <c r="F72" s="71" t="s">
        <v>67</v>
      </c>
      <c r="G72" s="71"/>
      <c r="H72" s="32" t="s">
        <v>122</v>
      </c>
      <c r="I72" s="32" t="s">
        <v>51</v>
      </c>
      <c r="J72" s="32" t="s">
        <v>124</v>
      </c>
    </row>
    <row r="73" spans="1:10" ht="17" x14ac:dyDescent="0.2">
      <c r="F73" s="70" t="s">
        <v>125</v>
      </c>
      <c r="G73" s="70"/>
      <c r="H73" s="34">
        <v>5.7149999999999999</v>
      </c>
      <c r="I73" s="34" t="s">
        <v>126</v>
      </c>
      <c r="J73" s="35" t="s">
        <v>126</v>
      </c>
    </row>
    <row r="74" spans="1:10" ht="17" x14ac:dyDescent="0.2">
      <c r="F74" s="70" t="s">
        <v>130</v>
      </c>
      <c r="G74" s="70"/>
      <c r="H74" s="34">
        <v>8.3689999999999998</v>
      </c>
      <c r="I74" s="35" t="s">
        <v>126</v>
      </c>
      <c r="J74" s="35" t="s">
        <v>126</v>
      </c>
    </row>
    <row r="75" spans="1:10" x14ac:dyDescent="0.2">
      <c r="F75" s="71" t="s">
        <v>127</v>
      </c>
      <c r="G75" s="71"/>
      <c r="H75" s="32">
        <v>2.6539999999999999</v>
      </c>
      <c r="I75" s="36">
        <v>0.14553487000000001</v>
      </c>
      <c r="J75" s="36">
        <v>0.43659999999999999</v>
      </c>
    </row>
    <row r="76" spans="1:10" x14ac:dyDescent="0.2">
      <c r="A76" s="72" t="s">
        <v>131</v>
      </c>
      <c r="B76" s="72"/>
      <c r="C76" s="72"/>
      <c r="D76" s="72"/>
      <c r="E76" s="72"/>
    </row>
    <row r="77" spans="1:10" ht="21" customHeight="1" x14ac:dyDescent="0.2">
      <c r="A77" s="72"/>
      <c r="B77" s="72"/>
      <c r="C77" s="72"/>
      <c r="D77" s="72"/>
      <c r="E77" s="72"/>
    </row>
    <row r="80" spans="1:10" ht="34" customHeight="1" x14ac:dyDescent="0.2"/>
    <row r="81" spans="1:6" ht="34" customHeight="1" x14ac:dyDescent="0.2"/>
    <row r="82" spans="1:6" ht="34" customHeight="1" x14ac:dyDescent="0.2"/>
    <row r="84" spans="1:6" ht="34" x14ac:dyDescent="0.2">
      <c r="A84" t="s">
        <v>33</v>
      </c>
      <c r="B84" s="68" t="s">
        <v>136</v>
      </c>
      <c r="C84" s="68"/>
      <c r="D84" s="43" t="s">
        <v>133</v>
      </c>
      <c r="E84" s="42" t="s">
        <v>134</v>
      </c>
      <c r="F84" s="42" t="s">
        <v>42</v>
      </c>
    </row>
    <row r="85" spans="1:6" x14ac:dyDescent="0.2">
      <c r="A85" t="s">
        <v>12</v>
      </c>
      <c r="B85" s="69" t="s">
        <v>64</v>
      </c>
      <c r="C85" s="69"/>
      <c r="D85" s="44">
        <v>12.667</v>
      </c>
      <c r="E85" s="46">
        <v>2</v>
      </c>
      <c r="F85" s="48">
        <v>1.776E-3</v>
      </c>
    </row>
    <row r="86" spans="1:6" x14ac:dyDescent="0.2">
      <c r="B86" s="68" t="s">
        <v>135</v>
      </c>
      <c r="C86" s="68"/>
      <c r="D86" s="45">
        <v>1.75</v>
      </c>
      <c r="E86" s="47">
        <v>2</v>
      </c>
      <c r="F86" s="49">
        <v>0.41689999999999999</v>
      </c>
    </row>
    <row r="87" spans="1:6" x14ac:dyDescent="0.2">
      <c r="B87" s="69" t="s">
        <v>66</v>
      </c>
      <c r="C87" s="69"/>
      <c r="D87" s="44">
        <v>14.25</v>
      </c>
      <c r="E87" s="46">
        <v>2</v>
      </c>
      <c r="F87" s="48" t="s">
        <v>126</v>
      </c>
    </row>
    <row r="88" spans="1:6" x14ac:dyDescent="0.2">
      <c r="A88" t="s">
        <v>11</v>
      </c>
      <c r="B88" s="69" t="s">
        <v>64</v>
      </c>
      <c r="C88" s="69"/>
      <c r="D88" s="44">
        <v>10.571</v>
      </c>
      <c r="E88" s="46">
        <v>2</v>
      </c>
      <c r="F88" s="48">
        <v>5.0629999999999998E-3</v>
      </c>
    </row>
    <row r="89" spans="1:6" x14ac:dyDescent="0.2">
      <c r="B89" s="68" t="s">
        <v>135</v>
      </c>
      <c r="C89" s="68"/>
      <c r="D89" s="45">
        <v>0.28571000000000002</v>
      </c>
      <c r="E89" s="47">
        <v>2</v>
      </c>
      <c r="F89" s="49">
        <v>0.8669</v>
      </c>
    </row>
    <row r="90" spans="1:6" x14ac:dyDescent="0.2">
      <c r="B90" s="69" t="s">
        <v>66</v>
      </c>
      <c r="C90" s="69"/>
      <c r="D90" s="44">
        <v>10.571</v>
      </c>
      <c r="E90" s="46">
        <v>2</v>
      </c>
      <c r="F90" s="48">
        <v>5.0629999999999998E-3</v>
      </c>
    </row>
    <row r="91" spans="1:6" x14ac:dyDescent="0.2">
      <c r="A91" t="s">
        <v>13</v>
      </c>
      <c r="B91" s="69" t="s">
        <v>64</v>
      </c>
      <c r="C91" s="69"/>
      <c r="D91" s="44">
        <v>16.222000000000001</v>
      </c>
      <c r="E91" s="46">
        <v>2</v>
      </c>
      <c r="F91" s="48" t="s">
        <v>126</v>
      </c>
    </row>
    <row r="92" spans="1:6" x14ac:dyDescent="0.2">
      <c r="B92" s="68" t="s">
        <v>135</v>
      </c>
      <c r="C92" s="68"/>
      <c r="D92" s="45">
        <v>3.5556000000000001</v>
      </c>
      <c r="E92" s="47">
        <v>2</v>
      </c>
      <c r="F92" s="49">
        <v>0.16900000000000001</v>
      </c>
    </row>
    <row r="93" spans="1:6" x14ac:dyDescent="0.2">
      <c r="B93" s="69" t="s">
        <v>66</v>
      </c>
      <c r="C93" s="69"/>
      <c r="D93" s="44">
        <v>12.667</v>
      </c>
      <c r="E93" s="46">
        <v>2</v>
      </c>
      <c r="F93" s="48">
        <v>1.776E-3</v>
      </c>
    </row>
    <row r="94" spans="1:6" x14ac:dyDescent="0.2">
      <c r="B94" s="33"/>
      <c r="C94" s="33"/>
      <c r="D94" s="33"/>
      <c r="E94" s="33"/>
      <c r="F94" s="33"/>
    </row>
    <row r="96" spans="1:6" ht="34" x14ac:dyDescent="0.2">
      <c r="B96" s="68" t="s">
        <v>136</v>
      </c>
      <c r="C96" s="68"/>
      <c r="D96" s="43" t="s">
        <v>133</v>
      </c>
      <c r="E96" s="42" t="s">
        <v>134</v>
      </c>
      <c r="F96" s="42" t="s">
        <v>42</v>
      </c>
    </row>
    <row r="97" spans="1:6" x14ac:dyDescent="0.2">
      <c r="B97" s="69" t="s">
        <v>137</v>
      </c>
      <c r="C97" s="69"/>
      <c r="D97" s="44">
        <v>36.582999999999998</v>
      </c>
      <c r="E97" s="46">
        <v>2</v>
      </c>
      <c r="F97" s="48" t="s">
        <v>126</v>
      </c>
    </row>
    <row r="98" spans="1:6" x14ac:dyDescent="0.2">
      <c r="B98" s="68" t="s">
        <v>138</v>
      </c>
      <c r="C98" s="68"/>
      <c r="D98" s="45">
        <v>2.25</v>
      </c>
      <c r="E98" s="47">
        <v>2</v>
      </c>
      <c r="F98" s="49">
        <v>0.32469999999999999</v>
      </c>
    </row>
    <row r="99" spans="1:6" x14ac:dyDescent="0.2">
      <c r="B99" s="69" t="s">
        <v>139</v>
      </c>
      <c r="C99" s="69"/>
      <c r="D99" s="44">
        <v>42.75</v>
      </c>
      <c r="E99" s="46">
        <v>2</v>
      </c>
      <c r="F99" s="48" t="s">
        <v>126</v>
      </c>
    </row>
    <row r="100" spans="1:6" x14ac:dyDescent="0.2">
      <c r="B100" s="69"/>
      <c r="C100" s="69"/>
      <c r="D100" s="44"/>
      <c r="E100" s="46"/>
      <c r="F100" s="44"/>
    </row>
    <row r="101" spans="1:6" x14ac:dyDescent="0.2">
      <c r="B101" s="68"/>
      <c r="C101" s="68"/>
      <c r="D101" s="45"/>
      <c r="E101" s="47"/>
      <c r="F101" s="45"/>
    </row>
    <row r="102" spans="1:6" ht="34" x14ac:dyDescent="0.2">
      <c r="A102" t="s">
        <v>33</v>
      </c>
      <c r="B102" s="68" t="s">
        <v>136</v>
      </c>
      <c r="C102" s="68"/>
      <c r="D102" s="43" t="s">
        <v>133</v>
      </c>
      <c r="E102" s="42" t="s">
        <v>134</v>
      </c>
      <c r="F102" s="42" t="s">
        <v>42</v>
      </c>
    </row>
    <row r="103" spans="1:6" x14ac:dyDescent="0.2">
      <c r="A103" t="s">
        <v>12</v>
      </c>
      <c r="B103" s="69" t="s">
        <v>137</v>
      </c>
      <c r="C103" s="69"/>
      <c r="D103" s="44">
        <v>14.25</v>
      </c>
      <c r="E103" s="46">
        <v>2</v>
      </c>
      <c r="F103" s="48" t="s">
        <v>126</v>
      </c>
    </row>
    <row r="104" spans="1:6" x14ac:dyDescent="0.2">
      <c r="B104" s="68" t="s">
        <v>138</v>
      </c>
      <c r="C104" s="68"/>
      <c r="D104" s="45">
        <v>1</v>
      </c>
      <c r="E104" s="47">
        <v>2</v>
      </c>
      <c r="F104" s="49">
        <v>0.60650000000000004</v>
      </c>
    </row>
    <row r="105" spans="1:6" x14ac:dyDescent="0.2">
      <c r="B105" s="69" t="s">
        <v>139</v>
      </c>
      <c r="C105" s="69"/>
      <c r="D105" s="44">
        <v>16</v>
      </c>
      <c r="E105" s="46">
        <v>2</v>
      </c>
      <c r="F105" s="48" t="s">
        <v>126</v>
      </c>
    </row>
    <row r="106" spans="1:6" x14ac:dyDescent="0.2">
      <c r="A106" t="s">
        <v>11</v>
      </c>
      <c r="B106" s="69" t="s">
        <v>137</v>
      </c>
      <c r="C106" s="69"/>
      <c r="D106" s="44">
        <v>10.571</v>
      </c>
      <c r="E106" s="46">
        <v>2</v>
      </c>
      <c r="F106" s="48">
        <v>5.0629999999999998E-3</v>
      </c>
    </row>
    <row r="107" spans="1:6" x14ac:dyDescent="0.2">
      <c r="B107" s="68" t="s">
        <v>138</v>
      </c>
      <c r="C107" s="68"/>
      <c r="D107" s="45">
        <v>0.28571000000000002</v>
      </c>
      <c r="E107" s="47">
        <v>2</v>
      </c>
      <c r="F107" s="49">
        <v>0.8669</v>
      </c>
    </row>
    <row r="108" spans="1:6" x14ac:dyDescent="0.2">
      <c r="B108" s="69" t="s">
        <v>139</v>
      </c>
      <c r="C108" s="69"/>
      <c r="D108" s="44">
        <v>10.571</v>
      </c>
      <c r="E108" s="46">
        <v>2</v>
      </c>
      <c r="F108" s="48">
        <v>5.0629999999999998E-3</v>
      </c>
    </row>
    <row r="109" spans="1:6" x14ac:dyDescent="0.2">
      <c r="A109" t="s">
        <v>13</v>
      </c>
      <c r="B109" s="69" t="s">
        <v>137</v>
      </c>
      <c r="C109" s="69"/>
      <c r="D109" s="44">
        <v>12.667</v>
      </c>
      <c r="E109" s="46">
        <v>2</v>
      </c>
      <c r="F109" s="48">
        <v>1.776E-3</v>
      </c>
    </row>
    <row r="110" spans="1:6" x14ac:dyDescent="0.2">
      <c r="B110" s="68" t="s">
        <v>138</v>
      </c>
      <c r="C110" s="68"/>
      <c r="D110" s="45">
        <v>2</v>
      </c>
      <c r="E110" s="47">
        <v>2</v>
      </c>
      <c r="F110" s="49">
        <v>0.3679</v>
      </c>
    </row>
    <row r="111" spans="1:6" x14ac:dyDescent="0.2">
      <c r="B111" s="69" t="s">
        <v>139</v>
      </c>
      <c r="C111" s="69"/>
      <c r="D111" s="44">
        <v>12.667</v>
      </c>
      <c r="E111" s="46">
        <v>2</v>
      </c>
      <c r="F111" s="48">
        <v>1.776E-3</v>
      </c>
    </row>
    <row r="114" spans="1:6" ht="17" x14ac:dyDescent="0.2">
      <c r="B114" s="71" t="s">
        <v>67</v>
      </c>
      <c r="C114" s="71"/>
      <c r="D114" s="32" t="s">
        <v>122</v>
      </c>
      <c r="E114" s="52" t="s">
        <v>141</v>
      </c>
      <c r="F114" s="32" t="s">
        <v>142</v>
      </c>
    </row>
    <row r="115" spans="1:6" ht="17" x14ac:dyDescent="0.2">
      <c r="A115" t="s">
        <v>137</v>
      </c>
      <c r="B115" s="70" t="s">
        <v>125</v>
      </c>
      <c r="C115" s="70"/>
      <c r="D115" s="34">
        <v>5.7149999999999999</v>
      </c>
      <c r="E115" s="34" t="s">
        <v>126</v>
      </c>
      <c r="F115" s="50" t="s">
        <v>126</v>
      </c>
    </row>
    <row r="116" spans="1:6" ht="17" x14ac:dyDescent="0.2">
      <c r="B116" s="70" t="s">
        <v>130</v>
      </c>
      <c r="C116" s="70"/>
      <c r="D116" s="34">
        <v>8.3689999999999998</v>
      </c>
      <c r="E116" s="34" t="s">
        <v>126</v>
      </c>
      <c r="F116" s="50" t="s">
        <v>126</v>
      </c>
    </row>
    <row r="117" spans="1:6" x14ac:dyDescent="0.2">
      <c r="B117" s="71" t="s">
        <v>127</v>
      </c>
      <c r="C117" s="71"/>
      <c r="D117" s="32">
        <v>2.6539999999999999</v>
      </c>
      <c r="E117" s="32">
        <v>0.14599999999999999</v>
      </c>
      <c r="F117" s="51">
        <v>0.43660460000000001</v>
      </c>
    </row>
    <row r="118" spans="1:6" x14ac:dyDescent="0.2">
      <c r="B118" s="17"/>
      <c r="C118" s="17"/>
      <c r="D118" s="17"/>
      <c r="E118" s="17"/>
      <c r="F118" s="17"/>
    </row>
    <row r="119" spans="1:6" ht="17" x14ac:dyDescent="0.2">
      <c r="A119" t="s">
        <v>140</v>
      </c>
      <c r="B119" s="71" t="s">
        <v>67</v>
      </c>
      <c r="C119" s="71"/>
      <c r="D119" s="32" t="s">
        <v>122</v>
      </c>
      <c r="E119" s="52" t="s">
        <v>141</v>
      </c>
      <c r="F119" s="32" t="s">
        <v>142</v>
      </c>
    </row>
    <row r="120" spans="1:6" ht="17" x14ac:dyDescent="0.2">
      <c r="B120" s="70" t="s">
        <v>125</v>
      </c>
      <c r="C120" s="70"/>
      <c r="D120" s="34">
        <v>5.5110000000000001</v>
      </c>
      <c r="E120" s="35" t="s">
        <v>126</v>
      </c>
      <c r="F120" s="35" t="s">
        <v>126</v>
      </c>
    </row>
    <row r="121" spans="1:6" ht="17" x14ac:dyDescent="0.2">
      <c r="B121" s="70" t="s">
        <v>130</v>
      </c>
      <c r="C121" s="70"/>
      <c r="D121" s="34">
        <v>9.1859999999999999</v>
      </c>
      <c r="E121" s="35" t="s">
        <v>126</v>
      </c>
      <c r="F121" s="35" t="s">
        <v>126</v>
      </c>
    </row>
    <row r="122" spans="1:6" x14ac:dyDescent="0.2">
      <c r="B122" s="71" t="s">
        <v>127</v>
      </c>
      <c r="C122" s="71"/>
      <c r="D122" s="32">
        <v>3.6739999999999999</v>
      </c>
      <c r="E122" s="51">
        <v>2.5400320000000001E-2</v>
      </c>
      <c r="F122" s="51">
        <v>7.6200959999999998E-2</v>
      </c>
    </row>
  </sheetData>
  <mergeCells count="52">
    <mergeCell ref="B120:C120"/>
    <mergeCell ref="B121:C121"/>
    <mergeCell ref="B122:C122"/>
    <mergeCell ref="B114:C114"/>
    <mergeCell ref="B115:C115"/>
    <mergeCell ref="B116:C116"/>
    <mergeCell ref="B117:C117"/>
    <mergeCell ref="B119:C119"/>
    <mergeCell ref="B107:C107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1:C101"/>
    <mergeCell ref="B91:C91"/>
    <mergeCell ref="B92:C92"/>
    <mergeCell ref="B93:C93"/>
    <mergeCell ref="B96:C96"/>
    <mergeCell ref="B87:C87"/>
    <mergeCell ref="B88:C88"/>
    <mergeCell ref="B89:C89"/>
    <mergeCell ref="B90:C90"/>
    <mergeCell ref="A55:B55"/>
    <mergeCell ref="A56:B56"/>
    <mergeCell ref="A57:B57"/>
    <mergeCell ref="A54:B54"/>
    <mergeCell ref="F67:G67"/>
    <mergeCell ref="A27:G27"/>
    <mergeCell ref="A20:D20"/>
    <mergeCell ref="B84:C84"/>
    <mergeCell ref="B85:C85"/>
    <mergeCell ref="B86:C86"/>
    <mergeCell ref="A34:D34"/>
    <mergeCell ref="A41:G41"/>
    <mergeCell ref="F68:G68"/>
    <mergeCell ref="F69:G69"/>
    <mergeCell ref="F70:G70"/>
    <mergeCell ref="A76:E77"/>
    <mergeCell ref="A64:E65"/>
    <mergeCell ref="F73:G73"/>
    <mergeCell ref="F74:G74"/>
    <mergeCell ref="F75:G75"/>
    <mergeCell ref="F72:G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BD92-11CB-E74F-8778-EA36AB234292}">
  <dimension ref="A1:I47"/>
  <sheetViews>
    <sheetView workbookViewId="0">
      <selection activeCell="F1" sqref="F1:I44"/>
    </sheetView>
  </sheetViews>
  <sheetFormatPr baseColWidth="10" defaultRowHeight="16" x14ac:dyDescent="0.2"/>
  <cols>
    <col min="2" max="2" width="17.5" bestFit="1" customWidth="1"/>
    <col min="3" max="3" width="20" bestFit="1" customWidth="1"/>
    <col min="4" max="4" width="12.1640625" style="31" bestFit="1" customWidth="1"/>
    <col min="6" max="8" width="10.83203125" style="2"/>
    <col min="9" max="9" width="10.83203125" style="57"/>
  </cols>
  <sheetData>
    <row r="1" spans="1:9" x14ac:dyDescent="0.2">
      <c r="A1" s="10" t="s">
        <v>74</v>
      </c>
      <c r="B1" s="12" t="s">
        <v>118</v>
      </c>
      <c r="C1" s="12" t="s">
        <v>119</v>
      </c>
      <c r="D1" s="28" t="s">
        <v>120</v>
      </c>
      <c r="F1" s="12" t="s">
        <v>74</v>
      </c>
      <c r="G1" s="12" t="s">
        <v>118</v>
      </c>
      <c r="H1" s="12" t="s">
        <v>121</v>
      </c>
      <c r="I1" s="59" t="s">
        <v>120</v>
      </c>
    </row>
    <row r="2" spans="1:9" x14ac:dyDescent="0.2">
      <c r="A2" s="6" t="s">
        <v>75</v>
      </c>
      <c r="B2" s="2">
        <v>12</v>
      </c>
      <c r="C2" s="2">
        <v>42</v>
      </c>
      <c r="D2" s="29">
        <v>0.2857142857142857</v>
      </c>
      <c r="F2" s="4" t="s">
        <v>79</v>
      </c>
      <c r="G2" s="4">
        <v>116</v>
      </c>
      <c r="H2" s="4">
        <v>2817</v>
      </c>
      <c r="I2" s="61">
        <v>4.1178558750443732E-2</v>
      </c>
    </row>
    <row r="3" spans="1:9" x14ac:dyDescent="0.2">
      <c r="A3" s="6" t="s">
        <v>76</v>
      </c>
      <c r="B3" s="2">
        <v>1</v>
      </c>
      <c r="C3" s="2">
        <v>9</v>
      </c>
      <c r="D3" s="29">
        <v>0.1111111111111111</v>
      </c>
      <c r="F3" s="2" t="s">
        <v>81</v>
      </c>
      <c r="G3" s="2">
        <v>5</v>
      </c>
      <c r="H3" s="2">
        <v>842</v>
      </c>
      <c r="I3" s="57">
        <v>5.9382422802850355E-3</v>
      </c>
    </row>
    <row r="4" spans="1:9" x14ac:dyDescent="0.2">
      <c r="A4" s="6" t="s">
        <v>77</v>
      </c>
      <c r="B4" s="2">
        <v>2</v>
      </c>
      <c r="C4" s="2">
        <v>41</v>
      </c>
      <c r="D4" s="29">
        <v>4.878048780487805E-2</v>
      </c>
      <c r="F4" s="2" t="s">
        <v>113</v>
      </c>
      <c r="G4" s="58">
        <v>0</v>
      </c>
      <c r="H4" s="2">
        <v>171</v>
      </c>
      <c r="I4" s="60">
        <v>0</v>
      </c>
    </row>
    <row r="5" spans="1:9" x14ac:dyDescent="0.2">
      <c r="A5" s="6" t="s">
        <v>78</v>
      </c>
      <c r="B5" s="2">
        <v>1</v>
      </c>
      <c r="C5" s="2">
        <v>22</v>
      </c>
      <c r="D5" s="29">
        <v>4.5454545454545456E-2</v>
      </c>
      <c r="F5" s="2" t="s">
        <v>111</v>
      </c>
      <c r="G5" s="58">
        <v>0</v>
      </c>
      <c r="H5" s="2">
        <v>114</v>
      </c>
      <c r="I5" s="60">
        <v>0</v>
      </c>
    </row>
    <row r="6" spans="1:9" x14ac:dyDescent="0.2">
      <c r="A6" s="6" t="s">
        <v>79</v>
      </c>
      <c r="B6" s="2">
        <v>116</v>
      </c>
      <c r="C6" s="2">
        <v>2817</v>
      </c>
      <c r="D6" s="29">
        <v>4.1178558750443732E-2</v>
      </c>
      <c r="F6" s="2" t="s">
        <v>82</v>
      </c>
      <c r="G6" s="58">
        <v>0</v>
      </c>
      <c r="H6" s="2">
        <v>105</v>
      </c>
      <c r="I6" s="60">
        <v>0</v>
      </c>
    </row>
    <row r="7" spans="1:9" x14ac:dyDescent="0.2">
      <c r="A7" s="6" t="s">
        <v>80</v>
      </c>
      <c r="B7" s="2">
        <v>1</v>
      </c>
      <c r="C7" s="2">
        <v>98</v>
      </c>
      <c r="D7" s="29">
        <v>1.020408163265306E-2</v>
      </c>
      <c r="F7" s="2" t="s">
        <v>80</v>
      </c>
      <c r="G7" s="2">
        <v>1</v>
      </c>
      <c r="H7" s="2">
        <v>98</v>
      </c>
      <c r="I7" s="57">
        <v>1.020408163265306E-2</v>
      </c>
    </row>
    <row r="8" spans="1:9" x14ac:dyDescent="0.2">
      <c r="A8" s="8" t="s">
        <v>81</v>
      </c>
      <c r="B8" s="4">
        <v>5</v>
      </c>
      <c r="C8" s="4">
        <v>842</v>
      </c>
      <c r="D8" s="30">
        <v>5.9382422802850355E-3</v>
      </c>
      <c r="F8" s="2" t="s">
        <v>106</v>
      </c>
      <c r="G8" s="58">
        <v>0</v>
      </c>
      <c r="H8" s="2">
        <v>88</v>
      </c>
      <c r="I8" s="60">
        <v>0</v>
      </c>
    </row>
    <row r="9" spans="1:9" x14ac:dyDescent="0.2">
      <c r="A9" t="s">
        <v>82</v>
      </c>
      <c r="C9">
        <v>105</v>
      </c>
      <c r="D9" s="31">
        <v>0</v>
      </c>
      <c r="F9" s="2" t="s">
        <v>109</v>
      </c>
      <c r="G9" s="58">
        <v>0</v>
      </c>
      <c r="H9" s="2">
        <v>44</v>
      </c>
      <c r="I9" s="60">
        <v>0</v>
      </c>
    </row>
    <row r="10" spans="1:9" x14ac:dyDescent="0.2">
      <c r="A10" t="s">
        <v>83</v>
      </c>
      <c r="C10">
        <v>1</v>
      </c>
      <c r="D10" s="31">
        <v>0</v>
      </c>
      <c r="F10" s="2" t="s">
        <v>90</v>
      </c>
      <c r="G10" s="58">
        <v>0</v>
      </c>
      <c r="H10" s="2">
        <v>44</v>
      </c>
      <c r="I10" s="60">
        <v>0</v>
      </c>
    </row>
    <row r="11" spans="1:9" x14ac:dyDescent="0.2">
      <c r="A11" t="s">
        <v>84</v>
      </c>
      <c r="C11">
        <v>2</v>
      </c>
      <c r="D11" s="31">
        <v>0</v>
      </c>
      <c r="F11" s="2" t="s">
        <v>102</v>
      </c>
      <c r="G11" s="58">
        <v>0</v>
      </c>
      <c r="H11" s="2">
        <v>43</v>
      </c>
      <c r="I11" s="60">
        <v>0</v>
      </c>
    </row>
    <row r="12" spans="1:9" x14ac:dyDescent="0.2">
      <c r="A12" t="s">
        <v>85</v>
      </c>
      <c r="C12">
        <v>2</v>
      </c>
      <c r="D12" s="31">
        <v>0</v>
      </c>
      <c r="F12" s="2" t="s">
        <v>75</v>
      </c>
      <c r="G12" s="2">
        <v>12</v>
      </c>
      <c r="H12" s="2">
        <v>42</v>
      </c>
      <c r="I12" s="57">
        <v>0.2857142857142857</v>
      </c>
    </row>
    <row r="13" spans="1:9" x14ac:dyDescent="0.2">
      <c r="A13" t="s">
        <v>86</v>
      </c>
      <c r="C13">
        <v>1</v>
      </c>
      <c r="D13" s="31">
        <v>0</v>
      </c>
      <c r="F13" s="2" t="s">
        <v>77</v>
      </c>
      <c r="G13" s="2">
        <v>2</v>
      </c>
      <c r="H13" s="2">
        <v>41</v>
      </c>
      <c r="I13" s="57">
        <v>4.878048780487805E-2</v>
      </c>
    </row>
    <row r="14" spans="1:9" x14ac:dyDescent="0.2">
      <c r="A14" t="s">
        <v>87</v>
      </c>
      <c r="C14">
        <v>1</v>
      </c>
      <c r="D14" s="31">
        <v>0</v>
      </c>
      <c r="F14" s="2" t="s">
        <v>114</v>
      </c>
      <c r="G14" s="58">
        <v>0</v>
      </c>
      <c r="H14" s="2">
        <v>30</v>
      </c>
      <c r="I14" s="60">
        <v>0</v>
      </c>
    </row>
    <row r="15" spans="1:9" x14ac:dyDescent="0.2">
      <c r="A15" t="s">
        <v>88</v>
      </c>
      <c r="C15">
        <v>3</v>
      </c>
      <c r="D15" s="31">
        <v>0</v>
      </c>
      <c r="F15" s="2" t="s">
        <v>107</v>
      </c>
      <c r="G15" s="58">
        <v>0</v>
      </c>
      <c r="H15" s="2">
        <v>27</v>
      </c>
      <c r="I15" s="60">
        <v>0</v>
      </c>
    </row>
    <row r="16" spans="1:9" x14ac:dyDescent="0.2">
      <c r="A16" t="s">
        <v>89</v>
      </c>
      <c r="C16">
        <v>1</v>
      </c>
      <c r="D16" s="31">
        <v>0</v>
      </c>
      <c r="F16" s="2" t="s">
        <v>78</v>
      </c>
      <c r="G16" s="2">
        <v>1</v>
      </c>
      <c r="H16" s="2">
        <v>22</v>
      </c>
      <c r="I16" s="57">
        <v>4.5454545454545456E-2</v>
      </c>
    </row>
    <row r="17" spans="1:9" x14ac:dyDescent="0.2">
      <c r="A17" t="s">
        <v>90</v>
      </c>
      <c r="C17">
        <v>44</v>
      </c>
      <c r="D17" s="31">
        <v>0</v>
      </c>
      <c r="F17" s="2" t="s">
        <v>110</v>
      </c>
      <c r="G17" s="58">
        <v>0</v>
      </c>
      <c r="H17" s="2">
        <v>19</v>
      </c>
      <c r="I17" s="60">
        <v>0</v>
      </c>
    </row>
    <row r="18" spans="1:9" x14ac:dyDescent="0.2">
      <c r="A18" t="s">
        <v>91</v>
      </c>
      <c r="C18">
        <v>3</v>
      </c>
      <c r="D18" s="31">
        <v>0</v>
      </c>
      <c r="F18" s="2" t="s">
        <v>76</v>
      </c>
      <c r="G18" s="2">
        <v>1</v>
      </c>
      <c r="H18" s="2">
        <v>9</v>
      </c>
      <c r="I18" s="57">
        <v>0.1111111111111111</v>
      </c>
    </row>
    <row r="19" spans="1:9" x14ac:dyDescent="0.2">
      <c r="A19" t="s">
        <v>92</v>
      </c>
      <c r="C19">
        <v>2</v>
      </c>
      <c r="D19" s="31">
        <v>0</v>
      </c>
      <c r="F19" s="2" t="s">
        <v>104</v>
      </c>
      <c r="G19" s="58">
        <v>0</v>
      </c>
      <c r="H19" s="2">
        <v>7</v>
      </c>
      <c r="I19" s="60">
        <v>0</v>
      </c>
    </row>
    <row r="20" spans="1:9" x14ac:dyDescent="0.2">
      <c r="A20" t="s">
        <v>93</v>
      </c>
      <c r="C20">
        <v>2</v>
      </c>
      <c r="D20" s="31">
        <v>0</v>
      </c>
      <c r="F20" s="2" t="s">
        <v>101</v>
      </c>
      <c r="G20" s="58">
        <v>0</v>
      </c>
      <c r="H20" s="2">
        <v>5</v>
      </c>
      <c r="I20" s="60">
        <v>0</v>
      </c>
    </row>
    <row r="21" spans="1:9" x14ac:dyDescent="0.2">
      <c r="A21" t="s">
        <v>94</v>
      </c>
      <c r="C21">
        <v>1</v>
      </c>
      <c r="D21" s="31">
        <v>0</v>
      </c>
      <c r="F21" s="2" t="s">
        <v>91</v>
      </c>
      <c r="G21" s="58">
        <v>0</v>
      </c>
      <c r="H21" s="2">
        <v>3</v>
      </c>
      <c r="I21" s="60">
        <v>0</v>
      </c>
    </row>
    <row r="22" spans="1:9" x14ac:dyDescent="0.2">
      <c r="A22" t="s">
        <v>95</v>
      </c>
      <c r="C22">
        <v>2</v>
      </c>
      <c r="D22" s="31">
        <v>0</v>
      </c>
      <c r="F22" s="2" t="s">
        <v>97</v>
      </c>
      <c r="G22" s="58">
        <v>0</v>
      </c>
      <c r="H22" s="2">
        <v>3</v>
      </c>
      <c r="I22" s="60">
        <v>0</v>
      </c>
    </row>
    <row r="23" spans="1:9" x14ac:dyDescent="0.2">
      <c r="A23" t="s">
        <v>96</v>
      </c>
      <c r="C23">
        <v>2</v>
      </c>
      <c r="D23" s="31">
        <v>0</v>
      </c>
      <c r="F23" s="2" t="s">
        <v>88</v>
      </c>
      <c r="G23" s="58">
        <v>0</v>
      </c>
      <c r="H23" s="2">
        <v>3</v>
      </c>
      <c r="I23" s="60">
        <v>0</v>
      </c>
    </row>
    <row r="24" spans="1:9" x14ac:dyDescent="0.2">
      <c r="A24" t="s">
        <v>97</v>
      </c>
      <c r="C24">
        <v>3</v>
      </c>
      <c r="D24" s="31">
        <v>0</v>
      </c>
      <c r="F24" s="2" t="s">
        <v>85</v>
      </c>
      <c r="G24" s="58">
        <v>0</v>
      </c>
      <c r="H24" s="2">
        <v>2</v>
      </c>
      <c r="I24" s="60">
        <v>0</v>
      </c>
    </row>
    <row r="25" spans="1:9" x14ac:dyDescent="0.2">
      <c r="A25" t="s">
        <v>98</v>
      </c>
      <c r="C25">
        <v>2</v>
      </c>
      <c r="D25" s="31">
        <v>0</v>
      </c>
      <c r="F25" s="2" t="s">
        <v>96</v>
      </c>
      <c r="G25" s="58">
        <v>0</v>
      </c>
      <c r="H25" s="2">
        <v>2</v>
      </c>
      <c r="I25" s="60">
        <v>0</v>
      </c>
    </row>
    <row r="26" spans="1:9" x14ac:dyDescent="0.2">
      <c r="A26" t="s">
        <v>99</v>
      </c>
      <c r="C26">
        <v>1</v>
      </c>
      <c r="D26" s="31">
        <v>0</v>
      </c>
      <c r="F26" s="2" t="s">
        <v>95</v>
      </c>
      <c r="G26" s="58">
        <v>0</v>
      </c>
      <c r="H26" s="2">
        <v>2</v>
      </c>
      <c r="I26" s="60">
        <v>0</v>
      </c>
    </row>
    <row r="27" spans="1:9" x14ac:dyDescent="0.2">
      <c r="A27" t="s">
        <v>100</v>
      </c>
      <c r="C27">
        <v>1</v>
      </c>
      <c r="D27" s="31">
        <v>0</v>
      </c>
      <c r="F27" s="2" t="s">
        <v>92</v>
      </c>
      <c r="G27" s="58">
        <v>0</v>
      </c>
      <c r="H27" s="2">
        <v>2</v>
      </c>
      <c r="I27" s="60">
        <v>0</v>
      </c>
    </row>
    <row r="28" spans="1:9" x14ac:dyDescent="0.2">
      <c r="A28" t="s">
        <v>101</v>
      </c>
      <c r="C28">
        <v>5</v>
      </c>
      <c r="D28" s="31">
        <v>0</v>
      </c>
      <c r="F28" s="2" t="s">
        <v>84</v>
      </c>
      <c r="G28" s="58">
        <v>0</v>
      </c>
      <c r="H28" s="2">
        <v>2</v>
      </c>
      <c r="I28" s="60">
        <v>0</v>
      </c>
    </row>
    <row r="29" spans="1:9" x14ac:dyDescent="0.2">
      <c r="A29" t="s">
        <v>102</v>
      </c>
      <c r="C29">
        <v>43</v>
      </c>
      <c r="D29" s="31">
        <v>0</v>
      </c>
      <c r="F29" s="2" t="s">
        <v>98</v>
      </c>
      <c r="G29" s="58">
        <v>0</v>
      </c>
      <c r="H29" s="2">
        <v>2</v>
      </c>
      <c r="I29" s="60">
        <v>0</v>
      </c>
    </row>
    <row r="30" spans="1:9" x14ac:dyDescent="0.2">
      <c r="A30" t="s">
        <v>103</v>
      </c>
      <c r="C30">
        <v>1</v>
      </c>
      <c r="D30" s="31">
        <v>0</v>
      </c>
      <c r="F30" s="2" t="s">
        <v>93</v>
      </c>
      <c r="G30" s="58">
        <v>0</v>
      </c>
      <c r="H30" s="2">
        <v>2</v>
      </c>
      <c r="I30" s="60">
        <v>0</v>
      </c>
    </row>
    <row r="31" spans="1:9" x14ac:dyDescent="0.2">
      <c r="A31" t="s">
        <v>104</v>
      </c>
      <c r="C31">
        <v>7</v>
      </c>
      <c r="D31" s="31">
        <v>0</v>
      </c>
      <c r="F31" s="2" t="s">
        <v>116</v>
      </c>
      <c r="G31" s="58">
        <v>0</v>
      </c>
      <c r="H31" s="2">
        <v>2</v>
      </c>
      <c r="I31" s="60">
        <v>0</v>
      </c>
    </row>
    <row r="32" spans="1:9" x14ac:dyDescent="0.2">
      <c r="A32" t="s">
        <v>105</v>
      </c>
      <c r="C32">
        <v>1</v>
      </c>
      <c r="D32" s="31">
        <v>0</v>
      </c>
      <c r="F32" s="2" t="s">
        <v>94</v>
      </c>
      <c r="G32" s="58">
        <v>0</v>
      </c>
      <c r="H32" s="2">
        <v>1</v>
      </c>
      <c r="I32" s="60">
        <v>0</v>
      </c>
    </row>
    <row r="33" spans="1:9" x14ac:dyDescent="0.2">
      <c r="A33" t="s">
        <v>106</v>
      </c>
      <c r="C33">
        <v>88</v>
      </c>
      <c r="D33" s="31">
        <v>0</v>
      </c>
      <c r="F33" s="2" t="s">
        <v>87</v>
      </c>
      <c r="G33" s="58">
        <v>0</v>
      </c>
      <c r="H33" s="2">
        <v>1</v>
      </c>
      <c r="I33" s="60">
        <v>0</v>
      </c>
    </row>
    <row r="34" spans="1:9" x14ac:dyDescent="0.2">
      <c r="A34" t="s">
        <v>107</v>
      </c>
      <c r="C34">
        <v>27</v>
      </c>
      <c r="D34" s="31">
        <v>0</v>
      </c>
      <c r="F34" s="2" t="s">
        <v>99</v>
      </c>
      <c r="G34" s="58">
        <v>0</v>
      </c>
      <c r="H34" s="2">
        <v>1</v>
      </c>
      <c r="I34" s="60">
        <v>0</v>
      </c>
    </row>
    <row r="35" spans="1:9" x14ac:dyDescent="0.2">
      <c r="A35" t="s">
        <v>108</v>
      </c>
      <c r="C35">
        <v>1</v>
      </c>
      <c r="D35" s="31">
        <v>0</v>
      </c>
      <c r="F35" s="2" t="s">
        <v>83</v>
      </c>
      <c r="G35" s="58">
        <v>0</v>
      </c>
      <c r="H35" s="2">
        <v>1</v>
      </c>
      <c r="I35" s="60">
        <v>0</v>
      </c>
    </row>
    <row r="36" spans="1:9" x14ac:dyDescent="0.2">
      <c r="A36" t="s">
        <v>109</v>
      </c>
      <c r="C36">
        <v>44</v>
      </c>
      <c r="D36" s="31">
        <v>0</v>
      </c>
      <c r="F36" s="2" t="s">
        <v>100</v>
      </c>
      <c r="G36" s="58">
        <v>0</v>
      </c>
      <c r="H36" s="2">
        <v>1</v>
      </c>
      <c r="I36" s="60">
        <v>0</v>
      </c>
    </row>
    <row r="37" spans="1:9" x14ac:dyDescent="0.2">
      <c r="A37" t="s">
        <v>110</v>
      </c>
      <c r="C37">
        <v>19</v>
      </c>
      <c r="D37" s="31">
        <v>0</v>
      </c>
      <c r="F37" s="2" t="s">
        <v>105</v>
      </c>
      <c r="G37" s="58">
        <v>0</v>
      </c>
      <c r="H37" s="2">
        <v>1</v>
      </c>
      <c r="I37" s="60">
        <v>0</v>
      </c>
    </row>
    <row r="38" spans="1:9" x14ac:dyDescent="0.2">
      <c r="A38" t="s">
        <v>111</v>
      </c>
      <c r="C38">
        <v>114</v>
      </c>
      <c r="D38" s="31">
        <v>0</v>
      </c>
      <c r="F38" s="2" t="s">
        <v>108</v>
      </c>
      <c r="G38" s="58">
        <v>0</v>
      </c>
      <c r="H38" s="2">
        <v>1</v>
      </c>
      <c r="I38" s="60">
        <v>0</v>
      </c>
    </row>
    <row r="39" spans="1:9" x14ac:dyDescent="0.2">
      <c r="A39" t="s">
        <v>112</v>
      </c>
      <c r="C39">
        <v>1</v>
      </c>
      <c r="D39" s="31">
        <v>0</v>
      </c>
      <c r="F39" s="2" t="s">
        <v>115</v>
      </c>
      <c r="G39" s="58">
        <v>0</v>
      </c>
      <c r="H39" s="2">
        <v>1</v>
      </c>
      <c r="I39" s="60">
        <v>0</v>
      </c>
    </row>
    <row r="40" spans="1:9" x14ac:dyDescent="0.2">
      <c r="A40" t="s">
        <v>113</v>
      </c>
      <c r="C40">
        <v>171</v>
      </c>
      <c r="D40" s="31">
        <v>0</v>
      </c>
      <c r="F40" s="2" t="s">
        <v>112</v>
      </c>
      <c r="G40" s="58">
        <v>0</v>
      </c>
      <c r="H40" s="2">
        <v>1</v>
      </c>
      <c r="I40" s="60">
        <v>0</v>
      </c>
    </row>
    <row r="41" spans="1:9" x14ac:dyDescent="0.2">
      <c r="A41" t="s">
        <v>114</v>
      </c>
      <c r="C41">
        <v>30</v>
      </c>
      <c r="D41" s="31">
        <v>0</v>
      </c>
      <c r="F41" s="2" t="s">
        <v>89</v>
      </c>
      <c r="G41" s="58">
        <v>0</v>
      </c>
      <c r="H41" s="2">
        <v>1</v>
      </c>
      <c r="I41" s="60">
        <v>0</v>
      </c>
    </row>
    <row r="42" spans="1:9" x14ac:dyDescent="0.2">
      <c r="A42" t="s">
        <v>115</v>
      </c>
      <c r="C42">
        <v>1</v>
      </c>
      <c r="D42" s="31">
        <v>0</v>
      </c>
      <c r="F42" s="2" t="s">
        <v>103</v>
      </c>
      <c r="G42" s="58">
        <v>0</v>
      </c>
      <c r="H42" s="2">
        <v>1</v>
      </c>
      <c r="I42" s="60">
        <v>0</v>
      </c>
    </row>
    <row r="43" spans="1:9" x14ac:dyDescent="0.2">
      <c r="A43" t="s">
        <v>116</v>
      </c>
      <c r="C43">
        <v>2</v>
      </c>
      <c r="D43" s="31">
        <v>0</v>
      </c>
      <c r="F43" s="2" t="s">
        <v>86</v>
      </c>
      <c r="G43" s="58">
        <v>0</v>
      </c>
      <c r="H43" s="2">
        <v>1</v>
      </c>
      <c r="I43" s="60">
        <v>0</v>
      </c>
    </row>
    <row r="44" spans="1:9" x14ac:dyDescent="0.2">
      <c r="A44" t="s">
        <v>117</v>
      </c>
      <c r="B44">
        <v>138</v>
      </c>
      <c r="C44">
        <v>4605</v>
      </c>
      <c r="D44" s="31">
        <v>2.9967426710097719E-2</v>
      </c>
      <c r="F44" s="4" t="s">
        <v>117</v>
      </c>
      <c r="G44" s="4">
        <v>138</v>
      </c>
      <c r="H44" s="4">
        <v>4605</v>
      </c>
      <c r="I44" s="61">
        <v>2.9967426710097719E-2</v>
      </c>
    </row>
    <row r="47" spans="1:9" x14ac:dyDescent="0.2">
      <c r="H47" s="2">
        <f>H2/H44</f>
        <v>0.61172638436482085</v>
      </c>
      <c r="I47" s="57">
        <f>H3/H44</f>
        <v>0.18284473398479914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 table</vt:lpstr>
      <vt:lpstr>PERMANOVA Tables</vt:lpstr>
      <vt:lpstr>Species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Ian Combs</cp:lastModifiedBy>
  <dcterms:created xsi:type="dcterms:W3CDTF">2019-09-24T18:35:42Z</dcterms:created>
  <dcterms:modified xsi:type="dcterms:W3CDTF">2019-10-18T20:28:09Z</dcterms:modified>
</cp:coreProperties>
</file>