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40" yWindow="45" windowWidth="25125" windowHeight="12000" activeTab="3"/>
  </bookViews>
  <sheets>
    <sheet name="Vignette sums" sheetId="1" r:id="rId1"/>
    <sheet name="Values for responses" sheetId="2" r:id="rId2"/>
    <sheet name="Background info" sheetId="3" r:id="rId3"/>
    <sheet name="new vignette sums" sheetId="4" r:id="rId4"/>
  </sheets>
  <definedNames>
    <definedName name="Values_for_responses">'Values for responses'!$A$3:$B$13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4"/>
  <c r="Q4"/>
  <c r="R4"/>
  <c r="S4"/>
  <c r="Q6"/>
  <c r="R6"/>
  <c r="S6"/>
  <c r="Q8"/>
  <c r="R8"/>
  <c r="S8"/>
  <c r="Q13"/>
  <c r="R13"/>
  <c r="S13"/>
  <c r="Q14"/>
  <c r="R14"/>
  <c r="S14"/>
  <c r="Q17"/>
  <c r="R17"/>
  <c r="S17"/>
  <c r="R3"/>
  <c r="Q3"/>
  <c r="S3"/>
  <c r="R5"/>
  <c r="Q5"/>
  <c r="S5"/>
  <c r="S7"/>
  <c r="R15"/>
  <c r="Q15"/>
  <c r="S15"/>
  <c r="R16"/>
  <c r="Q16"/>
  <c r="S16"/>
  <c r="R18"/>
  <c r="Q18"/>
  <c r="S18"/>
  <c r="S19"/>
  <c r="L3" i="1"/>
  <c r="M15"/>
  <c r="M18"/>
  <c r="L18"/>
  <c r="N18"/>
  <c r="C19" i="3"/>
  <c r="L15" i="1"/>
  <c r="L16"/>
  <c r="M14"/>
  <c r="M16"/>
  <c r="N16"/>
  <c r="C17" i="3"/>
  <c r="M17" i="1"/>
  <c r="M13"/>
  <c r="M3"/>
  <c r="L14"/>
  <c r="L17"/>
  <c r="L13"/>
  <c r="M7"/>
  <c r="L7"/>
  <c r="M4"/>
  <c r="M5"/>
  <c r="M6"/>
  <c r="M8"/>
  <c r="L4"/>
  <c r="L5"/>
  <c r="L6"/>
  <c r="L8"/>
  <c r="Q9"/>
  <c r="N7"/>
  <c r="C10" i="3"/>
  <c r="N15" i="1"/>
  <c r="N6"/>
  <c r="C9" i="3"/>
  <c r="N8" i="1"/>
  <c r="C11" i="3"/>
  <c r="N17" i="1"/>
  <c r="C18" i="3"/>
  <c r="C16"/>
  <c r="N4" i="1"/>
  <c r="C7" i="3"/>
  <c r="N13" i="1"/>
  <c r="C14" i="3"/>
  <c r="N5" i="1"/>
  <c r="C8" i="3"/>
  <c r="N3" i="1"/>
  <c r="C6" i="3"/>
  <c r="N14" i="1"/>
  <c r="C15" i="3"/>
</calcChain>
</file>

<file path=xl/sharedStrings.xml><?xml version="1.0" encoding="utf-8"?>
<sst xmlns="http://schemas.openxmlformats.org/spreadsheetml/2006/main" count="205" uniqueCount="84">
  <si>
    <t>Code</t>
  </si>
  <si>
    <t>Description</t>
  </si>
  <si>
    <t>Response 1</t>
  </si>
  <si>
    <t>Response 2</t>
  </si>
  <si>
    <t>Response 3</t>
  </si>
  <si>
    <t>Person</t>
  </si>
  <si>
    <t>Online</t>
  </si>
  <si>
    <t>Second V</t>
  </si>
  <si>
    <t>First V</t>
  </si>
  <si>
    <t>Total before</t>
  </si>
  <si>
    <t>Total after</t>
  </si>
  <si>
    <t>A</t>
  </si>
  <si>
    <t>B</t>
  </si>
  <si>
    <t>Difference</t>
  </si>
  <si>
    <t>Chris</t>
  </si>
  <si>
    <t>Anthony</t>
  </si>
  <si>
    <t>Bill</t>
  </si>
  <si>
    <t>Orla</t>
  </si>
  <si>
    <t>Response number</t>
  </si>
  <si>
    <t>Emma</t>
  </si>
  <si>
    <t>Background</t>
  </si>
  <si>
    <t>Jen</t>
  </si>
  <si>
    <t>Autism</t>
  </si>
  <si>
    <t>Gaming</t>
  </si>
  <si>
    <t>* particpant 13 was done in person but used the online survey and were not found in the same way as other participants(emailing school of education)</t>
  </si>
  <si>
    <t>Level of experience</t>
  </si>
  <si>
    <t>Coures in special ed</t>
  </si>
  <si>
    <t>Specialise in adhd suppoer in educational and teaching settings</t>
  </si>
  <si>
    <t>Cache level 3 diploma spacial educational and teaching support in schools</t>
  </si>
  <si>
    <t>Y</t>
  </si>
  <si>
    <t>PGDE student</t>
  </si>
  <si>
    <t>x</t>
  </si>
  <si>
    <t>3rd year working as special needs in asd. Qualified montessori teacher</t>
  </si>
  <si>
    <t>Fetec 5&amp;6 special needs assistant</t>
  </si>
  <si>
    <t>4th year completing bed primary teaching honours degree</t>
  </si>
  <si>
    <t>Education 1, 2, 3, 4 Inclusive practice and policy courses. CPD "Inclusion for all" Additional needs elective course</t>
  </si>
  <si>
    <t>Education20 years</t>
  </si>
  <si>
    <t>SEN/Inclusive chartered teacher</t>
  </si>
  <si>
    <t>23 years teaching 12 in special ed with autistic students</t>
  </si>
  <si>
    <t>t-test</t>
  </si>
  <si>
    <r>
      <t>o</t>
    </r>
    <r>
      <rPr>
        <sz val="7"/>
        <color theme="1"/>
        <rFont val="Times New Roman"/>
      </rPr>
      <t xml:space="preserve">   </t>
    </r>
    <r>
      <rPr>
        <sz val="11"/>
        <color theme="1"/>
        <rFont val="Arial"/>
      </rPr>
      <t>Ask the children sitting near Johnny to go and bring him back in</t>
    </r>
  </si>
  <si>
    <r>
      <t>o</t>
    </r>
    <r>
      <rPr>
        <sz val="7"/>
        <color theme="1"/>
        <rFont val="Times New Roman"/>
      </rPr>
      <t xml:space="preserve">   </t>
    </r>
    <r>
      <rPr>
        <sz val="11"/>
        <color theme="1"/>
        <rFont val="Arial"/>
      </rPr>
      <t>Call Johnny’s parents and find out what he ate for breakfast</t>
    </r>
  </si>
  <si>
    <r>
      <t>o</t>
    </r>
    <r>
      <rPr>
        <sz val="7"/>
        <color theme="1"/>
        <rFont val="Times New Roman"/>
      </rPr>
      <t xml:space="preserve">   </t>
    </r>
    <r>
      <rPr>
        <sz val="11"/>
        <color theme="1"/>
        <rFont val="Arial"/>
      </rPr>
      <t>Send Johnny to the guidance counsellor</t>
    </r>
  </si>
  <si>
    <r>
      <t>o</t>
    </r>
    <r>
      <rPr>
        <sz val="7"/>
        <color theme="1"/>
        <rFont val="Times New Roman"/>
      </rPr>
      <t xml:space="preserve">   </t>
    </r>
    <r>
      <rPr>
        <sz val="11"/>
        <color theme="1"/>
        <rFont val="Arial"/>
      </rPr>
      <t>Find Johnny and give him a hug</t>
    </r>
  </si>
  <si>
    <t>Va - Ashley</t>
  </si>
  <si>
    <t>o   Set Johnny extra maths homework to make up for the lessons he missed</t>
  </si>
  <si>
    <t>o   Send Johnny to the Headmaster for punishment</t>
  </si>
  <si>
    <t>o   Make Johnny stay inside over lunch to catch up</t>
  </si>
  <si>
    <t>o   Close the classroom windows</t>
  </si>
  <si>
    <t>o   Offer Johnny a chance to work on his own</t>
  </si>
  <si>
    <t>o   Go outside and ask the gardener to stop mowing the lawn</t>
  </si>
  <si>
    <r>
      <t>o</t>
    </r>
    <r>
      <rPr>
        <sz val="7"/>
        <color theme="1"/>
        <rFont val="Times New Roman"/>
      </rPr>
      <t xml:space="preserve">   </t>
    </r>
    <r>
      <rPr>
        <sz val="11"/>
        <color theme="1"/>
        <rFont val="Arial"/>
      </rPr>
      <t>Tell the children to work it out between themselves</t>
    </r>
  </si>
  <si>
    <r>
      <t>o</t>
    </r>
    <r>
      <rPr>
        <sz val="7"/>
        <color theme="1"/>
        <rFont val="Times New Roman"/>
      </rPr>
      <t xml:space="preserve">   </t>
    </r>
    <r>
      <rPr>
        <sz val="11"/>
        <color theme="1"/>
        <rFont val="Arial"/>
      </rPr>
      <t>Call Emily’s parents and ask them whether she gets any pocket money</t>
    </r>
  </si>
  <si>
    <r>
      <t>o</t>
    </r>
    <r>
      <rPr>
        <sz val="7"/>
        <color theme="1"/>
        <rFont val="Times New Roman"/>
      </rPr>
      <t xml:space="preserve">   </t>
    </r>
    <r>
      <rPr>
        <sz val="11"/>
        <color theme="1"/>
        <rFont val="Arial"/>
      </rPr>
      <t>Send Emily to the guidance counsellor</t>
    </r>
  </si>
  <si>
    <r>
      <t>o</t>
    </r>
    <r>
      <rPr>
        <sz val="7"/>
        <color theme="1"/>
        <rFont val="Times New Roman"/>
      </rPr>
      <t xml:space="preserve">   </t>
    </r>
    <r>
      <rPr>
        <sz val="11"/>
        <color theme="1"/>
        <rFont val="Arial"/>
      </rPr>
      <t>Tell the other children not to bother Emily because she is special</t>
    </r>
  </si>
  <si>
    <t>Vb - Ashley</t>
  </si>
  <si>
    <t>o   Send Emily outside for disrupting the class</t>
  </si>
  <si>
    <t>o   Tell Emily to stop spinning the coins and focus on her work</t>
  </si>
  <si>
    <t>o   Take all the coins away from that group</t>
  </si>
  <si>
    <t>o   Give Emily something else she can spin</t>
  </si>
  <si>
    <t>o   Explain to Emily that the spinning is making it difficult for her group</t>
  </si>
  <si>
    <t>o   Offer Emily a chance to work on her own</t>
  </si>
  <si>
    <t>First Vignette and responses and scores</t>
  </si>
  <si>
    <t>Second vignette and responses and scores</t>
  </si>
  <si>
    <t>score 1</t>
  </si>
  <si>
    <t>score2</t>
  </si>
  <si>
    <t>score 3</t>
  </si>
  <si>
    <t>1 right answers, 3 good answers, 3 bad answers, 4 neutral answers</t>
  </si>
  <si>
    <t>o   Find Johnny and ask him what is wrong</t>
  </si>
  <si>
    <t>o   Ask Emily why she is spinning the coins</t>
  </si>
  <si>
    <t>N</t>
  </si>
  <si>
    <t>Trained to work with children on spectrum</t>
  </si>
  <si>
    <t>Question number</t>
  </si>
  <si>
    <t>Experience?</t>
  </si>
  <si>
    <t>P. No</t>
  </si>
  <si>
    <t>E</t>
  </si>
  <si>
    <t>C</t>
  </si>
  <si>
    <t>J</t>
  </si>
  <si>
    <t>O</t>
  </si>
  <si>
    <t>VA</t>
  </si>
  <si>
    <t xml:space="preserve">Number people gave best score </t>
  </si>
  <si>
    <t>Number of people gave best second score</t>
  </si>
  <si>
    <t>Percentage best response</t>
  </si>
  <si>
    <t>Percantage best response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</si>
</sst>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theme="1"/>
      <name val="Arial"/>
    </font>
    <font>
      <sz val="11"/>
      <color theme="1"/>
      <name val="Courier New"/>
    </font>
    <font>
      <sz val="7"/>
      <color theme="1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6" fillId="0" borderId="0" xfId="0" applyFont="1" applyAlignment="1">
      <alignment horizontal="justify" vertical="center"/>
    </xf>
    <xf numFmtId="0" fontId="3" fillId="3" borderId="0" xfId="2" applyAlignment="1">
      <alignment horizontal="justify" vertical="center"/>
    </xf>
    <xf numFmtId="0" fontId="2" fillId="2" borderId="0" xfId="1" applyAlignment="1">
      <alignment horizontal="justify" vertical="center"/>
    </xf>
    <xf numFmtId="0" fontId="10" fillId="0" borderId="0" xfId="0" applyFont="1"/>
    <xf numFmtId="0" fontId="11" fillId="0" borderId="0" xfId="0" applyFont="1"/>
    <xf numFmtId="0" fontId="11" fillId="0" borderId="1" xfId="0" applyFont="1" applyBorder="1"/>
    <xf numFmtId="0" fontId="10" fillId="0" borderId="1" xfId="0" applyFont="1" applyBorder="1"/>
    <xf numFmtId="0" fontId="0" fillId="0" borderId="1" xfId="0" applyBorder="1"/>
    <xf numFmtId="0" fontId="0" fillId="0" borderId="0" xfId="0" applyBorder="1"/>
    <xf numFmtId="0" fontId="11" fillId="0" borderId="0" xfId="0" applyFont="1" applyBorder="1"/>
    <xf numFmtId="0" fontId="10" fillId="0" borderId="0" xfId="0" applyFont="1" applyBorder="1"/>
    <xf numFmtId="0" fontId="4" fillId="4" borderId="0" xfId="3" applyAlignment="1">
      <alignment horizontal="justify" vertical="center"/>
    </xf>
  </cellXfs>
  <cellStyles count="16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'new vignette sums'!$M$22:$M$23</c:f>
              <c:strCache>
                <c:ptCount val="2"/>
                <c:pt idx="0">
                  <c:v>Percentage best response</c:v>
                </c:pt>
                <c:pt idx="1">
                  <c:v>Percantage best response</c:v>
                </c:pt>
              </c:strCache>
            </c:strRef>
          </c:cat>
          <c:val>
            <c:numRef>
              <c:f>'new vignette sums'!$N$22:$N$23</c:f>
              <c:numCache>
                <c:formatCode>General</c:formatCode>
                <c:ptCount val="2"/>
                <c:pt idx="0">
                  <c:v>0.41666666666666669</c:v>
                </c:pt>
                <c:pt idx="1">
                  <c:v>1</c:v>
                </c:pt>
              </c:numCache>
            </c:numRef>
          </c:val>
        </c:ser>
        <c:axId val="78404992"/>
        <c:axId val="78721792"/>
      </c:barChart>
      <c:catAx>
        <c:axId val="78404992"/>
        <c:scaling>
          <c:orientation val="minMax"/>
        </c:scaling>
        <c:axPos val="b"/>
        <c:tickLblPos val="nextTo"/>
        <c:crossAx val="78721792"/>
        <c:crosses val="autoZero"/>
        <c:auto val="1"/>
        <c:lblAlgn val="ctr"/>
        <c:lblOffset val="100"/>
      </c:catAx>
      <c:valAx>
        <c:axId val="78721792"/>
        <c:scaling>
          <c:orientation val="minMax"/>
        </c:scaling>
        <c:axPos val="l"/>
        <c:majorGridlines/>
        <c:numFmt formatCode="General" sourceLinked="1"/>
        <c:tickLblPos val="nextTo"/>
        <c:crossAx val="78404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5</xdr:row>
      <xdr:rowOff>161925</xdr:rowOff>
    </xdr:from>
    <xdr:to>
      <xdr:col>12</xdr:col>
      <xdr:colOff>1323975</xdr:colOff>
      <xdr:row>22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0"/>
  <sheetViews>
    <sheetView workbookViewId="0">
      <selection activeCell="D21" sqref="D21"/>
    </sheetView>
  </sheetViews>
  <sheetFormatPr defaultColWidth="8.5703125" defaultRowHeight="15"/>
  <cols>
    <col min="1" max="1" width="11.85546875" customWidth="1"/>
    <col min="2" max="2" width="19.5703125" customWidth="1"/>
    <col min="3" max="3" width="11.5703125" customWidth="1"/>
    <col min="4" max="4" width="15.140625" customWidth="1"/>
    <col min="5" max="5" width="14.28515625" customWidth="1"/>
    <col min="6" max="7" width="11.5703125" customWidth="1"/>
    <col min="8" max="8" width="14.140625" customWidth="1"/>
    <col min="9" max="9" width="11.28515625" customWidth="1"/>
    <col min="10" max="10" width="11.140625" customWidth="1"/>
    <col min="11" max="11" width="14" customWidth="1"/>
    <col min="12" max="12" width="14.28515625" customWidth="1"/>
    <col min="13" max="13" width="12.5703125" customWidth="1"/>
    <col min="14" max="14" width="10.5703125" customWidth="1"/>
  </cols>
  <sheetData>
    <row r="2" spans="1:17">
      <c r="B2" s="1" t="s">
        <v>0</v>
      </c>
      <c r="C2" s="1" t="s">
        <v>1</v>
      </c>
      <c r="D2" s="1" t="s">
        <v>8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2</v>
      </c>
      <c r="J2" s="1" t="s">
        <v>3</v>
      </c>
      <c r="K2" s="1" t="s">
        <v>4</v>
      </c>
      <c r="L2" s="1" t="s">
        <v>9</v>
      </c>
      <c r="M2" s="1" t="s">
        <v>10</v>
      </c>
      <c r="N2" s="1" t="s">
        <v>13</v>
      </c>
    </row>
    <row r="3" spans="1:17">
      <c r="A3" s="1" t="s">
        <v>5</v>
      </c>
      <c r="B3">
        <v>1</v>
      </c>
      <c r="D3" t="s">
        <v>11</v>
      </c>
      <c r="E3">
        <v>3</v>
      </c>
      <c r="F3">
        <v>4</v>
      </c>
      <c r="G3">
        <v>7</v>
      </c>
      <c r="H3" t="s">
        <v>12</v>
      </c>
      <c r="I3">
        <v>3</v>
      </c>
      <c r="J3">
        <v>7</v>
      </c>
      <c r="K3">
        <v>9</v>
      </c>
      <c r="L3">
        <f>VLOOKUP($E3,Values_for_responses,2,FALSE) + VLOOKUP($F3,Values_for_responses,2,FALSE) + VLOOKUP($G3,Values_for_responses,2,FALSE)</f>
        <v>6</v>
      </c>
      <c r="M3">
        <f>VLOOKUP($I3,Values_for_responses,2,FALSE) + VLOOKUP($J3,Values_for_responses,2,FALSE) + VLOOKUP($K3,Values_for_responses,2,FALSE)</f>
        <v>7</v>
      </c>
      <c r="N3">
        <f>M3-L3</f>
        <v>1</v>
      </c>
    </row>
    <row r="4" spans="1:17">
      <c r="B4">
        <v>2</v>
      </c>
      <c r="D4" t="s">
        <v>12</v>
      </c>
      <c r="E4">
        <v>3</v>
      </c>
      <c r="F4">
        <v>4</v>
      </c>
      <c r="G4">
        <v>9</v>
      </c>
      <c r="H4" t="s">
        <v>11</v>
      </c>
      <c r="I4">
        <v>3</v>
      </c>
      <c r="J4">
        <v>4</v>
      </c>
      <c r="K4">
        <v>9</v>
      </c>
      <c r="L4">
        <f>VLOOKUP($E4,Values_for_responses,2,FALSE) + VLOOKUP($F4,Values_for_responses,2,FALSE) + VLOOKUP($G4,Values_for_responses,2,FALSE)</f>
        <v>7</v>
      </c>
      <c r="M4">
        <f>VLOOKUP($I4,Values_for_responses,2,FALSE) + VLOOKUP($J4,Values_for_responses,2,FALSE) + VLOOKUP($K4,Values_for_responses,2,FALSE)</f>
        <v>7</v>
      </c>
      <c r="N4">
        <f t="shared" ref="N4:N8" si="0">M4-L4</f>
        <v>0</v>
      </c>
    </row>
    <row r="5" spans="1:17">
      <c r="B5">
        <v>3</v>
      </c>
      <c r="D5" t="s">
        <v>11</v>
      </c>
      <c r="E5">
        <v>3</v>
      </c>
      <c r="F5">
        <v>4</v>
      </c>
      <c r="G5">
        <v>7</v>
      </c>
      <c r="H5" t="s">
        <v>12</v>
      </c>
      <c r="I5">
        <v>3</v>
      </c>
      <c r="J5">
        <v>4</v>
      </c>
      <c r="K5">
        <v>9</v>
      </c>
      <c r="L5">
        <f>VLOOKUP($E5,Values_for_responses,2,FALSE) + VLOOKUP($F5,Values_for_responses,2,FALSE) + VLOOKUP($G5,Values_for_responses,2,FALSE)</f>
        <v>6</v>
      </c>
      <c r="M5">
        <f>VLOOKUP($I5,Values_for_responses,2,FALSE) + VLOOKUP($J5,Values_for_responses,2,FALSE) + VLOOKUP($K5,Values_for_responses,2,FALSE)</f>
        <v>7</v>
      </c>
      <c r="N5">
        <f t="shared" si="0"/>
        <v>1</v>
      </c>
    </row>
    <row r="6" spans="1:17">
      <c r="B6">
        <v>4</v>
      </c>
      <c r="D6" t="s">
        <v>12</v>
      </c>
      <c r="E6">
        <v>3</v>
      </c>
      <c r="F6">
        <v>4</v>
      </c>
      <c r="G6">
        <v>9</v>
      </c>
      <c r="H6" t="s">
        <v>11</v>
      </c>
      <c r="I6">
        <v>3</v>
      </c>
      <c r="J6">
        <v>4</v>
      </c>
      <c r="K6">
        <v>9</v>
      </c>
      <c r="L6">
        <f>VLOOKUP($E6,Values_for_responses,2,FALSE) + VLOOKUP($F6,Values_for_responses,2,FALSE) + VLOOKUP($G6,Values_for_responses,2,FALSE)</f>
        <v>7</v>
      </c>
      <c r="M6">
        <f>VLOOKUP($I6,Values_for_responses,2,FALSE) + VLOOKUP($J6,Values_for_responses,2,FALSE) + VLOOKUP($K6,Values_for_responses,2,FALSE)</f>
        <v>7</v>
      </c>
      <c r="N6">
        <f t="shared" si="0"/>
        <v>0</v>
      </c>
    </row>
    <row r="7" spans="1:17">
      <c r="B7">
        <v>5</v>
      </c>
      <c r="D7" t="s">
        <v>11</v>
      </c>
      <c r="E7">
        <v>4</v>
      </c>
      <c r="F7">
        <v>9</v>
      </c>
      <c r="H7" t="s">
        <v>12</v>
      </c>
      <c r="J7">
        <v>7</v>
      </c>
      <c r="K7">
        <v>9</v>
      </c>
      <c r="L7">
        <f>VLOOKUP($E7,Values_for_responses,2,FALSE) + VLOOKUP($F7,Values_for_responses,2,FALSE)</f>
        <v>5</v>
      </c>
      <c r="M7">
        <f xml:space="preserve"> VLOOKUP($J7,Values_for_responses,2,FALSE) + VLOOKUP($K7,Values_for_responses,2,FALSE)</f>
        <v>5</v>
      </c>
      <c r="N7">
        <f t="shared" si="0"/>
        <v>0</v>
      </c>
    </row>
    <row r="8" spans="1:17">
      <c r="B8">
        <v>6</v>
      </c>
      <c r="D8" t="s">
        <v>12</v>
      </c>
      <c r="E8">
        <v>3</v>
      </c>
      <c r="F8">
        <v>4</v>
      </c>
      <c r="G8">
        <v>9</v>
      </c>
      <c r="H8" t="s">
        <v>11</v>
      </c>
      <c r="I8">
        <v>3</v>
      </c>
      <c r="J8">
        <v>4</v>
      </c>
      <c r="K8">
        <v>9</v>
      </c>
      <c r="L8">
        <f>VLOOKUP($E8,Values_for_responses,2,FALSE) + VLOOKUP($F8,Values_for_responses,2,FALSE) + VLOOKUP($G8,Values_for_responses,2,FALSE)</f>
        <v>7</v>
      </c>
      <c r="M8">
        <f>VLOOKUP($I8,Values_for_responses,2,FALSE) + VLOOKUP($J8,Values_for_responses,2,FALSE) + VLOOKUP($K8,Values_for_responses,2,FALSE)</f>
        <v>7</v>
      </c>
      <c r="N8">
        <f t="shared" si="0"/>
        <v>0</v>
      </c>
    </row>
    <row r="9" spans="1:17">
      <c r="P9" t="s">
        <v>39</v>
      </c>
      <c r="Q9">
        <f>TTEST(L3:L8, M3:M8, 1, 1)</f>
        <v>8.7343906708168162E-2</v>
      </c>
    </row>
    <row r="11" spans="1:17">
      <c r="A11" s="1" t="s">
        <v>6</v>
      </c>
    </row>
    <row r="12" spans="1:17">
      <c r="B12" s="1" t="s">
        <v>6</v>
      </c>
      <c r="D12" s="1" t="s">
        <v>8</v>
      </c>
      <c r="E12" s="1" t="s">
        <v>2</v>
      </c>
      <c r="F12" s="1" t="s">
        <v>3</v>
      </c>
      <c r="G12" s="1" t="s">
        <v>4</v>
      </c>
      <c r="H12" s="1" t="s">
        <v>7</v>
      </c>
      <c r="I12" s="1" t="s">
        <v>2</v>
      </c>
      <c r="J12" s="1" t="s">
        <v>3</v>
      </c>
      <c r="K12" s="1" t="s">
        <v>4</v>
      </c>
      <c r="L12" s="1" t="s">
        <v>9</v>
      </c>
      <c r="M12" s="1" t="s">
        <v>10</v>
      </c>
      <c r="N12" s="1" t="s">
        <v>13</v>
      </c>
    </row>
    <row r="13" spans="1:17">
      <c r="A13">
        <v>8</v>
      </c>
      <c r="B13" t="s">
        <v>75</v>
      </c>
      <c r="D13" t="s">
        <v>12</v>
      </c>
      <c r="E13">
        <v>3</v>
      </c>
      <c r="F13">
        <v>7</v>
      </c>
      <c r="G13">
        <v>9</v>
      </c>
      <c r="H13" t="s">
        <v>11</v>
      </c>
      <c r="I13">
        <v>3</v>
      </c>
      <c r="J13">
        <v>4</v>
      </c>
      <c r="K13">
        <v>9</v>
      </c>
      <c r="L13">
        <f t="shared" ref="L13:L18" si="1">VLOOKUP(E13,Values_for_responses,2,FALSE) + VLOOKUP(F13,Values_for_responses,2,FALSE) + VLOOKUP(G13,Values_for_responses,2,FALSE)</f>
        <v>7</v>
      </c>
      <c r="M13">
        <f t="shared" ref="M13:M18" si="2">VLOOKUP(I13,Values_for_responses,2,FALSE) + VLOOKUP(J13,Values_for_responses,2,FALSE) + VLOOKUP(K13,Values_for_responses,2,FALSE)</f>
        <v>7</v>
      </c>
      <c r="N13">
        <f>M13-L13</f>
        <v>0</v>
      </c>
    </row>
    <row r="14" spans="1:17">
      <c r="A14">
        <v>9</v>
      </c>
      <c r="B14" t="s">
        <v>76</v>
      </c>
      <c r="D14" t="s">
        <v>11</v>
      </c>
      <c r="E14">
        <v>3</v>
      </c>
      <c r="F14">
        <v>4</v>
      </c>
      <c r="G14">
        <v>9</v>
      </c>
      <c r="H14" t="s">
        <v>12</v>
      </c>
      <c r="I14">
        <v>3</v>
      </c>
      <c r="J14">
        <v>4</v>
      </c>
      <c r="K14">
        <v>9</v>
      </c>
      <c r="L14">
        <f t="shared" si="1"/>
        <v>7</v>
      </c>
      <c r="M14">
        <f t="shared" si="2"/>
        <v>7</v>
      </c>
      <c r="N14">
        <f t="shared" ref="N14:N18" si="3">M14-L14</f>
        <v>0</v>
      </c>
    </row>
    <row r="15" spans="1:17">
      <c r="A15">
        <v>10</v>
      </c>
      <c r="B15" t="s">
        <v>11</v>
      </c>
      <c r="D15" t="s">
        <v>12</v>
      </c>
      <c r="E15">
        <v>3</v>
      </c>
      <c r="F15">
        <v>4</v>
      </c>
      <c r="G15">
        <v>7</v>
      </c>
      <c r="H15" t="s">
        <v>11</v>
      </c>
      <c r="I15">
        <v>2</v>
      </c>
      <c r="J15">
        <v>3</v>
      </c>
      <c r="K15">
        <v>9</v>
      </c>
      <c r="L15">
        <f t="shared" si="1"/>
        <v>6</v>
      </c>
      <c r="M15">
        <f t="shared" si="2"/>
        <v>5</v>
      </c>
      <c r="N15">
        <f t="shared" si="3"/>
        <v>-1</v>
      </c>
    </row>
    <row r="16" spans="1:17">
      <c r="A16">
        <v>11</v>
      </c>
      <c r="B16" t="s">
        <v>12</v>
      </c>
      <c r="D16" t="s">
        <v>11</v>
      </c>
      <c r="E16">
        <v>4</v>
      </c>
      <c r="F16">
        <v>7</v>
      </c>
      <c r="G16">
        <v>11</v>
      </c>
      <c r="H16" t="s">
        <v>12</v>
      </c>
      <c r="I16">
        <v>3</v>
      </c>
      <c r="J16">
        <v>7</v>
      </c>
      <c r="K16">
        <v>9</v>
      </c>
      <c r="L16">
        <f t="shared" si="1"/>
        <v>4</v>
      </c>
      <c r="M16">
        <f t="shared" si="2"/>
        <v>7</v>
      </c>
      <c r="N16">
        <f t="shared" si="3"/>
        <v>3</v>
      </c>
    </row>
    <row r="17" spans="1:16">
      <c r="A17">
        <v>12</v>
      </c>
      <c r="B17" t="s">
        <v>78</v>
      </c>
      <c r="D17" t="s">
        <v>11</v>
      </c>
      <c r="E17">
        <v>4</v>
      </c>
      <c r="F17">
        <v>7</v>
      </c>
      <c r="G17">
        <v>9</v>
      </c>
      <c r="H17" t="s">
        <v>12</v>
      </c>
      <c r="I17">
        <v>3</v>
      </c>
      <c r="J17">
        <v>4</v>
      </c>
      <c r="K17">
        <v>9</v>
      </c>
      <c r="L17">
        <f t="shared" si="1"/>
        <v>7</v>
      </c>
      <c r="M17">
        <f t="shared" si="2"/>
        <v>7</v>
      </c>
      <c r="N17">
        <f t="shared" si="3"/>
        <v>0</v>
      </c>
    </row>
    <row r="18" spans="1:16">
      <c r="A18">
        <v>13</v>
      </c>
      <c r="B18" t="s">
        <v>77</v>
      </c>
      <c r="D18" t="s">
        <v>11</v>
      </c>
      <c r="E18">
        <v>1</v>
      </c>
      <c r="F18">
        <v>4</v>
      </c>
      <c r="G18">
        <v>7</v>
      </c>
      <c r="H18" t="s">
        <v>12</v>
      </c>
      <c r="I18">
        <v>3</v>
      </c>
      <c r="J18">
        <v>4</v>
      </c>
      <c r="K18">
        <v>9</v>
      </c>
      <c r="L18">
        <f t="shared" si="1"/>
        <v>4</v>
      </c>
      <c r="M18">
        <f t="shared" si="2"/>
        <v>7</v>
      </c>
      <c r="N18">
        <f t="shared" si="3"/>
        <v>3</v>
      </c>
    </row>
    <row r="19" spans="1:16">
      <c r="P19" t="s">
        <v>39</v>
      </c>
    </row>
    <row r="20" spans="1:16">
      <c r="B20" t="s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B2" sqref="B2:B13"/>
    </sheetView>
  </sheetViews>
  <sheetFormatPr defaultColWidth="8.5703125" defaultRowHeight="15"/>
  <cols>
    <col min="1" max="1" width="20.28515625" customWidth="1"/>
    <col min="2" max="2" width="18.7109375" customWidth="1"/>
    <col min="4" max="4" width="58.5703125" customWidth="1"/>
    <col min="7" max="7" width="61.28515625" customWidth="1"/>
  </cols>
  <sheetData>
    <row r="2" spans="1:7">
      <c r="A2" s="1" t="s">
        <v>18</v>
      </c>
      <c r="B2" t="s">
        <v>44</v>
      </c>
      <c r="C2" t="s">
        <v>79</v>
      </c>
      <c r="E2" t="s">
        <v>55</v>
      </c>
      <c r="F2" t="s">
        <v>79</v>
      </c>
    </row>
    <row r="3" spans="1:7" ht="29.25">
      <c r="A3" s="1">
        <v>1</v>
      </c>
      <c r="B3">
        <v>0</v>
      </c>
      <c r="C3">
        <v>0</v>
      </c>
      <c r="D3" s="2" t="s">
        <v>40</v>
      </c>
      <c r="E3">
        <v>0</v>
      </c>
      <c r="F3">
        <v>0</v>
      </c>
      <c r="G3" s="2" t="s">
        <v>51</v>
      </c>
    </row>
    <row r="4" spans="1:7" ht="31.5">
      <c r="A4" s="1">
        <v>2</v>
      </c>
      <c r="B4">
        <v>0</v>
      </c>
      <c r="C4">
        <v>-2</v>
      </c>
      <c r="D4" s="3" t="s">
        <v>45</v>
      </c>
      <c r="E4">
        <v>0</v>
      </c>
      <c r="F4">
        <v>-2</v>
      </c>
      <c r="G4" s="3" t="s">
        <v>56</v>
      </c>
    </row>
    <row r="5" spans="1:7" ht="31.5">
      <c r="A5" s="1">
        <v>3</v>
      </c>
      <c r="B5">
        <v>2</v>
      </c>
      <c r="C5">
        <v>2</v>
      </c>
      <c r="D5" s="4" t="s">
        <v>48</v>
      </c>
      <c r="E5">
        <v>2</v>
      </c>
      <c r="F5">
        <v>2</v>
      </c>
      <c r="G5" s="4" t="s">
        <v>60</v>
      </c>
    </row>
    <row r="6" spans="1:7" ht="15.75">
      <c r="A6" s="1">
        <v>4</v>
      </c>
      <c r="B6">
        <v>2</v>
      </c>
      <c r="C6">
        <v>2</v>
      </c>
      <c r="D6" s="4" t="s">
        <v>68</v>
      </c>
      <c r="E6">
        <v>2</v>
      </c>
      <c r="F6">
        <v>2</v>
      </c>
      <c r="G6" s="4" t="s">
        <v>69</v>
      </c>
    </row>
    <row r="7" spans="1:7" ht="29.25">
      <c r="A7" s="1">
        <v>5</v>
      </c>
      <c r="B7">
        <v>0</v>
      </c>
      <c r="C7">
        <v>0</v>
      </c>
      <c r="D7" s="2" t="s">
        <v>41</v>
      </c>
      <c r="E7">
        <v>0</v>
      </c>
      <c r="F7">
        <v>0</v>
      </c>
      <c r="G7" s="2" t="s">
        <v>52</v>
      </c>
    </row>
    <row r="8" spans="1:7" ht="15.75">
      <c r="A8" s="1">
        <v>6</v>
      </c>
      <c r="B8">
        <v>0</v>
      </c>
      <c r="C8">
        <v>-2</v>
      </c>
      <c r="D8" s="3" t="s">
        <v>46</v>
      </c>
      <c r="E8">
        <v>0</v>
      </c>
      <c r="F8">
        <v>-2</v>
      </c>
      <c r="G8" s="3" t="s">
        <v>57</v>
      </c>
    </row>
    <row r="9" spans="1:7" ht="15.75">
      <c r="A9" s="1">
        <v>7</v>
      </c>
      <c r="B9">
        <v>2</v>
      </c>
      <c r="C9">
        <v>2</v>
      </c>
      <c r="D9" s="4" t="s">
        <v>49</v>
      </c>
      <c r="E9">
        <v>2</v>
      </c>
      <c r="F9">
        <v>2</v>
      </c>
      <c r="G9" s="4" t="s">
        <v>61</v>
      </c>
    </row>
    <row r="10" spans="1:7" ht="15.75">
      <c r="A10" s="1">
        <v>8</v>
      </c>
      <c r="B10">
        <v>0</v>
      </c>
      <c r="C10">
        <v>-2</v>
      </c>
      <c r="D10" s="3" t="s">
        <v>47</v>
      </c>
      <c r="E10">
        <v>0</v>
      </c>
      <c r="F10">
        <v>-2</v>
      </c>
      <c r="G10" s="3" t="s">
        <v>58</v>
      </c>
    </row>
    <row r="11" spans="1:7" ht="31.5">
      <c r="A11" s="1">
        <v>9</v>
      </c>
      <c r="B11">
        <v>3</v>
      </c>
      <c r="C11">
        <v>4</v>
      </c>
      <c r="D11" s="13" t="s">
        <v>50</v>
      </c>
      <c r="E11">
        <v>3</v>
      </c>
      <c r="F11">
        <v>4</v>
      </c>
      <c r="G11" s="13" t="s">
        <v>59</v>
      </c>
    </row>
    <row r="12" spans="1:7">
      <c r="A12" s="1">
        <v>10</v>
      </c>
      <c r="B12">
        <v>0</v>
      </c>
      <c r="C12">
        <v>0</v>
      </c>
      <c r="D12" s="2" t="s">
        <v>42</v>
      </c>
      <c r="E12">
        <v>0</v>
      </c>
      <c r="F12">
        <v>0</v>
      </c>
      <c r="G12" s="2" t="s">
        <v>53</v>
      </c>
    </row>
    <row r="13" spans="1:7" ht="29.25">
      <c r="A13" s="1">
        <v>11</v>
      </c>
      <c r="B13">
        <v>0</v>
      </c>
      <c r="C13">
        <v>0</v>
      </c>
      <c r="D13" s="2" t="s">
        <v>43</v>
      </c>
      <c r="E13">
        <v>0</v>
      </c>
      <c r="F13">
        <v>0</v>
      </c>
      <c r="G13" s="2" t="s">
        <v>54</v>
      </c>
    </row>
    <row r="15" spans="1:7">
      <c r="D15" t="s">
        <v>67</v>
      </c>
      <c r="G15" t="s">
        <v>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3:R22"/>
  <sheetViews>
    <sheetView topLeftCell="B1" workbookViewId="0">
      <selection activeCell="H22" sqref="H22"/>
    </sheetView>
  </sheetViews>
  <sheetFormatPr defaultColWidth="8.5703125" defaultRowHeight="15"/>
  <cols>
    <col min="2" max="2" width="16" customWidth="1"/>
    <col min="3" max="3" width="11.5703125" customWidth="1"/>
    <col min="4" max="4" width="16.7109375" customWidth="1"/>
    <col min="5" max="5" width="12.5703125" customWidth="1"/>
    <col min="9" max="9" width="10.7109375" customWidth="1"/>
    <col min="16" max="16" width="10.42578125" customWidth="1"/>
    <col min="17" max="17" width="16.7109375" customWidth="1"/>
    <col min="18" max="18" width="10.42578125" customWidth="1"/>
  </cols>
  <sheetData>
    <row r="3" spans="1:18">
      <c r="C3" s="1" t="s">
        <v>13</v>
      </c>
      <c r="D3" s="1"/>
      <c r="E3" s="1" t="s">
        <v>20</v>
      </c>
    </row>
    <row r="4" spans="1:18">
      <c r="C4" s="1"/>
      <c r="D4" s="1"/>
      <c r="E4" s="1" t="s">
        <v>22</v>
      </c>
      <c r="F4" s="1"/>
      <c r="G4" s="1"/>
      <c r="H4" s="1"/>
      <c r="I4" s="1" t="s">
        <v>74</v>
      </c>
      <c r="J4" s="1" t="s">
        <v>23</v>
      </c>
      <c r="O4" s="1" t="s">
        <v>25</v>
      </c>
      <c r="P4" s="1"/>
      <c r="Q4" s="1" t="s">
        <v>26</v>
      </c>
    </row>
    <row r="5" spans="1:18">
      <c r="C5" s="1"/>
      <c r="D5" s="1" t="s">
        <v>72</v>
      </c>
      <c r="E5" s="1">
        <v>1</v>
      </c>
      <c r="F5" s="1">
        <v>2</v>
      </c>
      <c r="G5" s="1">
        <v>3</v>
      </c>
      <c r="H5" s="1">
        <v>4</v>
      </c>
      <c r="I5" s="1"/>
      <c r="J5" s="1">
        <v>1</v>
      </c>
      <c r="K5" s="1">
        <v>2</v>
      </c>
      <c r="L5" s="1">
        <v>3</v>
      </c>
      <c r="M5" s="1">
        <v>4</v>
      </c>
      <c r="R5" s="1" t="s">
        <v>73</v>
      </c>
    </row>
    <row r="6" spans="1:18">
      <c r="B6">
        <v>1</v>
      </c>
      <c r="C6">
        <f>'Vignette sums'!N3</f>
        <v>1</v>
      </c>
      <c r="E6">
        <v>4</v>
      </c>
      <c r="F6">
        <v>4</v>
      </c>
      <c r="G6">
        <v>4</v>
      </c>
      <c r="H6">
        <v>2</v>
      </c>
      <c r="I6" s="1">
        <v>1</v>
      </c>
      <c r="J6">
        <v>2</v>
      </c>
      <c r="K6">
        <v>3</v>
      </c>
      <c r="L6">
        <v>2</v>
      </c>
      <c r="M6">
        <v>1</v>
      </c>
      <c r="R6" t="s">
        <v>70</v>
      </c>
    </row>
    <row r="7" spans="1:18">
      <c r="B7">
        <v>2</v>
      </c>
      <c r="C7">
        <f>'Vignette sums'!N4</f>
        <v>0</v>
      </c>
      <c r="E7">
        <v>3</v>
      </c>
      <c r="F7">
        <v>4</v>
      </c>
      <c r="G7">
        <v>5</v>
      </c>
      <c r="H7">
        <v>4</v>
      </c>
      <c r="I7" s="1">
        <v>2</v>
      </c>
      <c r="J7">
        <v>2</v>
      </c>
      <c r="K7">
        <v>5</v>
      </c>
      <c r="L7">
        <v>1</v>
      </c>
      <c r="M7">
        <v>1</v>
      </c>
      <c r="R7" t="s">
        <v>29</v>
      </c>
    </row>
    <row r="8" spans="1:18">
      <c r="B8">
        <v>3</v>
      </c>
      <c r="C8">
        <f>'Vignette sums'!N5</f>
        <v>1</v>
      </c>
      <c r="E8" s="1">
        <v>2</v>
      </c>
      <c r="F8">
        <v>2</v>
      </c>
      <c r="G8">
        <v>2</v>
      </c>
      <c r="H8">
        <v>4</v>
      </c>
      <c r="I8" s="1">
        <v>3</v>
      </c>
      <c r="J8">
        <v>2</v>
      </c>
      <c r="K8">
        <v>4</v>
      </c>
      <c r="L8">
        <v>2</v>
      </c>
      <c r="M8">
        <v>1</v>
      </c>
      <c r="R8" t="s">
        <v>70</v>
      </c>
    </row>
    <row r="9" spans="1:18">
      <c r="B9">
        <v>4</v>
      </c>
      <c r="C9">
        <f>'Vignette sums'!N6</f>
        <v>0</v>
      </c>
      <c r="E9" s="1">
        <v>2</v>
      </c>
      <c r="F9">
        <v>2</v>
      </c>
      <c r="G9">
        <v>1</v>
      </c>
      <c r="H9">
        <v>3</v>
      </c>
      <c r="I9" s="1">
        <v>4</v>
      </c>
      <c r="J9">
        <v>3</v>
      </c>
      <c r="K9">
        <v>5</v>
      </c>
      <c r="L9">
        <v>1</v>
      </c>
      <c r="M9">
        <v>2</v>
      </c>
      <c r="R9" t="s">
        <v>29</v>
      </c>
    </row>
    <row r="10" spans="1:18">
      <c r="B10">
        <v>5</v>
      </c>
      <c r="C10">
        <f>'Vignette sums'!N7</f>
        <v>0</v>
      </c>
      <c r="E10" s="1">
        <v>3</v>
      </c>
      <c r="F10">
        <v>3</v>
      </c>
      <c r="G10">
        <v>1</v>
      </c>
      <c r="H10">
        <v>1</v>
      </c>
      <c r="I10" s="1">
        <v>5</v>
      </c>
      <c r="J10">
        <v>3</v>
      </c>
      <c r="K10">
        <v>5</v>
      </c>
      <c r="L10">
        <v>3</v>
      </c>
      <c r="M10">
        <v>1</v>
      </c>
      <c r="R10" t="s">
        <v>29</v>
      </c>
    </row>
    <row r="11" spans="1:18">
      <c r="B11">
        <v>6</v>
      </c>
      <c r="C11">
        <f>'Vignette sums'!N8</f>
        <v>0</v>
      </c>
      <c r="E11" s="1">
        <v>2</v>
      </c>
      <c r="F11">
        <v>3</v>
      </c>
      <c r="G11">
        <v>1</v>
      </c>
      <c r="H11">
        <v>5</v>
      </c>
      <c r="I11" s="1">
        <v>6</v>
      </c>
      <c r="J11">
        <v>3</v>
      </c>
      <c r="K11">
        <v>5</v>
      </c>
      <c r="L11">
        <v>2</v>
      </c>
      <c r="M11">
        <v>2</v>
      </c>
      <c r="R11" t="s">
        <v>70</v>
      </c>
    </row>
    <row r="12" spans="1:18">
      <c r="I12" s="1"/>
    </row>
    <row r="13" spans="1:18">
      <c r="I13" s="1"/>
    </row>
    <row r="14" spans="1:18">
      <c r="A14" t="s">
        <v>19</v>
      </c>
      <c r="B14">
        <v>8</v>
      </c>
      <c r="C14">
        <f>'Vignette sums'!N13</f>
        <v>0</v>
      </c>
      <c r="E14">
        <v>2</v>
      </c>
      <c r="F14">
        <v>2</v>
      </c>
      <c r="G14">
        <v>1</v>
      </c>
      <c r="H14">
        <v>5</v>
      </c>
      <c r="I14" s="1">
        <v>8</v>
      </c>
      <c r="J14">
        <v>1</v>
      </c>
      <c r="K14" t="s">
        <v>31</v>
      </c>
      <c r="L14">
        <v>1</v>
      </c>
      <c r="M14">
        <v>1</v>
      </c>
      <c r="O14" t="s">
        <v>30</v>
      </c>
      <c r="Q14" t="s">
        <v>71</v>
      </c>
      <c r="R14" t="s">
        <v>29</v>
      </c>
    </row>
    <row r="15" spans="1:18">
      <c r="A15" t="s">
        <v>14</v>
      </c>
      <c r="B15">
        <v>9</v>
      </c>
      <c r="C15">
        <f>'Vignette sums'!N14</f>
        <v>0</v>
      </c>
      <c r="E15">
        <v>1</v>
      </c>
      <c r="F15">
        <v>1</v>
      </c>
      <c r="G15">
        <v>1</v>
      </c>
      <c r="H15">
        <v>1</v>
      </c>
      <c r="I15" s="1">
        <v>9</v>
      </c>
      <c r="J15">
        <v>1</v>
      </c>
      <c r="K15" t="s">
        <v>31</v>
      </c>
      <c r="L15">
        <v>1</v>
      </c>
      <c r="M15">
        <v>1</v>
      </c>
      <c r="O15" t="s">
        <v>38</v>
      </c>
      <c r="R15" t="s">
        <v>29</v>
      </c>
    </row>
    <row r="16" spans="1:18">
      <c r="A16" t="s">
        <v>15</v>
      </c>
      <c r="B16">
        <v>10</v>
      </c>
      <c r="C16">
        <f>'Vignette sums'!N15</f>
        <v>-1</v>
      </c>
      <c r="E16">
        <v>2</v>
      </c>
      <c r="F16">
        <v>1</v>
      </c>
      <c r="G16">
        <v>1</v>
      </c>
      <c r="H16">
        <v>5</v>
      </c>
      <c r="I16" s="1">
        <v>10</v>
      </c>
      <c r="J16">
        <v>1</v>
      </c>
      <c r="K16" t="s">
        <v>31</v>
      </c>
      <c r="L16">
        <v>1</v>
      </c>
      <c r="M16">
        <v>1</v>
      </c>
      <c r="O16" t="s">
        <v>27</v>
      </c>
      <c r="Q16" t="s">
        <v>28</v>
      </c>
      <c r="R16" t="s">
        <v>29</v>
      </c>
    </row>
    <row r="17" spans="1:18">
      <c r="A17" t="s">
        <v>16</v>
      </c>
      <c r="B17">
        <v>11</v>
      </c>
      <c r="C17">
        <f>'Vignette sums'!N16</f>
        <v>3</v>
      </c>
      <c r="E17">
        <v>1</v>
      </c>
      <c r="F17">
        <v>3</v>
      </c>
      <c r="G17">
        <v>1</v>
      </c>
      <c r="H17">
        <v>5</v>
      </c>
      <c r="I17" s="1">
        <v>11</v>
      </c>
      <c r="J17">
        <v>1</v>
      </c>
      <c r="K17" t="s">
        <v>31</v>
      </c>
      <c r="L17">
        <v>1</v>
      </c>
      <c r="M17">
        <v>2</v>
      </c>
      <c r="O17" t="s">
        <v>36</v>
      </c>
      <c r="Q17" t="s">
        <v>37</v>
      </c>
      <c r="R17" t="s">
        <v>29</v>
      </c>
    </row>
    <row r="18" spans="1:18">
      <c r="A18" t="s">
        <v>17</v>
      </c>
      <c r="B18">
        <v>12</v>
      </c>
      <c r="C18">
        <f>'Vignette sums'!N17</f>
        <v>0</v>
      </c>
      <c r="E18">
        <v>3</v>
      </c>
      <c r="F18">
        <v>4</v>
      </c>
      <c r="G18">
        <v>2</v>
      </c>
      <c r="H18">
        <v>3</v>
      </c>
      <c r="I18" s="1">
        <v>12</v>
      </c>
      <c r="J18">
        <v>4</v>
      </c>
      <c r="K18" t="s">
        <v>31</v>
      </c>
      <c r="L18">
        <v>2</v>
      </c>
      <c r="M18">
        <v>2</v>
      </c>
      <c r="O18" t="s">
        <v>32</v>
      </c>
      <c r="Q18" t="s">
        <v>33</v>
      </c>
      <c r="R18" t="s">
        <v>29</v>
      </c>
    </row>
    <row r="19" spans="1:18">
      <c r="A19" t="s">
        <v>21</v>
      </c>
      <c r="B19">
        <v>13</v>
      </c>
      <c r="C19">
        <f>'Vignette sums'!N18</f>
        <v>3</v>
      </c>
      <c r="E19">
        <v>2</v>
      </c>
      <c r="F19">
        <v>3</v>
      </c>
      <c r="G19">
        <v>2</v>
      </c>
      <c r="H19">
        <v>2</v>
      </c>
      <c r="I19" s="1">
        <v>13</v>
      </c>
      <c r="J19">
        <v>2</v>
      </c>
      <c r="K19" t="s">
        <v>31</v>
      </c>
      <c r="L19">
        <v>1</v>
      </c>
      <c r="M19">
        <v>1</v>
      </c>
      <c r="O19" t="s">
        <v>34</v>
      </c>
      <c r="Q19" t="s">
        <v>35</v>
      </c>
      <c r="R19" t="s">
        <v>29</v>
      </c>
    </row>
    <row r="22" spans="1:18">
      <c r="B22" s="1"/>
      <c r="C22" s="1"/>
    </row>
  </sheetData>
  <pageMargins left="0.7" right="0.7" top="0.75" bottom="0.75" header="0.3" footer="0.3"/>
  <pageSetup paperSize="9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S23"/>
  <sheetViews>
    <sheetView tabSelected="1" topLeftCell="C1" workbookViewId="0">
      <selection activeCell="M22" sqref="M22:N23"/>
    </sheetView>
  </sheetViews>
  <sheetFormatPr defaultColWidth="11.42578125" defaultRowHeight="15"/>
  <cols>
    <col min="2" max="2" width="10.5703125" style="9"/>
    <col min="8" max="8" width="10.5703125" style="10"/>
    <col min="9" max="9" width="8.85546875" style="9" customWidth="1"/>
    <col min="13" max="13" width="24" customWidth="1"/>
    <col min="15" max="15" width="10.5703125" style="10"/>
    <col min="16" max="16" width="9.85546875" style="9" customWidth="1"/>
  </cols>
  <sheetData>
    <row r="1" spans="1:19">
      <c r="C1" t="s">
        <v>62</v>
      </c>
      <c r="J1" t="s">
        <v>63</v>
      </c>
    </row>
    <row r="2" spans="1:19">
      <c r="A2" s="5"/>
      <c r="B2" s="7" t="s">
        <v>0</v>
      </c>
      <c r="C2" s="6" t="s">
        <v>8</v>
      </c>
      <c r="D2" s="6" t="s">
        <v>2</v>
      </c>
      <c r="E2" s="6" t="s">
        <v>64</v>
      </c>
      <c r="F2" s="6" t="s">
        <v>3</v>
      </c>
      <c r="G2" s="6" t="s">
        <v>65</v>
      </c>
      <c r="H2" s="11" t="s">
        <v>4</v>
      </c>
      <c r="I2" s="7" t="s">
        <v>66</v>
      </c>
      <c r="J2" s="6" t="s">
        <v>7</v>
      </c>
      <c r="K2" s="6" t="s">
        <v>2</v>
      </c>
      <c r="L2" s="6" t="s">
        <v>64</v>
      </c>
      <c r="M2" s="6" t="s">
        <v>3</v>
      </c>
      <c r="N2" s="6" t="s">
        <v>65</v>
      </c>
      <c r="O2" s="6" t="s">
        <v>4</v>
      </c>
      <c r="P2" s="7" t="s">
        <v>66</v>
      </c>
      <c r="Q2" s="6" t="s">
        <v>9</v>
      </c>
      <c r="R2" s="6" t="s">
        <v>10</v>
      </c>
      <c r="S2" s="6" t="s">
        <v>13</v>
      </c>
    </row>
    <row r="3" spans="1:19">
      <c r="A3" s="6" t="s">
        <v>5</v>
      </c>
      <c r="B3" s="8">
        <v>1</v>
      </c>
      <c r="C3" s="5" t="s">
        <v>11</v>
      </c>
      <c r="D3" s="5">
        <v>3</v>
      </c>
      <c r="E3" s="5">
        <v>2</v>
      </c>
      <c r="F3" s="5">
        <v>4</v>
      </c>
      <c r="G3" s="5">
        <v>2</v>
      </c>
      <c r="H3" s="12">
        <v>7</v>
      </c>
      <c r="I3" s="8">
        <v>2</v>
      </c>
      <c r="J3" s="5" t="s">
        <v>12</v>
      </c>
      <c r="K3" s="5">
        <v>3</v>
      </c>
      <c r="L3" s="5">
        <v>2</v>
      </c>
      <c r="M3" s="5">
        <v>7</v>
      </c>
      <c r="N3" s="5">
        <v>2</v>
      </c>
      <c r="O3" s="12">
        <v>9</v>
      </c>
      <c r="P3" s="8">
        <v>4</v>
      </c>
      <c r="Q3">
        <f>SUM(E3,G3,I3)</f>
        <v>6</v>
      </c>
      <c r="R3">
        <f>SUM(L3,N3,P3)</f>
        <v>8</v>
      </c>
      <c r="S3">
        <f>R3-Q3</f>
        <v>2</v>
      </c>
    </row>
    <row r="4" spans="1:19">
      <c r="A4" s="5"/>
      <c r="B4" s="8">
        <v>2</v>
      </c>
      <c r="C4" s="5" t="s">
        <v>12</v>
      </c>
      <c r="D4" s="5">
        <v>3</v>
      </c>
      <c r="E4" s="5">
        <v>2</v>
      </c>
      <c r="F4" s="5">
        <v>4</v>
      </c>
      <c r="G4" s="5">
        <v>2</v>
      </c>
      <c r="H4" s="12">
        <v>9</v>
      </c>
      <c r="I4" s="7">
        <v>4</v>
      </c>
      <c r="J4" s="5" t="s">
        <v>11</v>
      </c>
      <c r="K4" s="5">
        <v>3</v>
      </c>
      <c r="L4" s="5">
        <v>2</v>
      </c>
      <c r="M4" s="5">
        <v>4</v>
      </c>
      <c r="N4" s="5">
        <v>2</v>
      </c>
      <c r="O4" s="12">
        <v>9</v>
      </c>
      <c r="P4" s="8">
        <v>4</v>
      </c>
      <c r="Q4">
        <f t="shared" ref="Q4:Q8" si="0">SUM(E4,G4,I4)</f>
        <v>8</v>
      </c>
      <c r="R4">
        <f t="shared" ref="R4:R8" si="1">SUM(L4,N4,P4)</f>
        <v>8</v>
      </c>
      <c r="S4">
        <f t="shared" ref="S4:S18" si="2">R4-Q4</f>
        <v>0</v>
      </c>
    </row>
    <row r="5" spans="1:19">
      <c r="A5" s="5"/>
      <c r="B5" s="8">
        <v>3</v>
      </c>
      <c r="C5" s="5" t="s">
        <v>11</v>
      </c>
      <c r="D5" s="5">
        <v>3</v>
      </c>
      <c r="E5" s="5">
        <v>2</v>
      </c>
      <c r="F5" s="5">
        <v>4</v>
      </c>
      <c r="G5" s="5">
        <v>2</v>
      </c>
      <c r="H5" s="12">
        <v>7</v>
      </c>
      <c r="I5" s="8">
        <v>2</v>
      </c>
      <c r="J5" s="5" t="s">
        <v>12</v>
      </c>
      <c r="K5" s="5">
        <v>3</v>
      </c>
      <c r="L5" s="5">
        <v>2</v>
      </c>
      <c r="M5" s="5">
        <v>4</v>
      </c>
      <c r="N5" s="5">
        <v>2</v>
      </c>
      <c r="O5" s="12">
        <v>9</v>
      </c>
      <c r="P5" s="8">
        <v>4</v>
      </c>
      <c r="Q5">
        <f t="shared" si="0"/>
        <v>6</v>
      </c>
      <c r="R5">
        <f t="shared" si="1"/>
        <v>8</v>
      </c>
      <c r="S5">
        <f t="shared" si="2"/>
        <v>2</v>
      </c>
    </row>
    <row r="6" spans="1:19">
      <c r="A6" s="5"/>
      <c r="B6" s="8">
        <v>4</v>
      </c>
      <c r="C6" s="5" t="s">
        <v>12</v>
      </c>
      <c r="D6" s="5">
        <v>3</v>
      </c>
      <c r="E6" s="5">
        <v>2</v>
      </c>
      <c r="F6" s="5">
        <v>4</v>
      </c>
      <c r="G6" s="5">
        <v>2</v>
      </c>
      <c r="H6" s="12">
        <v>9</v>
      </c>
      <c r="I6" s="7">
        <v>4</v>
      </c>
      <c r="J6" s="5" t="s">
        <v>11</v>
      </c>
      <c r="K6" s="5">
        <v>3</v>
      </c>
      <c r="L6" s="5">
        <v>2</v>
      </c>
      <c r="M6" s="5">
        <v>4</v>
      </c>
      <c r="N6" s="5">
        <v>2</v>
      </c>
      <c r="O6" s="12">
        <v>9</v>
      </c>
      <c r="P6" s="8">
        <v>4</v>
      </c>
      <c r="Q6">
        <f t="shared" si="0"/>
        <v>8</v>
      </c>
      <c r="R6">
        <f t="shared" si="1"/>
        <v>8</v>
      </c>
      <c r="S6">
        <f t="shared" si="2"/>
        <v>0</v>
      </c>
    </row>
    <row r="7" spans="1:19">
      <c r="A7" s="5"/>
      <c r="B7" s="8">
        <v>5</v>
      </c>
      <c r="C7" s="5" t="s">
        <v>11</v>
      </c>
      <c r="D7" s="5">
        <v>4</v>
      </c>
      <c r="E7" s="5">
        <v>2</v>
      </c>
      <c r="F7" s="5">
        <v>9</v>
      </c>
      <c r="G7" s="6">
        <v>4</v>
      </c>
      <c r="H7" s="12"/>
      <c r="I7" s="8"/>
      <c r="J7" s="5" t="s">
        <v>12</v>
      </c>
      <c r="K7" s="5"/>
      <c r="L7" s="5"/>
      <c r="M7" s="5">
        <v>7</v>
      </c>
      <c r="N7" s="5">
        <v>2</v>
      </c>
      <c r="O7" s="12">
        <v>9</v>
      </c>
      <c r="P7" s="8">
        <v>4</v>
      </c>
      <c r="S7">
        <f t="shared" si="2"/>
        <v>0</v>
      </c>
    </row>
    <row r="8" spans="1:19">
      <c r="A8" s="5"/>
      <c r="B8" s="8">
        <v>6</v>
      </c>
      <c r="C8" s="5" t="s">
        <v>12</v>
      </c>
      <c r="D8" s="5">
        <v>3</v>
      </c>
      <c r="E8" s="5">
        <v>2</v>
      </c>
      <c r="F8" s="5">
        <v>4</v>
      </c>
      <c r="G8" s="5">
        <v>2</v>
      </c>
      <c r="H8" s="12">
        <v>9</v>
      </c>
      <c r="I8" s="7">
        <v>4</v>
      </c>
      <c r="J8" s="5" t="s">
        <v>11</v>
      </c>
      <c r="K8" s="5">
        <v>3</v>
      </c>
      <c r="L8" s="5">
        <v>2</v>
      </c>
      <c r="M8" s="5">
        <v>4</v>
      </c>
      <c r="N8" s="5">
        <v>2</v>
      </c>
      <c r="O8" s="12">
        <v>9</v>
      </c>
      <c r="P8" s="8">
        <v>4</v>
      </c>
      <c r="Q8">
        <f t="shared" si="0"/>
        <v>8</v>
      </c>
      <c r="R8">
        <f t="shared" si="1"/>
        <v>8</v>
      </c>
      <c r="S8">
        <f t="shared" si="2"/>
        <v>0</v>
      </c>
    </row>
    <row r="9" spans="1:19">
      <c r="A9" s="5"/>
      <c r="B9" s="8"/>
      <c r="C9" s="5"/>
      <c r="D9" s="5"/>
      <c r="E9" s="5"/>
      <c r="F9" s="5"/>
      <c r="G9" s="5"/>
      <c r="H9" s="12"/>
      <c r="I9" s="8"/>
      <c r="J9" s="5"/>
      <c r="K9" s="5"/>
      <c r="L9" s="5"/>
      <c r="M9" s="5"/>
      <c r="N9" s="5"/>
      <c r="O9" s="12"/>
      <c r="P9" s="8"/>
      <c r="Q9" s="5"/>
      <c r="R9" s="5"/>
    </row>
    <row r="10" spans="1:19">
      <c r="A10" s="5"/>
      <c r="B10" s="8"/>
      <c r="C10" s="5"/>
      <c r="D10" s="5"/>
      <c r="E10" s="5"/>
      <c r="F10" s="5"/>
      <c r="G10" s="5"/>
      <c r="H10" s="12"/>
      <c r="I10" s="8">
        <v>2</v>
      </c>
      <c r="J10" s="5"/>
      <c r="K10" s="5"/>
      <c r="L10" s="5"/>
      <c r="M10" s="5"/>
      <c r="N10" s="5"/>
      <c r="O10" s="12"/>
      <c r="P10" s="8"/>
      <c r="Q10" s="5"/>
      <c r="R10" s="5"/>
    </row>
    <row r="11" spans="1:19">
      <c r="A11" s="6" t="s">
        <v>6</v>
      </c>
      <c r="B11" s="8"/>
      <c r="C11" s="5"/>
      <c r="D11" s="5"/>
      <c r="E11" s="5"/>
      <c r="F11" s="5"/>
      <c r="G11" s="5"/>
      <c r="H11" s="12"/>
      <c r="I11" s="8"/>
      <c r="J11" s="5"/>
      <c r="K11" s="5"/>
      <c r="L11" s="5"/>
      <c r="M11" s="5"/>
      <c r="N11" s="5"/>
      <c r="O11" s="12"/>
      <c r="P11" s="8"/>
      <c r="Q11" s="5"/>
      <c r="R11" s="5"/>
    </row>
    <row r="12" spans="1:19">
      <c r="A12" s="5"/>
      <c r="B12" s="7" t="s">
        <v>6</v>
      </c>
      <c r="C12" s="6" t="s">
        <v>8</v>
      </c>
      <c r="D12" s="6" t="s">
        <v>2</v>
      </c>
      <c r="E12" s="6" t="s">
        <v>64</v>
      </c>
      <c r="F12" s="6" t="s">
        <v>3</v>
      </c>
      <c r="G12" s="6" t="s">
        <v>65</v>
      </c>
      <c r="H12" s="11" t="s">
        <v>4</v>
      </c>
      <c r="I12" s="7" t="s">
        <v>66</v>
      </c>
      <c r="J12" s="6" t="s">
        <v>7</v>
      </c>
      <c r="K12" s="6" t="s">
        <v>2</v>
      </c>
      <c r="L12" s="6" t="s">
        <v>64</v>
      </c>
      <c r="M12" s="6" t="s">
        <v>3</v>
      </c>
      <c r="N12" s="6" t="s">
        <v>65</v>
      </c>
      <c r="O12" s="6" t="s">
        <v>4</v>
      </c>
      <c r="P12" s="7" t="s">
        <v>66</v>
      </c>
      <c r="Q12" s="6" t="s">
        <v>9</v>
      </c>
      <c r="R12" s="6" t="s">
        <v>10</v>
      </c>
    </row>
    <row r="13" spans="1:19">
      <c r="A13" s="5">
        <v>8</v>
      </c>
      <c r="B13" s="8" t="s">
        <v>19</v>
      </c>
      <c r="C13" s="5" t="s">
        <v>12</v>
      </c>
      <c r="D13" s="5">
        <v>3</v>
      </c>
      <c r="E13" s="5">
        <v>2</v>
      </c>
      <c r="F13" s="5">
        <v>7</v>
      </c>
      <c r="G13" s="5">
        <v>2</v>
      </c>
      <c r="H13" s="12">
        <v>9</v>
      </c>
      <c r="I13" s="7">
        <v>4</v>
      </c>
      <c r="J13" s="5"/>
      <c r="K13" s="5">
        <v>3</v>
      </c>
      <c r="L13" s="5">
        <v>2</v>
      </c>
      <c r="M13" s="5">
        <v>4</v>
      </c>
      <c r="N13" s="5">
        <v>2</v>
      </c>
      <c r="O13" s="12">
        <v>9</v>
      </c>
      <c r="P13" s="8">
        <v>4</v>
      </c>
      <c r="Q13">
        <f t="shared" ref="Q13:Q18" si="3">SUM(E13,G13,I13)</f>
        <v>8</v>
      </c>
      <c r="R13">
        <f>SUM(L13,N13,P13)</f>
        <v>8</v>
      </c>
      <c r="S13">
        <f t="shared" si="2"/>
        <v>0</v>
      </c>
    </row>
    <row r="14" spans="1:19">
      <c r="A14" s="5">
        <v>9</v>
      </c>
      <c r="B14" s="8" t="s">
        <v>14</v>
      </c>
      <c r="C14" s="5" t="s">
        <v>11</v>
      </c>
      <c r="D14" s="5">
        <v>3</v>
      </c>
      <c r="E14" s="5">
        <v>2</v>
      </c>
      <c r="F14" s="5">
        <v>4</v>
      </c>
      <c r="G14" s="5">
        <v>2</v>
      </c>
      <c r="H14" s="12">
        <v>9</v>
      </c>
      <c r="I14" s="7">
        <v>4</v>
      </c>
      <c r="J14" s="5"/>
      <c r="K14" s="5">
        <v>3</v>
      </c>
      <c r="L14" s="5">
        <v>2</v>
      </c>
      <c r="M14" s="5">
        <v>4</v>
      </c>
      <c r="N14" s="5">
        <v>2</v>
      </c>
      <c r="O14" s="12">
        <v>9</v>
      </c>
      <c r="P14" s="8">
        <v>4</v>
      </c>
      <c r="Q14">
        <f t="shared" si="3"/>
        <v>8</v>
      </c>
      <c r="R14">
        <f t="shared" ref="R14:R18" si="4">SUM(L14,N14,P14)</f>
        <v>8</v>
      </c>
      <c r="S14">
        <f t="shared" si="2"/>
        <v>0</v>
      </c>
    </row>
    <row r="15" spans="1:19">
      <c r="A15" s="5">
        <v>10</v>
      </c>
      <c r="B15" s="8" t="s">
        <v>15</v>
      </c>
      <c r="C15" s="5" t="s">
        <v>12</v>
      </c>
      <c r="D15" s="5">
        <v>3</v>
      </c>
      <c r="E15" s="5">
        <v>2</v>
      </c>
      <c r="F15" s="5">
        <v>4</v>
      </c>
      <c r="G15" s="5">
        <v>2</v>
      </c>
      <c r="H15" s="12">
        <v>7</v>
      </c>
      <c r="I15" s="8">
        <v>2</v>
      </c>
      <c r="J15" s="5" t="s">
        <v>11</v>
      </c>
      <c r="K15" s="5">
        <v>2</v>
      </c>
      <c r="L15" s="5">
        <v>-2</v>
      </c>
      <c r="M15" s="5">
        <v>3</v>
      </c>
      <c r="N15" s="5">
        <v>2</v>
      </c>
      <c r="O15" s="12">
        <v>9</v>
      </c>
      <c r="P15" s="8">
        <v>4</v>
      </c>
      <c r="Q15">
        <f t="shared" si="3"/>
        <v>6</v>
      </c>
      <c r="R15">
        <f t="shared" si="4"/>
        <v>4</v>
      </c>
      <c r="S15">
        <f t="shared" si="2"/>
        <v>-2</v>
      </c>
    </row>
    <row r="16" spans="1:19">
      <c r="A16" s="5">
        <v>11</v>
      </c>
      <c r="B16" s="8" t="s">
        <v>16</v>
      </c>
      <c r="C16" s="5" t="s">
        <v>11</v>
      </c>
      <c r="D16" s="5">
        <v>4</v>
      </c>
      <c r="E16" s="5">
        <v>2</v>
      </c>
      <c r="F16" s="5">
        <v>7</v>
      </c>
      <c r="G16" s="5">
        <v>2</v>
      </c>
      <c r="H16" s="12">
        <v>11</v>
      </c>
      <c r="I16" s="7">
        <v>0</v>
      </c>
      <c r="J16" s="5" t="s">
        <v>12</v>
      </c>
      <c r="K16" s="5">
        <v>3</v>
      </c>
      <c r="L16" s="5">
        <v>2</v>
      </c>
      <c r="M16" s="5">
        <v>7</v>
      </c>
      <c r="N16" s="5">
        <v>2</v>
      </c>
      <c r="O16" s="12">
        <v>9</v>
      </c>
      <c r="P16" s="8">
        <v>4</v>
      </c>
      <c r="Q16">
        <f t="shared" si="3"/>
        <v>4</v>
      </c>
      <c r="R16">
        <f t="shared" si="4"/>
        <v>8</v>
      </c>
      <c r="S16">
        <f t="shared" si="2"/>
        <v>4</v>
      </c>
    </row>
    <row r="17" spans="1:19">
      <c r="A17" s="5">
        <v>12</v>
      </c>
      <c r="B17" s="8" t="s">
        <v>17</v>
      </c>
      <c r="C17" s="5" t="s">
        <v>11</v>
      </c>
      <c r="D17" s="5">
        <v>4</v>
      </c>
      <c r="E17" s="5">
        <v>2</v>
      </c>
      <c r="F17" s="5">
        <v>7</v>
      </c>
      <c r="G17" s="5">
        <v>2</v>
      </c>
      <c r="H17" s="12">
        <v>9</v>
      </c>
      <c r="I17" s="7">
        <v>4</v>
      </c>
      <c r="J17" s="5" t="s">
        <v>12</v>
      </c>
      <c r="K17" s="5">
        <v>3</v>
      </c>
      <c r="L17" s="5">
        <v>2</v>
      </c>
      <c r="M17" s="5">
        <v>4</v>
      </c>
      <c r="N17" s="5">
        <v>2</v>
      </c>
      <c r="O17" s="12">
        <v>9</v>
      </c>
      <c r="P17" s="8">
        <v>4</v>
      </c>
      <c r="Q17">
        <f t="shared" si="3"/>
        <v>8</v>
      </c>
      <c r="R17">
        <f t="shared" si="4"/>
        <v>8</v>
      </c>
      <c r="S17">
        <f t="shared" si="2"/>
        <v>0</v>
      </c>
    </row>
    <row r="18" spans="1:19">
      <c r="A18" s="5">
        <v>13</v>
      </c>
      <c r="B18" s="8" t="s">
        <v>21</v>
      </c>
      <c r="C18" s="5" t="s">
        <v>11</v>
      </c>
      <c r="D18" s="5">
        <v>1</v>
      </c>
      <c r="E18" s="5">
        <v>0</v>
      </c>
      <c r="F18" s="5">
        <v>4</v>
      </c>
      <c r="G18" s="5">
        <v>2</v>
      </c>
      <c r="H18" s="12">
        <v>7</v>
      </c>
      <c r="I18" s="8">
        <v>2</v>
      </c>
      <c r="J18" s="5" t="s">
        <v>12</v>
      </c>
      <c r="K18" s="5">
        <v>3</v>
      </c>
      <c r="L18" s="5">
        <v>2</v>
      </c>
      <c r="M18" s="5">
        <v>4</v>
      </c>
      <c r="N18" s="5">
        <v>2</v>
      </c>
      <c r="O18" s="12">
        <v>9</v>
      </c>
      <c r="P18" s="8">
        <v>4</v>
      </c>
      <c r="Q18">
        <f t="shared" si="3"/>
        <v>4</v>
      </c>
      <c r="R18">
        <f t="shared" si="4"/>
        <v>8</v>
      </c>
      <c r="S18">
        <f t="shared" si="2"/>
        <v>4</v>
      </c>
    </row>
    <row r="19" spans="1:19">
      <c r="A19" s="5"/>
      <c r="B19" s="8"/>
      <c r="C19" s="5"/>
      <c r="D19" s="5"/>
      <c r="E19" s="5"/>
      <c r="F19" s="5"/>
      <c r="G19" s="5"/>
      <c r="H19" s="12"/>
      <c r="I19" s="8"/>
      <c r="J19" s="5"/>
      <c r="K19" s="5"/>
      <c r="L19" s="5"/>
      <c r="M19" s="5"/>
      <c r="N19" s="5"/>
      <c r="O19" s="12"/>
      <c r="P19" s="8"/>
      <c r="Q19" s="5"/>
      <c r="R19" s="5"/>
      <c r="S19" s="5">
        <f>AVERAGE(S3:S18)</f>
        <v>0.83333333333333337</v>
      </c>
    </row>
    <row r="20" spans="1:19">
      <c r="A20" s="5"/>
      <c r="B20" s="8" t="s">
        <v>24</v>
      </c>
      <c r="C20" s="5"/>
      <c r="D20" s="5"/>
      <c r="E20" s="5"/>
      <c r="F20" s="5"/>
      <c r="G20" s="5"/>
      <c r="H20" s="12"/>
      <c r="I20" s="8"/>
      <c r="J20" s="5"/>
      <c r="K20" s="5"/>
      <c r="L20" s="5"/>
      <c r="M20" s="5"/>
      <c r="N20" s="5"/>
      <c r="O20" s="12"/>
      <c r="P20" s="8"/>
      <c r="Q20" s="5"/>
      <c r="R20" s="5"/>
      <c r="S20" s="5"/>
    </row>
    <row r="22" spans="1:19">
      <c r="H22" s="10" t="s">
        <v>80</v>
      </c>
      <c r="L22">
        <v>5</v>
      </c>
      <c r="M22" t="s">
        <v>82</v>
      </c>
      <c r="N22">
        <f>L22/12</f>
        <v>0.41666666666666669</v>
      </c>
    </row>
    <row r="23" spans="1:19">
      <c r="H23" s="10" t="s">
        <v>81</v>
      </c>
      <c r="L23">
        <v>12</v>
      </c>
      <c r="M23" t="s">
        <v>83</v>
      </c>
      <c r="N23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Vignette sums</vt:lpstr>
      <vt:lpstr>Values for responses</vt:lpstr>
      <vt:lpstr>Background info</vt:lpstr>
      <vt:lpstr>new vignette sums</vt:lpstr>
      <vt:lpstr>Values_for_responses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2014-04-01T04:54:55Z</dcterms:created>
  <dcterms:modified xsi:type="dcterms:W3CDTF">2014-04-03T08:20:00Z</dcterms:modified>
</cp:coreProperties>
</file>