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leytorres/Downloads/"/>
    </mc:Choice>
  </mc:AlternateContent>
  <xr:revisionPtr revIDLastSave="0" documentId="13_ncr:1_{890028B9-0286-0945-A55F-D381DE3EC567}" xr6:coauthVersionLast="47" xr6:coauthVersionMax="47" xr10:uidLastSave="{00000000-0000-0000-0000-000000000000}"/>
  <bookViews>
    <workbookView xWindow="13380" yWindow="500" windowWidth="15420" windowHeight="10300" xr2:uid="{00000000-000D-0000-FFFF-FFFF00000000}"/>
  </bookViews>
  <sheets>
    <sheet name="Data &amp; Dummy Variables" sheetId="1" r:id="rId1"/>
    <sheet name="Trend and Seasona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1" l="1"/>
  <c r="P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N35" i="1"/>
  <c r="N36" i="1"/>
  <c r="N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<sst xmlns="http://schemas.openxmlformats.org/spreadsheetml/2006/main" count="76" uniqueCount="63">
  <si>
    <t>Month</t>
  </si>
  <si>
    <t>Sales</t>
  </si>
  <si>
    <t xml:space="preserve">1. The pattern I see in this </t>
  </si>
  <si>
    <t xml:space="preserve">time series is trend and </t>
  </si>
  <si>
    <t>seasonality. This is because</t>
  </si>
  <si>
    <t xml:space="preserve">of the predictible pattern </t>
  </si>
  <si>
    <t xml:space="preserve">happening over time 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</si>
  <si>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</si>
  <si>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</si>
  <si>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</si>
  <si>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</si>
  <si>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</si>
  <si>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</si>
  <si>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</si>
  <si>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</si>
  <si>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</si>
  <si>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</si>
  <si>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</si>
  <si>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</si>
  <si>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</si>
  <si>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</si>
  <si>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</si>
  <si>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</si>
  <si>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</si>
  <si>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</si>
  <si>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</si>
  <si>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</si>
  <si>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</si>
  <si>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</si>
  <si>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</si>
  <si>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</si>
  <si>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</si>
  <si>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</si>
  <si>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</si>
  <si>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</si>
  <si>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</si>
  <si>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</si>
  <si>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</si>
  <si>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</si>
  <si>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</si>
  <si>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</si>
  <si>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</si>
  <si>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</si>
  <si>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2. A dummy variable is the</t>
  </si>
  <si>
    <t>way we represent months in</t>
  </si>
  <si>
    <t xml:space="preserve">a way excel can understand. </t>
  </si>
  <si>
    <t>If it's Jan it gets a 1 and all</t>
  </si>
  <si>
    <t>other months get a 0 and so on.</t>
  </si>
  <si>
    <t>This model looks at past sales</t>
  </si>
  <si>
    <t xml:space="preserve">to estimate how much eah model </t>
  </si>
  <si>
    <t xml:space="preserve">contributes to changes in sales. </t>
  </si>
  <si>
    <t xml:space="preserve">Once we know how much each </t>
  </si>
  <si>
    <t xml:space="preserve">month affects the sale we can </t>
  </si>
  <si>
    <t>create a formula to predict next</t>
  </si>
  <si>
    <t xml:space="preserve">years sales. </t>
  </si>
  <si>
    <t>3. Assuming sales for the fourth year were $295,000</t>
  </si>
  <si>
    <t>Formula</t>
  </si>
  <si>
    <t>Error</t>
  </si>
  <si>
    <t xml:space="preserve">the forecast error would be of 32,000. Since the forecast </t>
  </si>
  <si>
    <t xml:space="preserve">error is large there are ways to resolve uncertainty about </t>
  </si>
  <si>
    <t xml:space="preserve">the proceure. We can revisit the data, add more data, use  </t>
  </si>
  <si>
    <t xml:space="preserve">a more advanced technique. There are so many way in </t>
  </si>
  <si>
    <t xml:space="preserve">which we can impove the analysis to get a more precise result.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</si>
</sst>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&amp; Dummy Variables'!$A$1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&amp; Dummy Variables'!$A$2:$A$37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4-FC49-B91A-36E986A209A2}"/>
            </c:ext>
          </c:extLst>
        </c:ser>
        <c:ser>
          <c:idx val="1"/>
          <c:order val="1"/>
          <c:tx>
            <c:strRef>
              <c:f>'Data &amp; Dummy Variables'!$B$1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&amp; Dummy Variables'!$B$2:$B$37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4-FC49-B91A-36E986A2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80576"/>
        <c:axId val="723796816"/>
      </c:lineChart>
      <c:catAx>
        <c:axId val="72448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96816"/>
        <c:crosses val="autoZero"/>
        <c:auto val="1"/>
        <c:lblAlgn val="ctr"/>
        <c:lblOffset val="100"/>
        <c:noMultiLvlLbl val="0"/>
      </c:catAx>
      <c:valAx>
        <c:axId val="7237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508000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7202C-64A1-4448-8BF9-E055EB4CB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topLeftCell="C1" zoomScaleNormal="100" workbookViewId="0">
      <selection activeCell="T55" sqref="T55"/>
    </sheetView>
  </sheetViews>
  <sheetFormatPr baseColWidth="10" defaultColWidth="8.83203125" defaultRowHeight="16" x14ac:dyDescent="0.2"/>
  <cols>
    <col min="16" max="16" width="11.83203125" customWidth="1"/>
    <col min="18" max="18" width="25" customWidth="1"/>
    <col min="20" max="20" width="24.6640625" customWidth="1"/>
  </cols>
  <sheetData>
    <row r="1" spans="1:23" x14ac:dyDescent="0.2">
      <c r="A1" s="1" t="s">
        <v>0</v>
      </c>
      <c r="B1" s="1" t="s">
        <v>1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4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t="s">
        <v>19</v>
      </c>
    </row>
    <row r="2" spans="1:23" ht="17" thickBot="1" x14ac:dyDescent="0.25">
      <c r="A2">
        <v>1</v>
      </c>
      <c r="B2">
        <v>242</v>
      </c>
      <c r="C2">
        <f>IF(MOD(A2,12) = 1,1,0)</f>
        <v>1</v>
      </c>
      <c r="D2">
        <f>IF(MOD(A2,12) = 2,1,0)</f>
        <v>0</v>
      </c>
      <c r="E2">
        <f>IF(MOD(A2,12)=3,1,0)</f>
        <v>0</v>
      </c>
      <c r="F2">
        <f>IF(MOD(A2,12) =4,1,0)</f>
        <v>0</v>
      </c>
      <c r="G2">
        <f>IF(MOD(A2,12)=5,1,0)</f>
        <v>0</v>
      </c>
      <c r="H2">
        <f>IF(MOD(A2,12)=6,1,0)</f>
        <v>0</v>
      </c>
      <c r="I2">
        <f>IF(MOD(A2,12)=7,1,0)</f>
        <v>0</v>
      </c>
      <c r="J2">
        <f>IF(MOD(A2,12)=8,1,0)</f>
        <v>0</v>
      </c>
      <c r="K2">
        <f>IF(MOD(A2,12)=9,1,0)</f>
        <v>0</v>
      </c>
      <c r="L2">
        <f>IF(MOD(A2,12)=10,1,0)</f>
        <v>0</v>
      </c>
      <c r="M2">
        <f>IF(MOD(A2,12)=11,1,0)</f>
        <v>0</v>
      </c>
      <c r="N2">
        <f>IF(MOD(A2,12)= 0,1,0)</f>
        <v>0</v>
      </c>
      <c r="R2" s="2" t="s">
        <v>43</v>
      </c>
      <c r="T2" s="2" t="s">
        <v>48</v>
      </c>
    </row>
    <row r="3" spans="1:23" x14ac:dyDescent="0.2">
      <c r="A3">
        <v>2</v>
      </c>
      <c r="B3">
        <v>235</v>
      </c>
      <c r="C3">
        <f t="shared" ref="C3:C37" si="0">IF(MOD(A3,12) = 1,1,0)</f>
        <v>0</v>
      </c>
      <c r="D3">
        <f t="shared" ref="D3:D37" si="1">IF(MOD(A3,12) = 2,1,0)</f>
        <v>1</v>
      </c>
      <c r="E3">
        <f t="shared" ref="E3:E37" si="2">IF(MOD(A3,12)=3,1,0)</f>
        <v>0</v>
      </c>
      <c r="F3">
        <f t="shared" ref="F3:F37" si="3">IF(MOD(A3,12) =4,1,0)</f>
        <v>0</v>
      </c>
      <c r="G3">
        <f t="shared" ref="G3:G37" si="4">IF(MOD(A3,12)= 5,1,0)</f>
        <v>0</v>
      </c>
      <c r="H3">
        <f t="shared" ref="H3:H37" si="5">IF(MOD(A3,12)=6,1,0)</f>
        <v>0</v>
      </c>
      <c r="I3">
        <f t="shared" ref="I3:I37" si="6">IF(MOD(A3,12)=7,1,0)</f>
        <v>0</v>
      </c>
      <c r="J3">
        <f t="shared" ref="J3:J37" si="7">IF(MOD(A3,12)=8,1,0)</f>
        <v>0</v>
      </c>
      <c r="K3">
        <f t="shared" ref="K3:K37" si="8">IF(MOD(A3,12)=9,1,0)</f>
        <v>0</v>
      </c>
      <c r="L3">
        <f t="shared" ref="L3:L37" si="9">IF(MOD(A3,12)=10,1,0)</f>
        <v>0</v>
      </c>
      <c r="M3">
        <f t="shared" ref="M3:M37" si="10">IF(MOD(A3,12)=11,1,0)</f>
        <v>0</v>
      </c>
      <c r="N3">
        <f t="shared" ref="N3:N37" si="11">IF(MOD(A3,12)= 0,1,0)</f>
        <v>0</v>
      </c>
      <c r="O3" s="8" t="s">
        <v>20</v>
      </c>
      <c r="P3" s="8"/>
      <c r="R3" s="2" t="s">
        <v>44</v>
      </c>
      <c r="T3" s="2" t="s">
        <v>49</v>
      </c>
    </row>
    <row r="4" spans="1:23" x14ac:dyDescent="0.2">
      <c r="A4">
        <v>3</v>
      </c>
      <c r="B4">
        <v>232</v>
      </c>
      <c r="C4">
        <f t="shared" si="0"/>
        <v>0</v>
      </c>
      <c r="D4">
        <f t="shared" si="1"/>
        <v>0</v>
      </c>
      <c r="E4">
        <f t="shared" si="2"/>
        <v>1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J4">
        <f t="shared" si="7"/>
        <v>0</v>
      </c>
      <c r="K4">
        <f t="shared" si="8"/>
        <v>0</v>
      </c>
      <c r="L4">
        <f t="shared" si="9"/>
        <v>0</v>
      </c>
      <c r="M4">
        <f t="shared" si="10"/>
        <v>0</v>
      </c>
      <c r="N4">
        <f t="shared" si="11"/>
        <v>0</v>
      </c>
      <c r="O4" s="5" t="s">
        <v>21</v>
      </c>
      <c r="P4" s="5">
        <v>0.97376866998816569</v>
      </c>
      <c r="R4" s="2" t="s">
        <v>45</v>
      </c>
      <c r="T4" s="2" t="s">
        <v>50</v>
      </c>
    </row>
    <row r="5" spans="1:23" x14ac:dyDescent="0.2">
      <c r="A5">
        <v>4</v>
      </c>
      <c r="B5">
        <v>178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1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0</v>
      </c>
      <c r="M5">
        <f t="shared" si="10"/>
        <v>0</v>
      </c>
      <c r="N5">
        <f t="shared" si="11"/>
        <v>0</v>
      </c>
      <c r="O5" s="5" t="s">
        <v>22</v>
      </c>
      <c r="P5" s="5">
        <v>0.94822542265052123</v>
      </c>
      <c r="R5" s="2" t="s">
        <v>46</v>
      </c>
      <c r="T5" s="2" t="s">
        <v>51</v>
      </c>
    </row>
    <row r="6" spans="1:23" x14ac:dyDescent="0.2">
      <c r="A6">
        <v>5</v>
      </c>
      <c r="B6">
        <v>184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1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0</v>
      </c>
      <c r="N6">
        <f t="shared" si="11"/>
        <v>0</v>
      </c>
      <c r="O6" s="5" t="s">
        <v>23</v>
      </c>
      <c r="P6" s="5">
        <v>0.88282874136534339</v>
      </c>
      <c r="R6" s="2" t="s">
        <v>47</v>
      </c>
      <c r="T6" s="2" t="s">
        <v>52</v>
      </c>
    </row>
    <row r="7" spans="1:23" x14ac:dyDescent="0.2">
      <c r="A7">
        <v>6</v>
      </c>
      <c r="B7">
        <v>140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1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0</v>
      </c>
      <c r="M7">
        <f t="shared" si="10"/>
        <v>0</v>
      </c>
      <c r="N7">
        <f t="shared" si="11"/>
        <v>0</v>
      </c>
      <c r="O7" s="5" t="s">
        <v>24</v>
      </c>
      <c r="P7" s="5">
        <v>12.959338117529187</v>
      </c>
      <c r="R7" s="2"/>
      <c r="T7" s="2" t="s">
        <v>53</v>
      </c>
    </row>
    <row r="8" spans="1:23" ht="17" thickBot="1" x14ac:dyDescent="0.25">
      <c r="A8">
        <v>7</v>
      </c>
      <c r="B8">
        <v>145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1</v>
      </c>
      <c r="J8">
        <f t="shared" si="7"/>
        <v>0</v>
      </c>
      <c r="K8">
        <f t="shared" si="8"/>
        <v>0</v>
      </c>
      <c r="L8">
        <f t="shared" si="9"/>
        <v>0</v>
      </c>
      <c r="M8">
        <f t="shared" si="10"/>
        <v>0</v>
      </c>
      <c r="N8">
        <f t="shared" si="11"/>
        <v>0</v>
      </c>
      <c r="O8" s="6" t="s">
        <v>25</v>
      </c>
      <c r="P8" s="6">
        <v>36</v>
      </c>
      <c r="T8" s="2" t="s">
        <v>54</v>
      </c>
    </row>
    <row r="9" spans="1:23" x14ac:dyDescent="0.2">
      <c r="A9">
        <v>8</v>
      </c>
      <c r="B9">
        <v>152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1</v>
      </c>
      <c r="K9">
        <f t="shared" si="8"/>
        <v>0</v>
      </c>
      <c r="L9">
        <f t="shared" si="9"/>
        <v>0</v>
      </c>
      <c r="M9">
        <f t="shared" si="10"/>
        <v>0</v>
      </c>
      <c r="N9">
        <f t="shared" si="11"/>
        <v>0</v>
      </c>
    </row>
    <row r="10" spans="1:23" ht="17" thickBot="1" x14ac:dyDescent="0.25">
      <c r="A10">
        <v>9</v>
      </c>
      <c r="B10">
        <v>110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1</v>
      </c>
      <c r="L10">
        <f t="shared" si="9"/>
        <v>0</v>
      </c>
      <c r="M10">
        <f t="shared" si="10"/>
        <v>0</v>
      </c>
      <c r="N10">
        <f t="shared" si="11"/>
        <v>0</v>
      </c>
      <c r="O10" t="s">
        <v>26</v>
      </c>
    </row>
    <row r="11" spans="1:23" x14ac:dyDescent="0.2">
      <c r="A11">
        <v>10</v>
      </c>
      <c r="B11">
        <v>130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1</v>
      </c>
      <c r="M11">
        <f t="shared" si="10"/>
        <v>0</v>
      </c>
      <c r="N11">
        <f t="shared" si="11"/>
        <v>0</v>
      </c>
      <c r="O11" s="7"/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</row>
    <row r="12" spans="1:23" x14ac:dyDescent="0.2">
      <c r="A12">
        <v>11</v>
      </c>
      <c r="B12">
        <v>152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0</v>
      </c>
      <c r="M12">
        <f t="shared" si="10"/>
        <v>1</v>
      </c>
      <c r="N12">
        <f t="shared" si="11"/>
        <v>0</v>
      </c>
      <c r="O12" s="5" t="s">
        <v>27</v>
      </c>
      <c r="P12" s="5">
        <v>12</v>
      </c>
      <c r="Q12" s="5">
        <v>73819.638888888876</v>
      </c>
      <c r="R12" s="5">
        <v>6151.636574074073</v>
      </c>
      <c r="S12" s="5">
        <v>39.958905963371599</v>
      </c>
      <c r="T12" s="5">
        <v>1.6619514687943913E-12</v>
      </c>
    </row>
    <row r="13" spans="1:23" x14ac:dyDescent="0.2">
      <c r="A13">
        <v>12</v>
      </c>
      <c r="B13">
        <v>206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M13">
        <f t="shared" si="10"/>
        <v>0</v>
      </c>
      <c r="N13">
        <f t="shared" si="11"/>
        <v>1</v>
      </c>
      <c r="O13" s="5" t="s">
        <v>28</v>
      </c>
      <c r="P13" s="5">
        <v>24</v>
      </c>
      <c r="Q13" s="5">
        <v>4030.6666666666788</v>
      </c>
      <c r="R13" s="5">
        <v>167.94444444444494</v>
      </c>
      <c r="S13" s="5"/>
      <c r="T13" s="5"/>
    </row>
    <row r="14" spans="1:23" ht="17" thickBot="1" x14ac:dyDescent="0.25">
      <c r="A14">
        <v>13</v>
      </c>
      <c r="B14">
        <v>263</v>
      </c>
      <c r="C14">
        <f t="shared" si="0"/>
        <v>1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0</v>
      </c>
      <c r="N14">
        <f t="shared" si="11"/>
        <v>0</v>
      </c>
      <c r="O14" s="6" t="s">
        <v>29</v>
      </c>
      <c r="P14" s="6">
        <v>36</v>
      </c>
      <c r="Q14" s="6">
        <v>77850.305555555562</v>
      </c>
      <c r="R14" s="6"/>
      <c r="S14" s="6"/>
      <c r="T14" s="6"/>
    </row>
    <row r="15" spans="1:23" ht="17" thickBot="1" x14ac:dyDescent="0.25">
      <c r="A15">
        <v>14</v>
      </c>
      <c r="B15">
        <v>238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0</v>
      </c>
      <c r="N15">
        <f t="shared" si="11"/>
        <v>0</v>
      </c>
    </row>
    <row r="16" spans="1:23" x14ac:dyDescent="0.2">
      <c r="A16">
        <v>15</v>
      </c>
      <c r="B16">
        <v>247</v>
      </c>
      <c r="C16">
        <f t="shared" si="0"/>
        <v>0</v>
      </c>
      <c r="D16">
        <f t="shared" si="1"/>
        <v>0</v>
      </c>
      <c r="E16">
        <f t="shared" si="2"/>
        <v>1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0</v>
      </c>
      <c r="M16">
        <f t="shared" si="10"/>
        <v>0</v>
      </c>
      <c r="N16">
        <f t="shared" si="11"/>
        <v>0</v>
      </c>
      <c r="O16" s="7"/>
      <c r="P16" s="7" t="s">
        <v>36</v>
      </c>
      <c r="Q16" s="7" t="s">
        <v>24</v>
      </c>
      <c r="R16" s="7" t="s">
        <v>37</v>
      </c>
      <c r="S16" s="7" t="s">
        <v>38</v>
      </c>
      <c r="T16" s="7" t="s">
        <v>39</v>
      </c>
      <c r="U16" s="7" t="s">
        <v>40</v>
      </c>
      <c r="V16" s="7" t="s">
        <v>41</v>
      </c>
      <c r="W16" s="7" t="s">
        <v>42</v>
      </c>
    </row>
    <row r="17" spans="1:23" x14ac:dyDescent="0.2">
      <c r="A17">
        <v>16</v>
      </c>
      <c r="B17">
        <v>193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1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0</v>
      </c>
      <c r="N17">
        <f t="shared" si="11"/>
        <v>0</v>
      </c>
      <c r="O17" s="5" t="s">
        <v>30</v>
      </c>
      <c r="P17" s="5">
        <v>149.66666666666671</v>
      </c>
      <c r="Q17" s="5">
        <v>7.4820773506748477</v>
      </c>
      <c r="R17" s="5">
        <v>20.00335731000796</v>
      </c>
      <c r="S17" s="5">
        <v>1.7842598898661849E-16</v>
      </c>
      <c r="T17" s="5">
        <v>134.22441798461927</v>
      </c>
      <c r="U17" s="5">
        <v>165.10891534871416</v>
      </c>
      <c r="V17" s="5">
        <v>134.22441798461927</v>
      </c>
      <c r="W17" s="5">
        <v>165.10891534871416</v>
      </c>
    </row>
    <row r="18" spans="1:23" x14ac:dyDescent="0.2">
      <c r="A18">
        <v>17</v>
      </c>
      <c r="B18">
        <v>193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1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0</v>
      </c>
      <c r="N18">
        <f t="shared" si="11"/>
        <v>0</v>
      </c>
      <c r="O18" s="5" t="s">
        <v>7</v>
      </c>
      <c r="P18" s="5">
        <v>112.66666666666649</v>
      </c>
      <c r="Q18" s="5">
        <v>10.581255264048922</v>
      </c>
      <c r="R18" s="5">
        <v>10.647760010994626</v>
      </c>
      <c r="S18" s="5">
        <v>1.4229351204605348E-10</v>
      </c>
      <c r="T18" s="5">
        <v>90.828029146976945</v>
      </c>
      <c r="U18" s="5">
        <v>134.50530418635603</v>
      </c>
      <c r="V18" s="5">
        <v>90.828029146976945</v>
      </c>
      <c r="W18" s="5">
        <v>134.50530418635603</v>
      </c>
    </row>
    <row r="19" spans="1:23" x14ac:dyDescent="0.2">
      <c r="A19">
        <v>18</v>
      </c>
      <c r="B19">
        <v>149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1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  <c r="N19">
        <f t="shared" si="11"/>
        <v>0</v>
      </c>
      <c r="O19" s="5" t="s">
        <v>8</v>
      </c>
      <c r="P19" s="5">
        <v>93.000000000000014</v>
      </c>
      <c r="Q19" s="5">
        <v>10.581255264048943</v>
      </c>
      <c r="R19" s="5">
        <v>8.7891273463535491</v>
      </c>
      <c r="S19" s="5">
        <v>5.7393778515961077E-9</v>
      </c>
      <c r="T19" s="5">
        <v>71.16136248031043</v>
      </c>
      <c r="U19" s="5">
        <v>114.8386375196896</v>
      </c>
      <c r="V19" s="5">
        <v>71.16136248031043</v>
      </c>
      <c r="W19" s="5">
        <v>114.8386375196896</v>
      </c>
    </row>
    <row r="20" spans="1:23" x14ac:dyDescent="0.2">
      <c r="A20">
        <v>19</v>
      </c>
      <c r="B20">
        <v>157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1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0</v>
      </c>
      <c r="N20">
        <f t="shared" si="11"/>
        <v>0</v>
      </c>
      <c r="O20" s="5" t="s">
        <v>9</v>
      </c>
      <c r="P20" s="5">
        <v>98.333333333333258</v>
      </c>
      <c r="Q20" s="5">
        <v>10.581255264048931</v>
      </c>
      <c r="R20" s="5">
        <v>9.2931633232053681</v>
      </c>
      <c r="S20" s="5">
        <v>2.0169024023014331E-9</v>
      </c>
      <c r="T20" s="5">
        <v>76.494695813643702</v>
      </c>
      <c r="U20" s="5">
        <v>120.17197085302281</v>
      </c>
      <c r="V20" s="5">
        <v>76.494695813643702</v>
      </c>
      <c r="W20" s="5">
        <v>120.17197085302281</v>
      </c>
    </row>
    <row r="21" spans="1:23" x14ac:dyDescent="0.2">
      <c r="A21">
        <v>20</v>
      </c>
      <c r="B21">
        <v>161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1</v>
      </c>
      <c r="K21">
        <f t="shared" si="8"/>
        <v>0</v>
      </c>
      <c r="L21">
        <f t="shared" si="9"/>
        <v>0</v>
      </c>
      <c r="M21">
        <f t="shared" si="10"/>
        <v>0</v>
      </c>
      <c r="N21">
        <f t="shared" si="11"/>
        <v>0</v>
      </c>
      <c r="O21" s="5" t="s">
        <v>10</v>
      </c>
      <c r="P21" s="5">
        <v>42.333333333333265</v>
      </c>
      <c r="Q21" s="5">
        <v>10.581255264048929</v>
      </c>
      <c r="R21" s="5">
        <v>4.0007855662612917</v>
      </c>
      <c r="S21" s="5">
        <v>5.2586319733225839E-4</v>
      </c>
      <c r="T21" s="5">
        <v>20.494695813643709</v>
      </c>
      <c r="U21" s="5">
        <v>64.171970853022827</v>
      </c>
      <c r="V21" s="5">
        <v>20.494695813643709</v>
      </c>
      <c r="W21" s="5">
        <v>64.171970853022827</v>
      </c>
    </row>
    <row r="22" spans="1:23" x14ac:dyDescent="0.2">
      <c r="A22">
        <v>21</v>
      </c>
      <c r="B22">
        <v>122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1</v>
      </c>
      <c r="L22">
        <f t="shared" si="9"/>
        <v>0</v>
      </c>
      <c r="M22">
        <f t="shared" si="10"/>
        <v>0</v>
      </c>
      <c r="N22">
        <f t="shared" si="11"/>
        <v>0</v>
      </c>
      <c r="O22" s="5" t="s">
        <v>11</v>
      </c>
      <c r="P22" s="5">
        <v>45.999999999999957</v>
      </c>
      <c r="Q22" s="5">
        <v>10.581255264048933</v>
      </c>
      <c r="R22" s="5">
        <v>4.3473103003469165</v>
      </c>
      <c r="S22" s="5">
        <v>2.1839531118482541E-4</v>
      </c>
      <c r="T22" s="5">
        <v>24.161362480310395</v>
      </c>
      <c r="U22" s="5">
        <v>67.838637519689527</v>
      </c>
      <c r="V22" s="5">
        <v>24.161362480310395</v>
      </c>
      <c r="W22" s="5">
        <v>67.838637519689527</v>
      </c>
    </row>
    <row r="23" spans="1:23" x14ac:dyDescent="0.2">
      <c r="A23">
        <v>22</v>
      </c>
      <c r="B23">
        <v>130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1</v>
      </c>
      <c r="M23">
        <f t="shared" si="10"/>
        <v>0</v>
      </c>
      <c r="N23">
        <f t="shared" si="11"/>
        <v>0</v>
      </c>
      <c r="O23" s="5" t="s">
        <v>12</v>
      </c>
      <c r="P23" s="5">
        <v>0</v>
      </c>
      <c r="Q23" s="5">
        <v>0</v>
      </c>
      <c r="R23" s="5">
        <v>65535</v>
      </c>
      <c r="S23" s="5" t="e">
        <v>#NUM!</v>
      </c>
      <c r="T23" s="5">
        <v>0</v>
      </c>
      <c r="U23" s="5">
        <v>0</v>
      </c>
      <c r="V23" s="5">
        <v>0</v>
      </c>
      <c r="W23" s="5">
        <v>0</v>
      </c>
    </row>
    <row r="24" spans="1:23" x14ac:dyDescent="0.2">
      <c r="A24">
        <v>23</v>
      </c>
      <c r="B24">
        <v>167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1</v>
      </c>
      <c r="N24">
        <f t="shared" si="11"/>
        <v>0</v>
      </c>
      <c r="O24" s="5" t="s">
        <v>13</v>
      </c>
      <c r="P24" s="5">
        <v>6.3333333333332922</v>
      </c>
      <c r="Q24" s="5">
        <v>10.581255264048933</v>
      </c>
      <c r="R24" s="5">
        <v>0.59854272251152862</v>
      </c>
      <c r="S24" s="5" t="e">
        <v>#NUM!</v>
      </c>
      <c r="T24" s="5">
        <v>-15.505304186356272</v>
      </c>
      <c r="U24" s="5">
        <v>28.171970853022856</v>
      </c>
      <c r="V24" s="5">
        <v>-15.505304186356272</v>
      </c>
      <c r="W24" s="5">
        <v>28.171970853022856</v>
      </c>
    </row>
    <row r="25" spans="1:23" x14ac:dyDescent="0.2">
      <c r="A25">
        <v>24</v>
      </c>
      <c r="B25">
        <v>230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1</v>
      </c>
      <c r="O25" s="5" t="s">
        <v>14</v>
      </c>
      <c r="P25" s="5">
        <v>12.666666666666622</v>
      </c>
      <c r="Q25" s="5">
        <v>10.581255264048933</v>
      </c>
      <c r="R25" s="5">
        <v>1.1970854450230608</v>
      </c>
      <c r="S25" s="5">
        <v>0.24296414104145658</v>
      </c>
      <c r="T25" s="5">
        <v>-9.1719708530229429</v>
      </c>
      <c r="U25" s="5">
        <v>34.505304186356184</v>
      </c>
      <c r="V25" s="5">
        <v>-9.1719708530229429</v>
      </c>
      <c r="W25" s="5">
        <v>34.505304186356184</v>
      </c>
    </row>
    <row r="26" spans="1:23" x14ac:dyDescent="0.2">
      <c r="A26">
        <v>25</v>
      </c>
      <c r="B26">
        <v>282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0</v>
      </c>
      <c r="N26">
        <f t="shared" si="11"/>
        <v>0</v>
      </c>
      <c r="O26" s="5" t="s">
        <v>15</v>
      </c>
      <c r="P26" s="5">
        <v>-30.333333333333371</v>
      </c>
      <c r="Q26" s="5">
        <v>10.581255264048936</v>
      </c>
      <c r="R26" s="5">
        <v>-2.8667046183447114</v>
      </c>
      <c r="S26" s="5">
        <v>8.4987303377645415E-3</v>
      </c>
      <c r="T26" s="5">
        <v>-52.171970853022941</v>
      </c>
      <c r="U26" s="5">
        <v>-8.4946958136437996</v>
      </c>
      <c r="V26" s="5">
        <v>-52.171970853022941</v>
      </c>
      <c r="W26" s="5">
        <v>-8.4946958136437996</v>
      </c>
    </row>
    <row r="27" spans="1:23" x14ac:dyDescent="0.2">
      <c r="A27">
        <v>26</v>
      </c>
      <c r="B27">
        <v>255</v>
      </c>
      <c r="C27">
        <f t="shared" si="0"/>
        <v>0</v>
      </c>
      <c r="D27">
        <f t="shared" si="1"/>
        <v>1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0</v>
      </c>
      <c r="O27" s="5" t="s">
        <v>16</v>
      </c>
      <c r="P27" s="5">
        <v>-13.666666666666694</v>
      </c>
      <c r="Q27" s="5">
        <v>10.581255264048933</v>
      </c>
      <c r="R27" s="5">
        <v>-1.2915921906827834</v>
      </c>
      <c r="S27" s="5">
        <v>0.20879929635924291</v>
      </c>
      <c r="T27" s="5">
        <v>-35.505304186356256</v>
      </c>
      <c r="U27" s="5">
        <v>8.1719708530228701</v>
      </c>
      <c r="V27" s="5">
        <v>-35.505304186356256</v>
      </c>
      <c r="W27" s="5">
        <v>8.1719708530228701</v>
      </c>
    </row>
    <row r="28" spans="1:23" x14ac:dyDescent="0.2">
      <c r="A28">
        <v>27</v>
      </c>
      <c r="B28">
        <v>265</v>
      </c>
      <c r="C28">
        <f t="shared" si="0"/>
        <v>0</v>
      </c>
      <c r="D28">
        <f t="shared" si="1"/>
        <v>0</v>
      </c>
      <c r="E28">
        <f t="shared" si="2"/>
        <v>1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  <c r="O28" s="5" t="s">
        <v>17</v>
      </c>
      <c r="P28" s="5">
        <v>14.333333333333286</v>
      </c>
      <c r="Q28" s="5">
        <v>10.581255264048933</v>
      </c>
      <c r="R28" s="5">
        <v>1.3545966877892535</v>
      </c>
      <c r="S28" s="5">
        <v>0.18816211769045246</v>
      </c>
      <c r="T28" s="5">
        <v>-7.5053041863562786</v>
      </c>
      <c r="U28" s="5">
        <v>36.171970853022849</v>
      </c>
      <c r="V28" s="5">
        <v>-7.5053041863562786</v>
      </c>
      <c r="W28" s="5">
        <v>36.171970853022849</v>
      </c>
    </row>
    <row r="29" spans="1:23" ht="17" thickBot="1" x14ac:dyDescent="0.25">
      <c r="A29">
        <v>28</v>
      </c>
      <c r="B29">
        <v>205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1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0</v>
      </c>
      <c r="N29">
        <f t="shared" si="11"/>
        <v>0</v>
      </c>
      <c r="O29" s="6" t="s">
        <v>18</v>
      </c>
      <c r="P29" s="6">
        <v>73.999999999999957</v>
      </c>
      <c r="Q29" s="6">
        <v>10.581255264048934</v>
      </c>
      <c r="R29" s="6">
        <v>6.9934991788189542</v>
      </c>
      <c r="S29" s="6">
        <v>3.1282294214944991E-7</v>
      </c>
      <c r="T29" s="6">
        <v>52.161362480310387</v>
      </c>
      <c r="U29" s="6">
        <v>95.838637519689527</v>
      </c>
      <c r="V29" s="6">
        <v>52.161362480310387</v>
      </c>
      <c r="W29" s="6">
        <v>95.838637519689527</v>
      </c>
    </row>
    <row r="30" spans="1:23" x14ac:dyDescent="0.2">
      <c r="A30">
        <v>29</v>
      </c>
      <c r="B30">
        <v>210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1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0</v>
      </c>
      <c r="M30">
        <f t="shared" si="10"/>
        <v>0</v>
      </c>
      <c r="N30">
        <f t="shared" si="11"/>
        <v>0</v>
      </c>
    </row>
    <row r="31" spans="1:23" x14ac:dyDescent="0.2">
      <c r="A31">
        <v>30</v>
      </c>
      <c r="B31">
        <v>160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1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0</v>
      </c>
      <c r="M31">
        <f t="shared" si="10"/>
        <v>0</v>
      </c>
      <c r="N31">
        <f t="shared" si="11"/>
        <v>0</v>
      </c>
      <c r="P31" s="2" t="s">
        <v>55</v>
      </c>
      <c r="Q31" s="2"/>
      <c r="R31" s="2"/>
      <c r="S31" s="2"/>
    </row>
    <row r="32" spans="1:23" x14ac:dyDescent="0.2">
      <c r="A32">
        <v>31</v>
      </c>
      <c r="B32">
        <v>166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0</v>
      </c>
      <c r="I32">
        <f t="shared" si="6"/>
        <v>1</v>
      </c>
      <c r="J32">
        <f t="shared" si="7"/>
        <v>0</v>
      </c>
      <c r="K32">
        <f t="shared" si="8"/>
        <v>0</v>
      </c>
      <c r="L32">
        <f t="shared" si="9"/>
        <v>0</v>
      </c>
      <c r="M32">
        <f t="shared" si="10"/>
        <v>0</v>
      </c>
      <c r="N32">
        <f t="shared" si="11"/>
        <v>0</v>
      </c>
      <c r="P32" s="2" t="s">
        <v>58</v>
      </c>
      <c r="Q32" s="2"/>
      <c r="R32" s="2"/>
      <c r="S32" s="2"/>
    </row>
    <row r="33" spans="1:19" x14ac:dyDescent="0.2">
      <c r="A33">
        <v>32</v>
      </c>
      <c r="B33">
        <v>174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1</v>
      </c>
      <c r="K33">
        <f t="shared" si="8"/>
        <v>0</v>
      </c>
      <c r="L33">
        <f t="shared" si="9"/>
        <v>0</v>
      </c>
      <c r="M33">
        <f t="shared" si="10"/>
        <v>0</v>
      </c>
      <c r="N33">
        <f t="shared" si="11"/>
        <v>0</v>
      </c>
      <c r="P33" s="2" t="s">
        <v>59</v>
      </c>
      <c r="Q33" s="2"/>
      <c r="R33" s="2"/>
      <c r="S33" s="2"/>
    </row>
    <row r="34" spans="1:19" x14ac:dyDescent="0.2">
      <c r="A34">
        <v>33</v>
      </c>
      <c r="B34">
        <v>126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1</v>
      </c>
      <c r="L34">
        <f t="shared" si="9"/>
        <v>0</v>
      </c>
      <c r="M34">
        <f t="shared" si="10"/>
        <v>0</v>
      </c>
      <c r="N34">
        <f t="shared" si="11"/>
        <v>0</v>
      </c>
      <c r="O34" s="2"/>
      <c r="P34" s="2" t="s">
        <v>60</v>
      </c>
      <c r="Q34" s="2"/>
      <c r="R34" s="2"/>
      <c r="S34" s="2"/>
    </row>
    <row r="35" spans="1:19" x14ac:dyDescent="0.2">
      <c r="A35">
        <v>34</v>
      </c>
      <c r="B35">
        <v>148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1</v>
      </c>
      <c r="M35">
        <f t="shared" si="10"/>
        <v>0</v>
      </c>
      <c r="N35">
        <f>IF(MOD(A35,12)= 0,1,0)</f>
        <v>0</v>
      </c>
      <c r="P35" s="2" t="s">
        <v>61</v>
      </c>
      <c r="Q35" s="2"/>
      <c r="R35" s="2"/>
      <c r="S35" s="2"/>
    </row>
    <row r="36" spans="1:19" x14ac:dyDescent="0.2">
      <c r="A36">
        <v>35</v>
      </c>
      <c r="B36">
        <v>173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M36">
        <f t="shared" si="10"/>
        <v>1</v>
      </c>
      <c r="N36">
        <f t="shared" si="11"/>
        <v>0</v>
      </c>
      <c r="P36" s="2" t="s">
        <v>62</v>
      </c>
      <c r="Q36" s="2"/>
      <c r="R36" s="2"/>
      <c r="S36" s="2"/>
    </row>
    <row r="37" spans="1:19" x14ac:dyDescent="0.2">
      <c r="A37">
        <v>36</v>
      </c>
      <c r="B37">
        <v>235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0</v>
      </c>
      <c r="M37">
        <f t="shared" si="10"/>
        <v>0</v>
      </c>
      <c r="N37">
        <f t="shared" si="11"/>
        <v>1</v>
      </c>
      <c r="P37" s="2"/>
      <c r="Q37" s="2"/>
      <c r="R37" s="2"/>
      <c r="S37" s="2"/>
    </row>
    <row r="38" spans="1:19" x14ac:dyDescent="0.2">
      <c r="P38" s="2"/>
      <c r="Q38" s="2"/>
      <c r="R38" s="2"/>
      <c r="S38" s="2"/>
    </row>
    <row r="39" spans="1:19" x14ac:dyDescent="0.2">
      <c r="O39" s="2" t="s">
        <v>56</v>
      </c>
      <c r="P39" s="2">
        <f>150+113</f>
        <v>263</v>
      </c>
    </row>
    <row r="40" spans="1:19" x14ac:dyDescent="0.2">
      <c r="O40" s="2" t="s">
        <v>57</v>
      </c>
      <c r="P40" s="2">
        <f>295-P39</f>
        <v>32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G28" sqref="G28"/>
    </sheetView>
  </sheetViews>
  <sheetFormatPr baseColWidth="10" defaultColWidth="8.83203125" defaultRowHeight="16" x14ac:dyDescent="0.2"/>
  <sheetData>
    <row r="1" spans="1:9" x14ac:dyDescent="0.2">
      <c r="A1" s="2">
        <v>1</v>
      </c>
      <c r="I1" s="2" t="s">
        <v>2</v>
      </c>
    </row>
    <row r="2" spans="1:9" x14ac:dyDescent="0.2">
      <c r="I2" s="2" t="s">
        <v>3</v>
      </c>
    </row>
    <row r="3" spans="1:9" x14ac:dyDescent="0.2">
      <c r="I3" s="2" t="s">
        <v>4</v>
      </c>
    </row>
    <row r="4" spans="1:9" x14ac:dyDescent="0.2">
      <c r="I4" s="2" t="s">
        <v>5</v>
      </c>
    </row>
    <row r="5" spans="1:9" x14ac:dyDescent="0.2">
      <c r="I5" s="2" t="s">
        <v>6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&amp; Dummy Variables</vt:lpstr>
      <vt:lpstr>Trend and Seasonal</vt:lpstr>
      <vt:lpstr>Sheet3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Torres, Ashley</cp:lastModifiedBy>
  <dcterms:created xsi:type="dcterms:W3CDTF">2006-08-12T12:33:48Z</dcterms:created>
  <dcterms:modified xsi:type="dcterms:W3CDTF">2025-02-16T05:42:16Z</dcterms:modified>
</cp:coreProperties>
</file>