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yu/Desktop/Analysis Projects/Crowdfunding Analysis/"/>
    </mc:Choice>
  </mc:AlternateContent>
  <xr:revisionPtr revIDLastSave="0" documentId="13_ncr:1_{36F4B4AF-6C92-714C-BB1F-DACF401F5D96}" xr6:coauthVersionLast="45" xr6:coauthVersionMax="45" xr10:uidLastSave="{00000000-0000-0000-0000-000000000000}"/>
  <bookViews>
    <workbookView xWindow="4060" yWindow="460" windowWidth="26080" windowHeight="17540" activeTab="6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  <sheet name="Category Statistics" sheetId="2" r:id="rId4"/>
    <sheet name="Subcategory Statistics" sheetId="3" r:id="rId5"/>
    <sheet name="Outcomes based on LD" sheetId="4" r:id="rId6"/>
    <sheet name="Edinburgh Research" sheetId="5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14" l="1"/>
  <c r="D13" i="14"/>
  <c r="D12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E13" i="14" l="1"/>
  <c r="F13" i="14" s="1"/>
  <c r="E12" i="14"/>
  <c r="G12" i="14" s="1"/>
  <c r="E11" i="14"/>
  <c r="F11" i="14" s="1"/>
  <c r="E8" i="14"/>
  <c r="F8" i="14" s="1"/>
  <c r="E7" i="14"/>
  <c r="G7" i="14" s="1"/>
  <c r="E4" i="14"/>
  <c r="G4" i="14" s="1"/>
  <c r="E3" i="14"/>
  <c r="H3" i="14" s="1"/>
  <c r="G13" i="14"/>
  <c r="H13" i="14"/>
  <c r="F12" i="14"/>
  <c r="G11" i="14"/>
  <c r="H11" i="14"/>
  <c r="E10" i="14"/>
  <c r="E9" i="14"/>
  <c r="F6" i="14"/>
  <c r="E6" i="14"/>
  <c r="E5" i="14"/>
  <c r="F4" i="14"/>
  <c r="E2" i="14"/>
  <c r="C14" i="9"/>
  <c r="C13" i="9"/>
  <c r="C12" i="9"/>
  <c r="C5" i="9"/>
  <c r="C6" i="9"/>
  <c r="B5" i="9"/>
  <c r="C4" i="9"/>
  <c r="C11" i="9"/>
  <c r="B13" i="9"/>
  <c r="B12" i="9"/>
  <c r="B11" i="9"/>
  <c r="B4" i="9"/>
  <c r="B6" i="9"/>
  <c r="C10" i="9"/>
  <c r="C9" i="9"/>
  <c r="B10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23" i="1"/>
  <c r="O124" i="1"/>
  <c r="O125" i="1"/>
  <c r="O126" i="1"/>
  <c r="O131" i="1"/>
  <c r="O132" i="1"/>
  <c r="O133" i="1"/>
  <c r="O135" i="1"/>
  <c r="O136" i="1"/>
  <c r="O138" i="1"/>
  <c r="O13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7" i="1"/>
  <c r="O128" i="1"/>
  <c r="O129" i="1"/>
  <c r="O130" i="1"/>
  <c r="O134" i="1"/>
  <c r="O137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3" i="1"/>
  <c r="O4" i="1"/>
  <c r="O5" i="1"/>
  <c r="O6" i="1"/>
  <c r="O7" i="1"/>
  <c r="O8" i="1"/>
  <c r="O2" i="1"/>
  <c r="C7" i="9" l="1"/>
  <c r="B14" i="9"/>
  <c r="G8" i="14"/>
  <c r="H8" i="14"/>
  <c r="F7" i="14"/>
  <c r="H7" i="14"/>
  <c r="H4" i="14"/>
  <c r="G3" i="14"/>
  <c r="H12" i="14"/>
  <c r="F3" i="14"/>
  <c r="H10" i="14"/>
  <c r="G10" i="14"/>
  <c r="F10" i="14"/>
  <c r="G9" i="14"/>
  <c r="H9" i="14"/>
  <c r="F9" i="14"/>
  <c r="H6" i="14"/>
  <c r="G6" i="14"/>
  <c r="G5" i="14"/>
  <c r="H5" i="14"/>
  <c r="F5" i="14"/>
  <c r="G2" i="14"/>
  <c r="H2" i="14"/>
  <c r="F2" i="14"/>
  <c r="B7" i="9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<sst xmlns="http://schemas.openxmlformats.org/spreadsheetml/2006/main" count="33049" uniqueCount="8418">
  <si>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</si>
  <si>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</si>
  <si>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</si>
  <si>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</si>
  <si>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</si>
  <si>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</si>
  <si>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</si>
  <si>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</si>
  <si>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</si>
  <si>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</si>
  <si>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</si>
  <si>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</si>
  <si>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</si>
  <si>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</si>
  <si>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</si>
  <si>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</si>
  <si>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</si>
  <si>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</si>
  <si>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</si>
  <si>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</si>
  <si>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</si>
  <si>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</si>
  <si>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</si>
  <si>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</si>
  <si>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</si>
  <si>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</si>
  <si>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</si>
  <si>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</si>
  <si>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</si>
  <si>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</si>
  <si>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</si>
  <si>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</si>
  <si>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</si>
  <si>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</si>
  <si>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</si>
  <si>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</si>
  <si>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</si>
  <si>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</si>
  <si>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</si>
  <si>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</si>
  <si>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</si>
  <si>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</si>
  <si>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</si>
  <si>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</si>
  <si>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</si>
  <si>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</si>
  <si>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</si>
  <si>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</si>
  <si>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</si>
  <si>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</si>
  <si>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</si>
  <si>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</si>
  <si>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</si>
  <si>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</si>
  <si>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</si>
  <si>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</si>
  <si>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</si>
  <si>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</si>
  <si>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</si>
  <si>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</si>
  <si>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</si>
  <si>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</si>
  <si>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</si>
  <si>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</si>
  <si>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</si>
  <si>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</si>
  <si>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</si>
  <si>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</si>
  <si>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</si>
  <si>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</si>
  <si>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</si>
  <si>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</si>
  <si>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</si>
  <si>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</si>
  <si>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</si>
  <si>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</si>
  <si>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</si>
  <si>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</si>
  <si>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</si>
  <si>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</si>
  <si>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</si>
  <si>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</si>
  <si>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</si>
  <si>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</si>
  <si>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</si>
  <si>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</si>
  <si>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</si>
  <si>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</si>
  <si>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</si>
  <si>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</si>
  <si>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</si>
  <si>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</si>
  <si>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</si>
  <si>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</si>
  <si>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</si>
  <si>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</si>
  <si>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</si>
  <si>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</si>
  <si>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</si>
  <si>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</si>
  <si>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</si>
  <si>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</si>
  <si>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</si>
  <si>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</si>
  <si>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</si>
  <si>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</si>
  <si>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</si>
  <si>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</si>
  <si>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</si>
  <si>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</si>
  <si>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</si>
  <si>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</si>
  <si>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</si>
  <si>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</si>
  <si>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</si>
  <si>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</si>
  <si>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</si>
  <si>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</si>
  <si>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</si>
  <si>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</si>
  <si>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</si>
  <si>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</si>
  <si>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</si>
  <si>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</si>
  <si>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</si>
  <si>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</si>
  <si>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</si>
  <si>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</si>
  <si>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</si>
  <si>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</si>
  <si>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</si>
  <si>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</si>
  <si>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</si>
  <si>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</si>
  <si>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</si>
  <si>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</si>
  <si>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</si>
  <si>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</si>
  <si>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</si>
  <si>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</si>
  <si>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</si>
  <si>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</si>
  <si>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</si>
  <si>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</si>
  <si>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</si>
  <si>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</si>
  <si>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</si>
  <si>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</si>
  <si>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</si>
  <si>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</si>
  <si>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</si>
  <si>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</si>
  <si>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</si>
  <si>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</si>
  <si>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</si>
  <si>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</si>
  <si>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</si>
  <si>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</si>
  <si>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</si>
  <si>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</si>
  <si>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</si>
  <si>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</si>
  <si>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</si>
  <si>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</si>
  <si>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</si>
  <si>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</si>
  <si>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</si>
  <si>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</si>
  <si>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</si>
  <si>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</si>
  <si>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</si>
  <si>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</si>
  <si>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</si>
  <si>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</si>
  <si>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</si>
  <si>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</si>
  <si>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</si>
  <si>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</si>
  <si>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</si>
  <si>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</si>
  <si>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</si>
  <si>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</si>
  <si>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</si>
  <si>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</si>
  <si>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</si>
  <si>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</si>
  <si>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</si>
  <si>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</si>
  <si>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</si>
  <si>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</si>
  <si>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</si>
  <si>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</si>
  <si>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</si>
  <si>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</si>
  <si>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</si>
  <si>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</si>
  <si>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</si>
  <si>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</si>
  <si>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</si>
  <si>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</si>
  <si>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</si>
  <si>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</si>
  <si>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</si>
  <si>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</si>
  <si>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</si>
  <si>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</si>
  <si>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</si>
  <si>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</si>
  <si>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</si>
  <si>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</si>
  <si>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</si>
  <si>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</si>
  <si>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</si>
  <si>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</si>
  <si>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</si>
  <si>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</si>
  <si>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</si>
  <si>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</si>
  <si>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</si>
  <si>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</si>
  <si>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</si>
  <si>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</si>
  <si>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</si>
  <si>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</si>
  <si>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</si>
  <si>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</si>
  <si>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</si>
  <si>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</si>
  <si>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</si>
  <si>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</si>
  <si>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</si>
  <si>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</si>
  <si>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</si>
  <si>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</si>
  <si>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</si>
  <si>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</si>
  <si>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</si>
  <si>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</si>
  <si>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</si>
  <si>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</si>
  <si>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</si>
  <si>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</si>
  <si>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</si>
  <si>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</si>
  <si>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</si>
  <si>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</si>
  <si>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</si>
  <si>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</si>
  <si>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</si>
  <si>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</si>
  <si>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</si>
  <si>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</si>
  <si>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</si>
  <si>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</si>
  <si>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</si>
  <si>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</si>
  <si>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</si>
  <si>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</si>
  <si>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</si>
  <si>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</si>
  <si>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</si>
  <si>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</si>
  <si>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</si>
  <si>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</si>
  <si>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</si>
  <si>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</si>
  <si>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</si>
  <si>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</si>
  <si>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</si>
  <si>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</si>
  <si>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</si>
  <si>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</si>
  <si>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</si>
  <si>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</si>
  <si>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</si>
  <si>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</si>
  <si>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</si>
  <si>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</si>
  <si>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</si>
  <si>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</si>
  <si>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</si>
  <si>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</si>
  <si>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</si>
  <si>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</si>
  <si>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</si>
  <si>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</si>
  <si>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</si>
  <si>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</si>
  <si>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</si>
  <si>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</si>
  <si>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</si>
  <si>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</si>
  <si>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</si>
  <si>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</si>
  <si>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</si>
  <si>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</si>
  <si>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</si>
  <si>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</si>
  <si>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</si>
  <si>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</si>
  <si>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</si>
  <si>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</si>
  <si>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</si>
  <si>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</si>
  <si>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</si>
  <si>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</si>
  <si>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</si>
  <si>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</si>
  <si>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</si>
  <si>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</si>
  <si>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</si>
  <si>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</si>
  <si>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</si>
  <si>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</si>
  <si>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</si>
  <si>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</si>
  <si>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</si>
  <si>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</si>
  <si>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</si>
  <si>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</si>
  <si>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</si>
  <si>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</si>
  <si>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</si>
  <si>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</si>
  <si>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</si>
  <si>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</si>
  <si>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</si>
  <si>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</si>
  <si>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</si>
  <si>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</si>
  <si>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</si>
  <si>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</si>
  <si>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</si>
  <si>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</si>
  <si>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</si>
  <si>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</si>
  <si>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</si>
  <si>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</si>
  <si>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</si>
  <si>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</si>
  <si>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</si>
  <si>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</si>
  <si>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</si>
  <si>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</si>
  <si>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</si>
  <si>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</si>
  <si>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</si>
  <si>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</si>
  <si>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</si>
  <si>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</si>
  <si>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</si>
  <si>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</si>
  <si>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</si>
  <si>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</si>
  <si>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</si>
  <si>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</si>
  <si>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</si>
  <si>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</si>
  <si>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</si>
  <si>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</si>
  <si>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</si>
  <si>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</si>
  <si>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</si>
  <si>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</si>
  <si>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</si>
  <si>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</si>
  <si>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</si>
  <si>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</si>
  <si>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</si>
  <si>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</si>
  <si>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</si>
  <si>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</si>
  <si>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</si>
  <si>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</si>
  <si>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</si>
  <si>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</si>
  <si>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</si>
  <si>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</si>
  <si>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</si>
  <si>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</si>
  <si>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</si>
  <si>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</si>
  <si>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</si>
  <si>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</si>
  <si>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</si>
  <si>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</si>
  <si>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</si>
  <si>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</si>
  <si>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</si>
  <si>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</si>
  <si>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</si>
  <si>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</si>
  <si>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</si>
  <si>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</si>
  <si>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</si>
  <si>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</si>
  <si>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</si>
  <si>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</si>
  <si>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</si>
  <si>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</si>
  <si>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</si>
  <si>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</si>
  <si>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</si>
  <si>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</si>
  <si>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</si>
  <si>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</si>
  <si>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</si>
  <si>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</si>
  <si>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</si>
  <si>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</si>
  <si>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</si>
  <si>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</si>
  <si>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</si>
  <si>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</si>
  <si>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</si>
  <si>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</si>
  <si>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</si>
  <si>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</si>
  <si>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</si>
  <si>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</si>
  <si>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</si>
  <si>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</si>
  <si>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</si>
  <si>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</si>
  <si>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</si>
  <si>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</si>
  <si>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</si>
  <si>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</si>
  <si>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</si>
  <si>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</si>
  <si>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</si>
  <si>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</si>
  <si>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</si>
  <si>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</si>
  <si>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</si>
  <si>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</si>
  <si>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</si>
  <si>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</si>
  <si>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</si>
  <si>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</si>
  <si>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</si>
  <si>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</si>
  <si>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</si>
  <si>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</si>
  <si>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</si>
  <si>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</si>
  <si>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</si>
  <si>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</si>
  <si>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</si>
  <si>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</si>
  <si>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</si>
  <si>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</si>
  <si>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</si>
  <si>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</si>
  <si>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</si>
  <si>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</si>
  <si>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</si>
  <si>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</si>
  <si>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</si>
  <si>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</si>
  <si>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</si>
  <si>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</si>
  <si>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</si>
  <si>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</si>
  <si>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</si>
  <si>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</si>
  <si>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</si>
  <si>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</si>
  <si>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</si>
  <si>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</si>
  <si>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</si>
  <si>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</si>
  <si>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</si>
  <si>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</si>
  <si>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</si>
  <si>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</si>
  <si>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</si>
  <si>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</si>
  <si>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</si>
  <si>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</si>
  <si>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</si>
  <si>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</si>
  <si>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</si>
  <si>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</si>
  <si>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</si>
  <si>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</si>
  <si>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</si>
  <si>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</si>
  <si>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</si>
  <si>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</si>
  <si>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</si>
  <si>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</si>
  <si>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</si>
  <si>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</si>
  <si>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</si>
  <si>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</si>
  <si>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</si>
  <si>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</si>
  <si>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</si>
  <si>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</si>
  <si>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</si>
  <si>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</si>
  <si>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</si>
  <si>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</si>
  <si>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</si>
  <si>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</si>
  <si>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</si>
  <si>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</si>
  <si>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</si>
  <si>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</si>
  <si>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</si>
  <si>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</si>
  <si>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</si>
  <si>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</si>
  <si>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</si>
  <si>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</si>
  <si>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</si>
  <si>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</si>
  <si>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</si>
  <si>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</si>
  <si>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</si>
  <si>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</si>
  <si>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</si>
  <si>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</si>
  <si>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</si>
  <si>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</si>
  <si>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</si>
  <si>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</si>
  <si>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</si>
  <si>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</si>
  <si>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</si>
  <si>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</si>
  <si>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</si>
  <si>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</si>
  <si>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</si>
  <si>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</si>
  <si>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</si>
  <si>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</si>
  <si>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</si>
  <si>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</si>
  <si>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</si>
  <si>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</si>
  <si>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</si>
  <si>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</si>
  <si>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</si>
  <si>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</si>
  <si>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</si>
  <si>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</si>
  <si>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</si>
  <si>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</si>
  <si>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</si>
  <si>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</si>
  <si>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</si>
  <si>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</si>
  <si>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</si>
  <si>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</si>
  <si>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</si>
  <si>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</si>
  <si>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</si>
  <si>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</si>
  <si>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</si>
  <si>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</si>
  <si>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</si>
  <si>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</si>
  <si>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</si>
  <si>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</si>
  <si>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</si>
  <si>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</si>
  <si>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</si>
  <si>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</si>
  <si>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</si>
  <si>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</si>
  <si>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</si>
  <si>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</si>
  <si>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</si>
  <si>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</si>
  <si>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</si>
  <si>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</si>
  <si>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</si>
  <si>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</si>
  <si>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</si>
  <si>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</si>
  <si>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</si>
  <si>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</si>
  <si>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</si>
  <si>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</si>
  <si>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</si>
  <si>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</si>
  <si>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</si>
  <si>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</si>
  <si>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</si>
  <si>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</si>
  <si>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</si>
  <si>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</si>
  <si>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</si>
  <si>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</si>
  <si>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</si>
  <si>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</si>
  <si>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</si>
  <si>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</si>
  <si>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</si>
  <si>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</si>
  <si>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</si>
  <si>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</si>
  <si>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</si>
  <si>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</si>
  <si>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</si>
  <si>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</si>
  <si>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</si>
  <si>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</si>
  <si>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</si>
  <si>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</si>
  <si>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</si>
  <si>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</si>
  <si>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</si>
  <si>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</si>
  <si>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</si>
  <si>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</si>
  <si>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</si>
  <si>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</si>
  <si>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</si>
  <si>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</si>
  <si>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</si>
  <si>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</si>
  <si>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</si>
  <si>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</si>
  <si>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</si>
  <si>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</si>
  <si>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</si>
  <si>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</si>
  <si>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</si>
  <si>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</si>
  <si>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</si>
  <si>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</si>
  <si>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</si>
  <si>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</si>
  <si>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</si>
  <si>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</si>
  <si>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</si>
  <si>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</si>
  <si>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</si>
  <si>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</si>
  <si>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</si>
  <si>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</si>
  <si>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</si>
  <si>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</si>
  <si>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</si>
  <si>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</si>
  <si>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</si>
  <si>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</si>
  <si>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</si>
  <si>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</si>
  <si>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</si>
  <si>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</si>
  <si>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</si>
  <si>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</si>
  <si>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</si>
  <si>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</si>
  <si>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</si>
  <si>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</si>
  <si>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</si>
  <si>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</si>
  <si>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</si>
  <si>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</si>
  <si>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</si>
  <si>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</si>
  <si>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</si>
  <si>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</si>
  <si>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</si>
  <si>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</si>
  <si>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</si>
  <si>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</si>
  <si>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</si>
  <si>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</si>
  <si>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</si>
  <si>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</si>
  <si>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</si>
  <si>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</si>
  <si>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</si>
  <si>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</si>
  <si>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</si>
  <si>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</si>
  <si>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</si>
  <si>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</si>
  <si>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</si>
  <si>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</si>
  <si>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</si>
  <si>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</si>
  <si>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</si>
  <si>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</si>
  <si>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</si>
  <si>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</si>
  <si>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</si>
  <si>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</si>
  <si>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</si>
  <si>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</si>
  <si>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</si>
  <si>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</si>
  <si>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</si>
  <si>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</si>
  <si>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</si>
  <si>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</si>
  <si>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</si>
  <si>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</si>
  <si>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</si>
  <si>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</si>
  <si>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</si>
  <si>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</si>
  <si>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</si>
  <si>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</si>
  <si>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</si>
  <si>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</si>
  <si>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</si>
  <si>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</si>
  <si>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</si>
  <si>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</si>
  <si>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</si>
  <si>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</si>
  <si>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</si>
  <si>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</si>
  <si>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</si>
  <si>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</si>
  <si>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</si>
  <si>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</si>
  <si>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</si>
  <si>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</si>
  <si>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</si>
  <si>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</si>
  <si>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</si>
  <si>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</si>
  <si>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</si>
  <si>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</si>
  <si>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</si>
  <si>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</si>
  <si>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</si>
  <si>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</si>
  <si>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</si>
  <si>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</si>
  <si>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</si>
  <si>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</si>
  <si>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</si>
  <si>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</si>
  <si>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</si>
  <si>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</si>
  <si>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</si>
  <si>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</si>
  <si>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</si>
  <si>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</si>
  <si>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</si>
  <si>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</si>
  <si>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</si>
  <si>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</si>
  <si>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</si>
  <si>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</si>
  <si>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</si>
  <si>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</si>
  <si>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</si>
  <si>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</si>
  <si>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</si>
  <si>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</si>
  <si>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</si>
  <si>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</si>
  <si>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</si>
  <si>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</si>
  <si>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</si>
  <si>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</si>
  <si>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</si>
  <si>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</si>
  <si>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</si>
  <si>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</si>
  <si>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</si>
  <si>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</si>
  <si>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</si>
  <si>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</si>
  <si>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</si>
  <si>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</si>
  <si>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</si>
  <si>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</si>
  <si>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</si>
  <si>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</si>
  <si>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</si>
  <si>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</si>
  <si>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</si>
  <si>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</si>
  <si>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</si>
  <si>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</si>
  <si>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</si>
  <si>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</si>
  <si>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</si>
  <si>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</si>
  <si>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</si>
  <si>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</si>
  <si>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</si>
  <si>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</si>
  <si>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</si>
  <si>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</si>
  <si>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</si>
  <si>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</si>
  <si>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</si>
  <si>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</si>
  <si>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</si>
  <si>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</si>
  <si>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</si>
  <si>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</si>
  <si>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</si>
  <si>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</si>
  <si>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</si>
  <si>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</si>
  <si>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</si>
  <si>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</si>
  <si>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</si>
  <si>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</si>
  <si>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</si>
  <si>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</si>
  <si>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</si>
  <si>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</si>
  <si>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</si>
  <si>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</si>
  <si>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</si>
  <si>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</si>
  <si>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</si>
  <si>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</si>
  <si>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</si>
  <si>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</si>
  <si>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</si>
  <si>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</si>
  <si>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</si>
  <si>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</si>
  <si>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</si>
  <si>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</si>
  <si>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</si>
  <si>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</si>
  <si>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</si>
  <si>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</si>
  <si>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</si>
  <si>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</si>
  <si>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</si>
  <si>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</si>
  <si>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</si>
  <si>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</si>
  <si>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</si>
  <si>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</si>
  <si>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</si>
  <si>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</si>
  <si>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</si>
  <si>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</si>
  <si>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</si>
  <si>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</si>
  <si>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</si>
  <si>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</si>
  <si>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</si>
  <si>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</si>
  <si>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</si>
  <si>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</si>
  <si>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</si>
  <si>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</si>
  <si>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</si>
  <si>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</si>
  <si>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</si>
  <si>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</si>
  <si>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</si>
  <si>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</si>
  <si>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</si>
  <si>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</si>
  <si>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</si>
  <si>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</si>
  <si>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</si>
  <si>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</si>
  <si>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</si>
  <si>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</si>
  <si>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</si>
  <si>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</si>
  <si>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</si>
  <si>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</si>
  <si>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</si>
  <si>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</si>
  <si>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</si>
  <si>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</si>
  <si>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</si>
  <si>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</si>
  <si>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</si>
  <si>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</si>
  <si>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</si>
  <si>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</si>
  <si>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</si>
  <si>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</si>
  <si>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</si>
  <si>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</si>
  <si>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</si>
  <si>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</si>
  <si>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</si>
  <si>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</si>
  <si>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</si>
  <si>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</si>
  <si>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</si>
  <si>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</si>
  <si>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</si>
  <si>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</si>
  <si>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</si>
  <si>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</si>
  <si>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</si>
  <si>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</si>
  <si>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</si>
  <si>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</si>
  <si>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</si>
  <si>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</si>
  <si>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</si>
  <si>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</si>
  <si>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</si>
  <si>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</si>
  <si>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</si>
  <si>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</si>
  <si>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</si>
  <si>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</si>
  <si>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</si>
  <si>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</si>
  <si>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</si>
  <si>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</si>
  <si>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</si>
  <si>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</si>
  <si>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</si>
  <si>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</si>
  <si>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</si>
  <si>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</si>
  <si>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</si>
  <si>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</si>
  <si>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</si>
  <si>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</si>
  <si>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</si>
  <si>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</si>
  <si>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</si>
  <si>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</si>
  <si>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</si>
  <si>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</si>
  <si>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</si>
  <si>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</si>
  <si>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</si>
  <si>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</si>
  <si>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</si>
  <si>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</si>
  <si>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</si>
  <si>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</si>
  <si>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</si>
  <si>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</si>
  <si>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</si>
  <si>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</si>
  <si>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</si>
  <si>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</si>
  <si>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</si>
  <si>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</si>
  <si>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</si>
  <si>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</si>
  <si>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</si>
  <si>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</si>
  <si>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</si>
  <si>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</si>
  <si>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</si>
  <si>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</si>
  <si>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</si>
  <si>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</si>
  <si>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</si>
  <si>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</si>
  <si>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</si>
  <si>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</si>
  <si>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</si>
  <si>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</si>
  <si>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</si>
  <si>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</si>
  <si>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</si>
  <si>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</si>
  <si>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</si>
  <si>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</si>
  <si>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</si>
  <si>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</si>
  <si>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</si>
  <si>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</si>
  <si>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</si>
  <si>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</si>
  <si>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</si>
  <si>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</si>
  <si>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</si>
  <si>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</si>
  <si>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</si>
  <si>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</si>
  <si>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</si>
  <si>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</si>
  <si>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</si>
  <si>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</si>
  <si>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</si>
  <si>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</si>
  <si>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</si>
  <si>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</si>
  <si>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</si>
  <si>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</si>
  <si>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</si>
  <si>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</si>
  <si>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</si>
  <si>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</si>
  <si>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</si>
  <si>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</si>
  <si>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</si>
  <si>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</si>
  <si>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</si>
  <si>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</si>
  <si>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</si>
  <si>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</si>
  <si>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</si>
  <si>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</si>
  <si>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</si>
  <si>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</si>
  <si>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</si>
  <si>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</si>
  <si>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</si>
  <si>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</si>
  <si>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</si>
  <si>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</si>
  <si>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</si>
  <si>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</si>
  <si>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</si>
  <si>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</si>
  <si>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</si>
  <si>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</si>
  <si>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</si>
  <si>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</si>
  <si>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</si>
  <si>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</si>
  <si>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</si>
  <si>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</si>
  <si>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</si>
  <si>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</si>
  <si>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</si>
  <si>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</si>
  <si>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</si>
  <si>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</si>
  <si>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</si>
  <si>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</si>
  <si>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</si>
  <si>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</si>
  <si>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</si>
  <si>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</si>
  <si>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</si>
  <si>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</si>
  <si>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</si>
  <si>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</si>
  <si>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</si>
  <si>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</si>
  <si>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</si>
  <si>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</si>
  <si>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</si>
  <si>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</si>
  <si>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</si>
  <si>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</si>
  <si>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</si>
  <si>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</si>
  <si>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</si>
  <si>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</si>
  <si>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</si>
  <si>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</si>
  <si>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</si>
  <si>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</si>
  <si>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</si>
  <si>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</si>
  <si>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</si>
  <si>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</si>
  <si>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</si>
  <si>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</si>
  <si>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</si>
  <si>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</si>
  <si>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</si>
  <si>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</si>
  <si>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</si>
  <si>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</si>
  <si>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</si>
  <si>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</si>
  <si>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</si>
  <si>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</si>
  <si>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</si>
  <si>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</si>
  <si>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</si>
  <si>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</si>
  <si>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</si>
  <si>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</si>
  <si>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</si>
  <si>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</si>
  <si>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</si>
  <si>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</si>
  <si>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</si>
  <si>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</si>
  <si>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</si>
  <si>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</si>
  <si>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</si>
  <si>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</si>
  <si>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</si>
  <si>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</si>
  <si>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</si>
  <si>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</si>
  <si>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</si>
  <si>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</si>
  <si>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</si>
  <si>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</si>
  <si>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</si>
  <si>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</si>
  <si>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</si>
  <si>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</si>
  <si>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</si>
  <si>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</si>
  <si>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</si>
  <si>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</si>
  <si>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</si>
  <si>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</si>
  <si>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</si>
  <si>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</si>
  <si>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</si>
  <si>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</si>
  <si>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</si>
  <si>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</si>
  <si>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</si>
  <si>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</si>
  <si>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</si>
  <si>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</si>
  <si>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</si>
  <si>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</si>
  <si>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</si>
  <si>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</si>
  <si>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</si>
  <si>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</si>
  <si>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</si>
  <si>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</si>
  <si>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</si>
  <si>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</si>
  <si>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</si>
  <si>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</si>
  <si>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</si>
  <si>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</si>
  <si>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</si>
  <si>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</si>
  <si>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</si>
  <si>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</si>
  <si>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</si>
  <si>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</si>
  <si>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</si>
  <si>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</si>
  <si>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</si>
  <si>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</si>
  <si>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</si>
  <si>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</si>
  <si>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</si>
  <si>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</si>
  <si>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</si>
  <si>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</si>
  <si>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</si>
  <si>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</si>
  <si>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</si>
  <si>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</si>
  <si>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</si>
  <si>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</si>
  <si>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</si>
  <si>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</si>
  <si>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</si>
  <si>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</si>
  <si>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</si>
  <si>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</si>
  <si>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</si>
  <si>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</si>
  <si>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</si>
  <si>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</si>
  <si>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</si>
  <si>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</si>
  <si>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</si>
  <si>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</si>
  <si>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</si>
  <si>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</si>
  <si>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</si>
  <si>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</si>
  <si>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</si>
  <si>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</si>
  <si>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</si>
  <si>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</si>
  <si>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</si>
  <si>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</si>
  <si>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</si>
  <si>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</si>
  <si>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</si>
  <si>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</si>
  <si>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</si>
  <si>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</si>
  <si>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</si>
  <si>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</si>
  <si>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</si>
  <si>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</si>
  <si>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</si>
  <si>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</si>
  <si>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</si>
  <si>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</si>
  <si>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</si>
  <si>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</si>
  <si>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</si>
  <si>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</si>
  <si>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</si>
  <si>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</si>
  <si>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</si>
  <si>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</si>
  <si>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</si>
  <si>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</si>
  <si>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</si>
  <si>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</si>
  <si>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</si>
  <si>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</si>
  <si>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</si>
  <si>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</si>
  <si>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</si>
  <si>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</si>
  <si>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</si>
  <si>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</si>
  <si>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</si>
  <si>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</si>
  <si>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</si>
  <si>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</si>
  <si>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</si>
  <si>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</si>
  <si>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</si>
  <si>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</si>
  <si>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</si>
  <si>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</si>
  <si>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</si>
  <si>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</si>
  <si>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</si>
  <si>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</si>
  <si>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</si>
  <si>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</si>
  <si>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</si>
  <si>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</si>
  <si>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</si>
  <si>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</si>
  <si>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</si>
  <si>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</si>
  <si>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</si>
  <si>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</si>
  <si>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</si>
  <si>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</si>
  <si>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</si>
  <si>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</si>
  <si>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</si>
  <si>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</si>
  <si>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</si>
  <si>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</si>
  <si>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</si>
  <si>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</si>
  <si>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</si>
  <si>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</si>
  <si>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</si>
  <si>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</si>
  <si>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</si>
  <si>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</si>
  <si>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</si>
  <si>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</si>
  <si>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</si>
  <si>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</si>
  <si>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</si>
  <si>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</si>
  <si>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</si>
  <si>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</si>
  <si>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</si>
  <si>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</si>
  <si>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</si>
  <si>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</si>
  <si>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</si>
  <si>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</si>
  <si>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</si>
  <si>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</si>
  <si>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</si>
  <si>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</si>
  <si>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</si>
  <si>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</si>
  <si>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</si>
  <si>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</si>
  <si>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</si>
  <si>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</si>
  <si>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</si>
  <si>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</si>
  <si>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</si>
  <si>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</si>
  <si>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</si>
  <si>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</si>
  <si>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</si>
  <si>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</si>
  <si>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</si>
  <si>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</si>
  <si>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</si>
  <si>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</si>
  <si>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</si>
  <si>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</si>
  <si>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</si>
  <si>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</si>
  <si>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</si>
  <si>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</si>
  <si>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</si>
  <si>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</si>
  <si>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</si>
  <si>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</si>
  <si>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</si>
  <si>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</si>
  <si>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</si>
  <si>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</si>
  <si>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</si>
  <si>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</si>
  <si>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</si>
  <si>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</si>
  <si>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</si>
  <si>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</si>
  <si>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</si>
  <si>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</si>
  <si>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</si>
  <si>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</si>
  <si>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</si>
  <si>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</si>
  <si>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</si>
  <si>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</si>
  <si>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</si>
  <si>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</si>
  <si>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</si>
  <si>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</si>
  <si>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</si>
  <si>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</si>
  <si>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</si>
  <si>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</si>
  <si>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</si>
  <si>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</si>
  <si>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</si>
  <si>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</si>
  <si>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</si>
  <si>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</si>
  <si>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</si>
  <si>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</si>
  <si>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</si>
  <si>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</si>
  <si>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</si>
  <si>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</si>
  <si>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</si>
  <si>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</si>
  <si>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</si>
  <si>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</si>
  <si>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</si>
  <si>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</si>
  <si>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</si>
  <si>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</si>
  <si>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</si>
  <si>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</si>
  <si>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</si>
  <si>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</si>
  <si>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</si>
  <si>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</si>
  <si>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</si>
  <si>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</si>
  <si>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</si>
  <si>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</si>
  <si>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</si>
  <si>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</si>
  <si>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</si>
  <si>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</si>
  <si>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</si>
  <si>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</si>
  <si>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</si>
  <si>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</si>
  <si>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</si>
  <si>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</si>
  <si>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</si>
  <si>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</si>
  <si>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</si>
  <si>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</si>
  <si>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</si>
  <si>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</si>
  <si>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</si>
  <si>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</si>
  <si>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</si>
  <si>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</si>
  <si>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</si>
  <si>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</si>
  <si>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</si>
  <si>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</si>
  <si>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</si>
  <si>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</si>
  <si>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</si>
  <si>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</si>
  <si>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</si>
  <si>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</si>
  <si>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</si>
  <si>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</si>
  <si>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</si>
  <si>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</si>
  <si>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</si>
  <si>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</si>
  <si>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</si>
  <si>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</si>
  <si>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</si>
  <si>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</si>
  <si>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</si>
  <si>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</si>
  <si>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</si>
  <si>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</si>
  <si>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</si>
  <si>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</si>
  <si>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</si>
  <si>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</si>
  <si>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</si>
  <si>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</si>
  <si>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</si>
  <si>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</si>
  <si>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</si>
  <si>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</si>
  <si>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</si>
  <si>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</si>
  <si>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</si>
  <si>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</si>
  <si>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</si>
  <si>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</si>
  <si>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</si>
  <si>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</si>
  <si>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</si>
  <si>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</si>
  <si>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</si>
  <si>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</si>
  <si>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</si>
  <si>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</si>
  <si>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</si>
  <si>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</si>
  <si>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</si>
  <si>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</si>
  <si>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</si>
  <si>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</si>
  <si>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</si>
  <si>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</si>
  <si>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</si>
  <si>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</si>
  <si>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</si>
  <si>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</si>
  <si>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</si>
  <si>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</si>
  <si>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</si>
  <si>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</si>
  <si>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</si>
  <si>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</si>
  <si>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</si>
  <si>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</si>
  <si>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</si>
  <si>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</si>
  <si>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</si>
  <si>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</si>
  <si>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</si>
  <si>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</si>
  <si>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</si>
  <si>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</si>
  <si>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</si>
  <si>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</si>
  <si>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</si>
  <si>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</si>
  <si>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</si>
  <si>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</si>
  <si>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</si>
  <si>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</si>
  <si>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</si>
  <si>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</si>
  <si>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</si>
  <si>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</si>
  <si>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</si>
  <si>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</si>
  <si>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</si>
  <si>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</si>
  <si>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</si>
  <si>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</si>
  <si>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</si>
  <si>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</si>
  <si>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</si>
  <si>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</si>
  <si>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</si>
  <si>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</si>
  <si>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</si>
  <si>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</si>
  <si>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</si>
  <si>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</si>
  <si>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</si>
  <si>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</si>
  <si>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</si>
  <si>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</si>
  <si>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</si>
  <si>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</si>
  <si>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</si>
  <si>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</si>
  <si>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</si>
  <si>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</si>
  <si>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</si>
  <si>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</si>
  <si>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</si>
  <si>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</si>
  <si>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</si>
  <si>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</si>
  <si>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</si>
  <si>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</si>
  <si>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</si>
  <si>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</si>
  <si>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</si>
  <si>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</si>
  <si>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</si>
  <si>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</si>
  <si>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</si>
  <si>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</si>
  <si>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</si>
  <si>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</si>
  <si>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</si>
  <si>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</si>
  <si>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</si>
  <si>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</si>
  <si>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</si>
  <si>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</si>
  <si>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</si>
  <si>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</si>
  <si>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</si>
  <si>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</si>
  <si>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</si>
  <si>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</si>
  <si>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</si>
  <si>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</si>
  <si>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</si>
  <si>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</si>
  <si>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</si>
  <si>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</si>
  <si>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</si>
  <si>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</si>
  <si>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</si>
  <si>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</si>
  <si>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</si>
  <si>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</si>
  <si>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</si>
  <si>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</si>
  <si>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</si>
  <si>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</si>
  <si>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</si>
  <si>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</si>
  <si>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</si>
  <si>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</si>
  <si>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</si>
  <si>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</si>
  <si>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</si>
  <si>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</si>
  <si>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</si>
  <si>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</si>
  <si>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</si>
  <si>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</si>
  <si>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</si>
  <si>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</si>
  <si>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</si>
  <si>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</si>
  <si>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</si>
  <si>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</si>
  <si>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</si>
  <si>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</si>
  <si>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</si>
  <si>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</si>
  <si>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</si>
  <si>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</si>
  <si>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</si>
  <si>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</si>
  <si>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</si>
  <si>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</si>
  <si>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</si>
  <si>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</si>
  <si>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</si>
  <si>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</si>
  <si>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</si>
  <si>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</si>
  <si>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</si>
  <si>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</si>
  <si>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</si>
  <si>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</si>
  <si>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</si>
  <si>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</si>
  <si>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</si>
  <si>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</si>
  <si>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</si>
  <si>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</si>
  <si>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</si>
  <si>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</si>
  <si>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</si>
  <si>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</si>
  <si>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</si>
  <si>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</si>
  <si>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</si>
  <si>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</si>
  <si>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</si>
  <si>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</si>
  <si>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</si>
  <si>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</si>
  <si>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</si>
  <si>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</si>
  <si>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</si>
  <si>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</si>
  <si>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</si>
  <si>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</si>
  <si>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</si>
  <si>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</si>
  <si>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</si>
  <si>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</si>
  <si>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</si>
  <si>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</si>
  <si>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</si>
  <si>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</si>
  <si>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</si>
  <si>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</si>
  <si>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</si>
  <si>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</si>
  <si>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</si>
  <si>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</si>
  <si>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</si>
  <si>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</si>
  <si>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</si>
  <si>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</si>
  <si>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</si>
  <si>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</si>
  <si>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</si>
  <si>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</si>
  <si>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</si>
  <si>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</si>
  <si>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</si>
  <si>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</si>
  <si>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</si>
  <si>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</si>
  <si>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</si>
  <si>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</si>
  <si>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</si>
  <si>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</si>
  <si>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</si>
  <si>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</si>
  <si>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</si>
  <si>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</si>
  <si>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</si>
  <si>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</si>
  <si>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</si>
  <si>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</si>
  <si>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</si>
  <si>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</si>
  <si>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</si>
  <si>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</si>
  <si>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</si>
  <si>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</si>
  <si>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</si>
  <si>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</si>
  <si>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</si>
  <si>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</si>
  <si>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</si>
  <si>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</si>
  <si>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</si>
  <si>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</si>
  <si>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</si>
  <si>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</si>
  <si>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</si>
  <si>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</si>
  <si>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</si>
  <si>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</si>
  <si>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</si>
  <si>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</si>
  <si>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</si>
  <si>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</si>
  <si>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</si>
  <si>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</si>
  <si>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</si>
  <si>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</si>
  <si>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</si>
  <si>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</si>
  <si>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</si>
  <si>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</si>
  <si>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</si>
  <si>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</si>
  <si>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</si>
  <si>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</si>
  <si>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</si>
  <si>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</si>
  <si>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</si>
  <si>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</si>
  <si>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</si>
  <si>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</si>
  <si>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</si>
  <si>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</si>
  <si>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</si>
  <si>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</si>
  <si>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</si>
  <si>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</si>
  <si>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</si>
  <si>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</si>
  <si>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</si>
  <si>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</si>
  <si>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</si>
  <si>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</si>
  <si>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</si>
  <si>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</si>
  <si>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</si>
  <si>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</si>
  <si>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</si>
  <si>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</si>
  <si>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</si>
  <si>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</si>
  <si>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</si>
  <si>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</si>
  <si>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</si>
  <si>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</si>
  <si>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</si>
  <si>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</si>
  <si>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</si>
  <si>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</si>
  <si>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</si>
  <si>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</si>
  <si>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</si>
  <si>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</si>
  <si>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</si>
  <si>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</si>
  <si>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</si>
  <si>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</si>
  <si>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</si>
  <si>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</si>
  <si>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</si>
  <si>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</si>
  <si>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</si>
  <si>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</si>
  <si>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</si>
  <si>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</si>
  <si>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</si>
  <si>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</si>
  <si>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</si>
  <si>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</si>
  <si>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</si>
  <si>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</si>
  <si>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</si>
  <si>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</si>
  <si>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</si>
  <si>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</si>
  <si>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</si>
  <si>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</si>
  <si>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</si>
  <si>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</si>
  <si>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</si>
  <si>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</si>
  <si>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</si>
  <si>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</si>
  <si>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</si>
  <si>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</si>
  <si>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</si>
  <si>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</si>
  <si>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</si>
  <si>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</si>
  <si>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</si>
  <si>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</si>
  <si>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</si>
  <si>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</si>
  <si>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</si>
  <si>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</si>
  <si>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</si>
  <si>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</si>
  <si>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</si>
  <si>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</si>
  <si>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</si>
  <si>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</si>
  <si>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</si>
  <si>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</si>
  <si>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</si>
  <si>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</si>
  <si>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</si>
  <si>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</si>
  <si>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</si>
  <si>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</si>
  <si>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</si>
  <si>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</si>
  <si>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</si>
  <si>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</si>
  <si>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</si>
  <si>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</si>
  <si>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</si>
  <si>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</si>
  <si>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</si>
  <si>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</si>
  <si>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</si>
  <si>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</si>
  <si>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</si>
  <si>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</si>
  <si>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</si>
  <si>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</si>
  <si>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</si>
  <si>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</si>
  <si>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</si>
  <si>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</si>
  <si>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</si>
  <si>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</si>
  <si>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</si>
  <si>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</si>
  <si>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</si>
  <si>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</si>
  <si>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</si>
  <si>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</si>
  <si>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</si>
  <si>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</si>
  <si>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</si>
  <si>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</si>
  <si>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</si>
  <si>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</si>
  <si>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</si>
  <si>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</si>
  <si>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</si>
  <si>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</si>
  <si>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</si>
  <si>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</si>
  <si>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</si>
  <si>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</si>
  <si>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</si>
  <si>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</si>
  <si>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</si>
  <si>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</si>
  <si>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</si>
  <si>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</si>
  <si>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</si>
  <si>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</si>
  <si>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</si>
  <si>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</si>
  <si>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</si>
  <si>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</si>
  <si>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</si>
  <si>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</si>
  <si>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</si>
  <si>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</si>
  <si>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</si>
  <si>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</si>
  <si>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</si>
  <si>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</si>
  <si>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</si>
  <si>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</si>
  <si>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</si>
  <si>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</si>
  <si>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</si>
  <si>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</si>
  <si>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</si>
  <si>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</si>
  <si>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</si>
  <si>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</si>
  <si>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</si>
  <si>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</si>
  <si>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</si>
  <si>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</si>
  <si>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</si>
  <si>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</si>
  <si>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</si>
  <si>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</si>
  <si>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</si>
  <si>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</si>
  <si>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</si>
  <si>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</si>
  <si>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</si>
  <si>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</si>
  <si>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</si>
  <si>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</si>
  <si>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</si>
  <si>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</si>
  <si>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</si>
  <si>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</si>
  <si>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</si>
  <si>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</si>
  <si>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</si>
  <si>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</si>
  <si>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</si>
  <si>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</si>
  <si>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</si>
  <si>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</si>
  <si>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</si>
  <si>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</si>
  <si>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</si>
  <si>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</si>
  <si>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</si>
  <si>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</si>
  <si>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</si>
  <si>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</si>
  <si>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</si>
  <si>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</si>
  <si>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</si>
  <si>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</si>
  <si>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</si>
  <si>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</si>
  <si>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</si>
  <si>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</si>
  <si>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</si>
  <si>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</si>
  <si>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</si>
  <si>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</si>
  <si>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</si>
  <si>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</si>
  <si>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</si>
  <si>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</si>
  <si>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</si>
  <si>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</si>
  <si>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</si>
  <si>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</si>
  <si>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</si>
  <si>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</si>
  <si>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</si>
  <si>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</si>
  <si>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</si>
  <si>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</si>
  <si>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</si>
  <si>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</si>
  <si>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</si>
  <si>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</si>
  <si>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</si>
  <si>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</si>
  <si>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</si>
  <si>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</si>
  <si>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</si>
  <si>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</si>
  <si>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</si>
  <si>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</si>
  <si>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</si>
  <si>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</si>
  <si>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</si>
  <si>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</si>
  <si>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</si>
  <si>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</si>
  <si>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</si>
  <si>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</si>
  <si>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</si>
  <si>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</si>
  <si>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</si>
  <si>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</si>
  <si>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</si>
  <si>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</si>
  <si>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</si>
  <si>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</si>
  <si>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</si>
  <si>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</si>
  <si>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</si>
  <si>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</si>
  <si>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</si>
  <si>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</si>
  <si>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</si>
  <si>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</si>
  <si>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</si>
  <si>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</si>
  <si>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</si>
  <si>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</si>
  <si>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</si>
  <si>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</si>
  <si>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</si>
  <si>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</si>
  <si>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</si>
  <si>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</si>
  <si>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</si>
  <si>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</si>
  <si>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</si>
  <si>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</si>
  <si>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</si>
  <si>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</si>
  <si>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</si>
  <si>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</si>
  <si>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</si>
  <si>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</si>
  <si>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</si>
  <si>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</si>
  <si>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</si>
  <si>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</si>
  <si>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</si>
  <si>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</si>
  <si>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</si>
  <si>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</si>
  <si>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</si>
  <si>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</si>
  <si>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</si>
  <si>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</si>
  <si>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</si>
  <si>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</si>
  <si>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</si>
  <si>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</si>
  <si>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</si>
  <si>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</si>
  <si>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</si>
  <si>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</si>
  <si>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</si>
  <si>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</si>
  <si>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</si>
  <si>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</si>
  <si>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</si>
  <si>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</si>
  <si>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</si>
  <si>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</si>
  <si>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</si>
  <si>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</si>
  <si>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</si>
  <si>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</si>
  <si>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</si>
  <si>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</si>
  <si>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</si>
  <si>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</si>
  <si>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</si>
  <si>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</si>
  <si>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</si>
  <si>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</si>
  <si>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</si>
  <si>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</si>
  <si>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</si>
  <si>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</si>
  <si>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</si>
  <si>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</si>
  <si>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</si>
  <si>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</si>
  <si>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</si>
  <si>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</si>
  <si>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</si>
  <si>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</si>
  <si>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</si>
  <si>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</si>
  <si>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</si>
  <si>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</si>
  <si>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</si>
  <si>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</si>
  <si>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</si>
  <si>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</si>
  <si>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</si>
  <si>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</si>
  <si>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</si>
  <si>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</si>
  <si>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</si>
  <si>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</si>
  <si>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</si>
  <si>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</si>
  <si>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</si>
  <si>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</si>
  <si>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</si>
  <si>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</si>
  <si>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</si>
  <si>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</si>
  <si>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</si>
  <si>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</si>
  <si>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</si>
  <si>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</si>
  <si>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</si>
  <si>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</si>
  <si>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</si>
  <si>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</si>
  <si>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</si>
  <si>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</si>
  <si>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</si>
  <si>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</si>
  <si>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</si>
  <si>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</si>
  <si>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</si>
  <si>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</si>
  <si>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</si>
  <si>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</si>
  <si>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</si>
  <si>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</si>
  <si>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</si>
  <si>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</si>
  <si>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</si>
  <si>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</si>
  <si>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</si>
  <si>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</si>
  <si>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</si>
  <si>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</si>
  <si>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</si>
  <si>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</si>
  <si>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</si>
  <si>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</si>
  <si>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</si>
  <si>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</si>
  <si>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</si>
  <si>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</si>
  <si>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</si>
  <si>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</si>
  <si>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</si>
  <si>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</si>
  <si>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</si>
  <si>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</si>
  <si>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</si>
  <si>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</si>
  <si>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</si>
  <si>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</si>
  <si>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</si>
  <si>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</si>
  <si>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</si>
  <si>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</si>
  <si>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</si>
  <si>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</si>
  <si>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</si>
  <si>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</si>
  <si>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</si>
  <si>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</si>
  <si>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</si>
  <si>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</si>
  <si>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</si>
  <si>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</si>
  <si>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</si>
  <si>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</si>
  <si>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</si>
  <si>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</si>
  <si>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</si>
  <si>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</si>
  <si>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</si>
  <si>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</si>
  <si>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</si>
  <si>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</si>
  <si>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</si>
  <si>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</si>
  <si>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</si>
  <si>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</si>
  <si>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</si>
  <si>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</si>
  <si>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</si>
  <si>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</si>
  <si>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</si>
  <si>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</si>
  <si>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</si>
  <si>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</si>
  <si>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</si>
  <si>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</si>
  <si>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</si>
  <si>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</si>
  <si>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</si>
  <si>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</si>
  <si>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</si>
  <si>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</si>
  <si>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</si>
  <si>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</si>
  <si>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</si>
  <si>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</si>
  <si>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</si>
  <si>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</si>
  <si>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</si>
  <si>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</si>
  <si>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</si>
  <si>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</si>
  <si>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</si>
  <si>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</si>
  <si>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</si>
  <si>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</si>
  <si>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</si>
  <si>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</si>
  <si>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</si>
  <si>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</si>
  <si>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</si>
  <si>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</si>
  <si>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</si>
  <si>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</si>
  <si>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</si>
  <si>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</si>
  <si>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</si>
  <si>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</si>
  <si>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</si>
  <si>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</si>
  <si>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</si>
  <si>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</si>
  <si>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</si>
  <si>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</si>
  <si>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</si>
  <si>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</si>
  <si>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</si>
  <si>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</si>
  <si>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</si>
  <si>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</si>
  <si>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</si>
  <si>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</si>
  <si>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</si>
  <si>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</si>
  <si>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</si>
  <si>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</si>
  <si>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</si>
  <si>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</si>
  <si>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</si>
  <si>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</si>
  <si>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</si>
  <si>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</si>
  <si>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</si>
  <si>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</si>
  <si>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</si>
  <si>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</si>
  <si>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</si>
  <si>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</si>
  <si>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</si>
  <si>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</si>
  <si>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</si>
  <si>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</si>
  <si>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</si>
  <si>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</si>
  <si>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</si>
  <si>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</si>
  <si>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</si>
  <si>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</si>
  <si>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</si>
  <si>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</si>
  <si>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</si>
  <si>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</si>
  <si>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</si>
  <si>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</si>
  <si>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</si>
  <si>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</si>
  <si>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</si>
  <si>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</si>
  <si>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</si>
  <si>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</si>
  <si>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</si>
  <si>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</si>
  <si>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</si>
  <si>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</si>
  <si>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</si>
  <si>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</si>
  <si>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</si>
  <si>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</si>
  <si>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</si>
  <si>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</si>
  <si>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</si>
  <si>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</si>
  <si>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</si>
  <si>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</si>
  <si>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</si>
  <si>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</si>
  <si>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</si>
  <si>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</si>
  <si>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</si>
  <si>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</si>
  <si>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</si>
  <si>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</si>
  <si>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</si>
  <si>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</si>
  <si>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</si>
  <si>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</si>
  <si>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</si>
  <si>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</si>
  <si>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</si>
  <si>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</si>
  <si>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</si>
  <si>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</si>
  <si>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</si>
  <si>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</si>
  <si>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</si>
  <si>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</si>
  <si>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</si>
  <si>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</si>
  <si>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</si>
  <si>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</si>
  <si>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</si>
  <si>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</si>
  <si>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</si>
  <si>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</si>
  <si>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</si>
  <si>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</si>
  <si>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</si>
  <si>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</si>
  <si>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</si>
  <si>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</si>
  <si>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</si>
  <si>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</si>
  <si>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</si>
  <si>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</si>
  <si>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</si>
  <si>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</si>
  <si>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</si>
  <si>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</si>
  <si>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</si>
  <si>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</si>
  <si>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</si>
  <si>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</si>
  <si>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</si>
  <si>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</si>
  <si>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</si>
  <si>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</si>
  <si>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</si>
  <si>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</si>
  <si>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</si>
  <si>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</si>
  <si>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</si>
  <si>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</si>
  <si>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</si>
  <si>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</si>
  <si>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</si>
  <si>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</si>
  <si>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</si>
  <si>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</si>
  <si>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</si>
  <si>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</si>
  <si>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</si>
  <si>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</si>
  <si>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</si>
  <si>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</si>
  <si>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</si>
  <si>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</si>
  <si>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</si>
  <si>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</si>
  <si>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</si>
  <si>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</si>
  <si>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</si>
  <si>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</si>
  <si>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</si>
  <si>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</si>
  <si>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</si>
  <si>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</si>
  <si>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</si>
  <si>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</si>
  <si>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</si>
  <si>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</si>
  <si>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</si>
  <si>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</si>
  <si>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</si>
  <si>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</si>
  <si>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</si>
  <si>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</si>
  <si>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</si>
  <si>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</si>
  <si>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</si>
  <si>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</si>
  <si>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</si>
  <si>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</si>
  <si>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</si>
  <si>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</si>
  <si>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</si>
  <si>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</si>
  <si>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</si>
  <si>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</si>
  <si>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</si>
  <si>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</si>
  <si>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</si>
  <si>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</si>
  <si>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</si>
  <si>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</si>
  <si>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</si>
  <si>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</si>
  <si>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</si>
  <si>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</si>
  <si>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</si>
  <si>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</si>
  <si>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</si>
  <si>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</si>
  <si>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</si>
  <si>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</si>
  <si>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</si>
  <si>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</si>
  <si>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</si>
  <si>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</si>
  <si>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</si>
  <si>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</si>
  <si>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</si>
  <si>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</si>
  <si>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</si>
  <si>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</si>
  <si>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</si>
  <si>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</si>
  <si>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</si>
  <si>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</si>
  <si>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</si>
  <si>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</si>
  <si>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</si>
  <si>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</si>
  <si>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</si>
  <si>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</si>
  <si>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</si>
  <si>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</si>
  <si>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</si>
  <si>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</si>
  <si>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</si>
  <si>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</si>
  <si>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</si>
  <si>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</si>
  <si>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</si>
  <si>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</si>
  <si>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</si>
  <si>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</si>
  <si>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</si>
  <si>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</si>
  <si>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</si>
  <si>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</si>
  <si>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</si>
  <si>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</si>
  <si>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</si>
  <si>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</si>
  <si>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</si>
  <si>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</si>
  <si>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</si>
  <si>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</si>
  <si>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</si>
  <si>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</si>
  <si>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</si>
  <si>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</si>
  <si>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</si>
  <si>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</si>
  <si>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</si>
  <si>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</si>
  <si>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</si>
  <si>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</si>
  <si>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</si>
  <si>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</si>
  <si>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</si>
  <si>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</si>
  <si>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</si>
  <si>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</si>
  <si>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</si>
  <si>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</si>
  <si>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</si>
  <si>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</si>
  <si>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</si>
  <si>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</si>
  <si>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</si>
  <si>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</si>
  <si>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</si>
  <si>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</si>
  <si>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</si>
  <si>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</si>
  <si>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</si>
  <si>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</si>
  <si>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</si>
  <si>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</si>
  <si>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</si>
  <si>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</si>
  <si>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</si>
  <si>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</si>
  <si>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</si>
  <si>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</si>
  <si>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</si>
  <si>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</si>
  <si>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</si>
  <si>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</si>
  <si>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</si>
  <si>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</si>
  <si>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</si>
  <si>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</si>
  <si>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</si>
  <si>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</si>
  <si>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</si>
  <si>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</si>
  <si>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</si>
  <si>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</si>
  <si>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</si>
  <si>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</si>
  <si>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</si>
  <si>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</si>
  <si>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</si>
  <si>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</si>
  <si>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</si>
  <si>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</si>
  <si>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</si>
  <si>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</si>
  <si>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</si>
  <si>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</si>
  <si>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</si>
  <si>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</si>
  <si>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</si>
  <si>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</si>
  <si>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</si>
  <si>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</si>
  <si>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</si>
  <si>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</si>
  <si>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</si>
  <si>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</si>
  <si>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</si>
  <si>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</si>
  <si>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</si>
  <si>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</si>
  <si>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</si>
  <si>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</si>
  <si>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</si>
  <si>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</si>
  <si>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</si>
  <si>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</si>
  <si>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</si>
  <si>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</si>
  <si>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</si>
  <si>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</si>
  <si>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</si>
  <si>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</si>
  <si>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</si>
  <si>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</si>
  <si>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</si>
  <si>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</si>
  <si>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</si>
  <si>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</si>
  <si>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</si>
  <si>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</si>
  <si>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</si>
  <si>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</si>
  <si>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</si>
  <si>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</si>
  <si>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</si>
  <si>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</si>
  <si>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</si>
  <si>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</si>
  <si>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</si>
  <si>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</si>
  <si>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</si>
  <si>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</si>
  <si>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</si>
  <si>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</si>
  <si>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</si>
  <si>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</si>
  <si>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</si>
  <si>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</si>
  <si>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</si>
  <si>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</si>
  <si>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</si>
  <si>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</si>
  <si>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</si>
  <si>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</si>
  <si>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</si>
  <si>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</si>
  <si>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</si>
  <si>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</si>
  <si>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</si>
  <si>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</si>
  <si>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</si>
  <si>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</si>
  <si>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</si>
  <si>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</si>
  <si>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</si>
  <si>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</si>
  <si>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</si>
  <si>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</si>
  <si>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</si>
  <si>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</si>
  <si>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</si>
  <si>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</si>
  <si>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</si>
  <si>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</si>
  <si>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</si>
  <si>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</si>
  <si>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</si>
  <si>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</si>
  <si>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</si>
  <si>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</si>
  <si>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</si>
  <si>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</si>
  <si>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</si>
  <si>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</si>
  <si>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</si>
  <si>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</si>
  <si>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</si>
  <si>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</si>
  <si>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</si>
  <si>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</si>
  <si>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</si>
  <si>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</si>
  <si>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</si>
  <si>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</si>
  <si>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</si>
  <si>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</si>
  <si>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</si>
  <si>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</si>
  <si>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</si>
  <si>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</si>
  <si>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</si>
  <si>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</si>
  <si>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</si>
  <si>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</si>
  <si>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</si>
  <si>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</si>
  <si>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</si>
  <si>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</si>
  <si>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</si>
  <si>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</si>
  <si>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</si>
  <si>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</si>
  <si>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</si>
  <si>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</si>
  <si>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</si>
  <si>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</si>
  <si>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</si>
  <si>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</si>
  <si>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</si>
  <si>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</si>
  <si>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</si>
  <si>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</si>
  <si>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</si>
  <si>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</si>
  <si>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</si>
  <si>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</si>
  <si>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</si>
  <si>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</si>
  <si>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</si>
  <si>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</si>
  <si>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</si>
  <si>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</si>
  <si>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</si>
  <si>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</si>
  <si>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</si>
  <si>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</si>
  <si>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</si>
  <si>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</si>
  <si>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</si>
  <si>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</si>
  <si>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</si>
  <si>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</si>
  <si>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</si>
  <si>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</si>
  <si>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</si>
  <si>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</si>
  <si>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</si>
  <si>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</si>
  <si>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</si>
  <si>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</si>
  <si>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</si>
  <si>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</si>
  <si>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</si>
  <si>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</si>
  <si>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</si>
  <si>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</si>
  <si>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</si>
  <si>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</si>
  <si>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</si>
  <si>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</si>
  <si>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</si>
  <si>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</si>
  <si>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</si>
  <si>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</si>
  <si>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</si>
  <si>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</si>
  <si>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</si>
  <si>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</si>
  <si>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</si>
  <si>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</si>
  <si>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</si>
  <si>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</si>
  <si>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</si>
  <si>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</si>
  <si>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</si>
  <si>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</si>
  <si>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</si>
  <si>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</si>
  <si>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</si>
  <si>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</si>
  <si>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</si>
  <si>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</si>
  <si>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</si>
  <si>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</si>
  <si>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</si>
  <si>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</si>
  <si>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</si>
  <si>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</si>
  <si>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</si>
  <si>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</si>
  <si>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</si>
  <si>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</si>
  <si>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</si>
  <si>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</si>
  <si>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</si>
  <si>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</si>
  <si>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</si>
  <si>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</si>
  <si>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</si>
  <si>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</si>
  <si>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</si>
  <si>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</si>
  <si>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</si>
  <si>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</si>
  <si>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</si>
  <si>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</si>
  <si>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</si>
  <si>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</si>
  <si>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</si>
  <si>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</si>
  <si>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</si>
  <si>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</si>
  <si>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</si>
  <si>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</si>
  <si>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</si>
  <si>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</si>
  <si>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</si>
  <si>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</si>
  <si>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</si>
  <si>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</si>
  <si>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</si>
  <si>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</si>
  <si>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</si>
  <si>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</si>
  <si>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</si>
  <si>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</si>
  <si>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</si>
  <si>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</si>
  <si>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</si>
  <si>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</si>
  <si>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</si>
  <si>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</si>
  <si>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</si>
  <si>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</si>
  <si>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</si>
  <si>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</si>
  <si>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</si>
  <si>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</si>
  <si>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</si>
  <si>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</si>
  <si>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</si>
  <si>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</si>
  <si>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</si>
  <si>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</si>
  <si>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</si>
  <si>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</si>
  <si>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</si>
  <si>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</si>
  <si>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</si>
  <si>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</si>
  <si>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</si>
  <si>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</si>
  <si>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</si>
  <si>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</si>
  <si>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</si>
  <si>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</si>
  <si>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</si>
  <si>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</si>
  <si>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</si>
  <si>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</si>
  <si>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</si>
  <si>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</si>
  <si>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</si>
  <si>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</si>
  <si>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</si>
  <si>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</si>
  <si>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</si>
  <si>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</si>
  <si>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</si>
  <si>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</si>
  <si>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</si>
  <si>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</si>
  <si>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</si>
  <si>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</si>
  <si>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</si>
  <si>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</si>
  <si>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</si>
  <si>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</si>
  <si>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</si>
  <si>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</si>
  <si>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</si>
  <si>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</si>
  <si>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</si>
  <si>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</si>
  <si>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</si>
  <si>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</si>
  <si>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</si>
  <si>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</si>
  <si>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</si>
  <si>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</si>
  <si>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</si>
  <si>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</si>
  <si>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</si>
  <si>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</si>
  <si>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</si>
  <si>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</si>
  <si>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</si>
  <si>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</si>
  <si>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</si>
  <si>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</si>
  <si>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</si>
  <si>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</si>
  <si>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</si>
  <si>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</si>
  <si>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</si>
  <si>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</si>
  <si>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</si>
  <si>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</si>
  <si>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</si>
  <si>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</si>
  <si>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</si>
  <si>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</si>
  <si>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</si>
  <si>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</si>
  <si>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</si>
  <si>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</si>
  <si>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</si>
  <si>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</si>
  <si>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</si>
  <si>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</si>
  <si>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</si>
  <si>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</si>
  <si>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</si>
  <si>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</si>
  <si>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</si>
  <si>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</si>
  <si>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</si>
  <si>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</si>
  <si>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</si>
  <si>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</si>
  <si>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</si>
  <si>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</si>
  <si>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</si>
  <si>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</si>
  <si>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</si>
  <si>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</si>
  <si>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</si>
  <si>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</si>
  <si>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</si>
  <si>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</si>
  <si>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</si>
  <si>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</si>
  <si>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</si>
  <si>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</si>
  <si>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</si>
  <si>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</si>
  <si>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</si>
  <si>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</si>
  <si>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</si>
  <si>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</si>
  <si>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</si>
  <si>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</si>
  <si>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</si>
  <si>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</si>
  <si>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</si>
  <si>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</si>
  <si>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</si>
  <si>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</si>
  <si>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</si>
  <si>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</si>
  <si>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</si>
  <si>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</si>
  <si>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</si>
  <si>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</si>
  <si>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</si>
  <si>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</si>
  <si>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</si>
  <si>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</si>
  <si>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</si>
  <si>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</si>
  <si>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</si>
  <si>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</si>
  <si>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</si>
  <si>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</si>
  <si>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</si>
  <si>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</si>
  <si>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</si>
  <si>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</si>
  <si>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</si>
  <si>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</si>
  <si>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</si>
  <si>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</si>
  <si>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</si>
  <si>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</si>
  <si>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</si>
  <si>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</si>
  <si>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</si>
  <si>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</si>
  <si>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</si>
  <si>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</si>
  <si>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</si>
  <si>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</si>
  <si>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</si>
  <si>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</si>
  <si>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</si>
  <si>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</si>
  <si>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</si>
  <si>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</si>
  <si>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</si>
  <si>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</si>
  <si>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</si>
  <si>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</si>
  <si>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</si>
  <si>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</si>
  <si>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</si>
  <si>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</si>
  <si>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</si>
  <si>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</si>
  <si>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</si>
  <si>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</si>
  <si>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</si>
  <si>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</si>
  <si>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</si>
  <si>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</si>
  <si>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</si>
  <si>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</si>
  <si>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</si>
  <si>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</si>
  <si>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</si>
  <si>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</si>
  <si>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</si>
  <si>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</si>
  <si>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</si>
  <si>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</si>
  <si>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</si>
  <si>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</si>
  <si>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</si>
  <si>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</si>
  <si>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</si>
  <si>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</si>
  <si>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</si>
  <si>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</si>
  <si>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</si>
  <si>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</si>
  <si>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</si>
  <si>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</si>
  <si>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</si>
  <si>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</si>
  <si>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</si>
  <si>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</si>
  <si>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</si>
  <si>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</si>
  <si>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</si>
  <si>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</si>
  <si>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</si>
  <si>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</si>
  <si>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</si>
  <si>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</si>
  <si>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</si>
  <si>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</si>
  <si>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</si>
  <si>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</si>
  <si>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</si>
  <si>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</si>
  <si>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</si>
  <si>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</si>
  <si>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</si>
  <si>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</si>
  <si>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</si>
  <si>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</si>
  <si>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</si>
  <si>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</si>
  <si>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</si>
  <si>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</si>
  <si>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</si>
  <si>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</si>
  <si>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</si>
  <si>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</si>
  <si>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</si>
  <si>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</si>
  <si>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</si>
  <si>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</si>
  <si>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</si>
  <si>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</si>
  <si>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</si>
  <si>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</si>
  <si>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</si>
  <si>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</si>
  <si>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</si>
  <si>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</si>
  <si>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</si>
  <si>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</si>
  <si>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</si>
  <si>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</si>
  <si>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</si>
  <si>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</si>
  <si>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</si>
  <si>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</si>
  <si>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</si>
  <si>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</si>
  <si>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</si>
  <si>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</si>
  <si>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</si>
  <si>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</si>
  <si>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</si>
  <si>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</si>
  <si>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</si>
  <si>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</si>
  <si>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</si>
  <si>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</si>
  <si>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</si>
  <si>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</si>
  <si>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</si>
  <si>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</si>
  <si>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</si>
  <si>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</si>
  <si>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</si>
  <si>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</si>
  <si>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</si>
  <si>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</si>
  <si>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</si>
  <si>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</si>
  <si>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</si>
  <si>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</si>
  <si>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</si>
  <si>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</si>
  <si>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</si>
  <si>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</si>
  <si>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</si>
  <si>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</si>
  <si>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</si>
  <si>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</si>
  <si>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</si>
  <si>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</si>
  <si>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</si>
  <si>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</si>
  <si>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</si>
  <si>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</si>
  <si>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</si>
  <si>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</si>
  <si>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</si>
  <si>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</si>
  <si>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</si>
  <si>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</si>
  <si>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</si>
  <si>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</si>
  <si>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</si>
  <si>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</si>
  <si>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</si>
  <si>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</si>
  <si>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</si>
  <si>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</si>
  <si>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</si>
  <si>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</si>
  <si>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</si>
  <si>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</si>
  <si>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</si>
  <si>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</si>
  <si>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</si>
  <si>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</si>
  <si>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</si>
  <si>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</si>
  <si>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</si>
  <si>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</si>
  <si>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</si>
  <si>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</si>
  <si>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</si>
  <si>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</si>
  <si>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</si>
  <si>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</si>
  <si>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</si>
  <si>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</si>
  <si>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</si>
  <si>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</si>
  <si>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</si>
  <si>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</si>
  <si>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</si>
  <si>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</si>
  <si>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</si>
  <si>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</si>
  <si>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</si>
  <si>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</si>
  <si>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</si>
  <si>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</si>
  <si>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</si>
  <si>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</si>
  <si>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</si>
  <si>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</si>
  <si>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</si>
  <si>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</si>
  <si>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</si>
  <si>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</si>
  <si>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</si>
  <si>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</si>
  <si>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</si>
  <si>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</si>
  <si>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</si>
  <si>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</si>
  <si>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</si>
  <si>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</si>
  <si>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</si>
  <si>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</si>
  <si>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</si>
  <si>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</si>
  <si>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</si>
  <si>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</si>
  <si>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</si>
  <si>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</si>
  <si>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</si>
  <si>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</si>
  <si>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</si>
  <si>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</si>
  <si>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</si>
  <si>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</si>
  <si>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</si>
  <si>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</si>
  <si>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</si>
  <si>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</si>
  <si>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</si>
  <si>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</si>
  <si>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</si>
  <si>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</si>
  <si>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</si>
  <si>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</si>
  <si>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</si>
  <si>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</si>
  <si>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</si>
  <si>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</si>
  <si>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</si>
  <si>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</si>
  <si>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</si>
  <si>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</si>
  <si>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</si>
  <si>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</si>
  <si>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</si>
  <si>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</si>
  <si>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</si>
  <si>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</si>
  <si>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</si>
  <si>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</si>
  <si>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</si>
  <si>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</si>
  <si>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</si>
  <si>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</si>
  <si>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</si>
  <si>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</si>
  <si>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</si>
  <si>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</si>
  <si>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</si>
  <si>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</si>
  <si>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</si>
  <si>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</si>
  <si>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</si>
  <si>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</si>
  <si>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</si>
  <si>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</si>
  <si>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</si>
  <si>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</si>
  <si>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</si>
  <si>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</si>
  <si>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</si>
  <si>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</si>
  <si>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</si>
  <si>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</si>
  <si>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</si>
  <si>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</si>
  <si>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</si>
  <si>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</si>
  <si>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</si>
  <si>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</si>
  <si>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</si>
  <si>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</si>
  <si>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</si>
  <si>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</si>
  <si>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</si>
  <si>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</si>
  <si>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</si>
  <si>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</si>
  <si>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</si>
  <si>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</si>
  <si>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</si>
  <si>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</si>
  <si>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</si>
  <si>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</si>
  <si>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</si>
  <si>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</si>
  <si>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</si>
  <si>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</si>
  <si>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</si>
  <si>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</si>
  <si>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</si>
  <si>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</si>
  <si>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</si>
  <si>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</si>
  <si>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</si>
  <si>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</si>
  <si>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</si>
  <si>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</si>
  <si>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</si>
  <si>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</si>
  <si>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</si>
  <si>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</si>
  <si>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</si>
  <si>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</si>
  <si>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</si>
  <si>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</si>
  <si>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</si>
  <si>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</si>
  <si>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</si>
  <si>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</si>
  <si>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</si>
  <si>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</si>
  <si>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</si>
  <si>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</si>
  <si>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</si>
  <si>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</si>
  <si>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</si>
  <si>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</si>
  <si>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</si>
  <si>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</si>
  <si>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</si>
  <si>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</si>
  <si>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</si>
  <si>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</si>
  <si>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</si>
  <si>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</si>
  <si>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</si>
  <si>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</si>
  <si>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</si>
  <si>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</si>
  <si>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</si>
  <si>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</si>
  <si>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</si>
  <si>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</si>
  <si>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</si>
  <si>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</si>
  <si>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</si>
  <si>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</si>
  <si>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</si>
  <si>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</si>
  <si>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</si>
  <si>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</si>
  <si>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</si>
  <si>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</si>
  <si>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</si>
  <si>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</si>
  <si>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</si>
  <si>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</si>
  <si>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</si>
  <si>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</si>
  <si>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</si>
  <si>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</si>
  <si>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</si>
  <si>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</si>
  <si>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</si>
  <si>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</si>
  <si>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</si>
  <si>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</si>
  <si>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</si>
  <si>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</si>
  <si>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</si>
  <si>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</si>
  <si>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</si>
  <si>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</si>
  <si>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</si>
  <si>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</si>
  <si>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</si>
  <si>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</si>
  <si>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</si>
  <si>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</si>
  <si>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</si>
  <si>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</si>
  <si>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</si>
  <si>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</si>
  <si>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</si>
  <si>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</si>
  <si>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</si>
  <si>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</si>
  <si>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</si>
  <si>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</si>
  <si>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</si>
  <si>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</si>
  <si>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</si>
  <si>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</si>
  <si>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</si>
  <si>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</si>
  <si>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</si>
  <si>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</si>
  <si>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</si>
  <si>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</si>
  <si>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</si>
  <si>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</si>
  <si>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</si>
  <si>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</si>
  <si>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</si>
  <si>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</si>
  <si>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</si>
  <si>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</si>
  <si>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</si>
  <si>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</si>
  <si>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</si>
  <si>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</si>
  <si>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</si>
  <si>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</si>
  <si>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</si>
  <si>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</si>
  <si>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</si>
  <si>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</si>
  <si>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</si>
  <si>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</si>
  <si>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</si>
  <si>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</si>
  <si>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</si>
  <si>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</si>
  <si>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</si>
  <si>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</si>
  <si>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</si>
  <si>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</si>
  <si>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</si>
  <si>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</si>
  <si>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</si>
  <si>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</si>
  <si>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</si>
  <si>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</si>
  <si>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</si>
  <si>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</si>
  <si>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</si>
  <si>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</si>
  <si>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</si>
  <si>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</si>
  <si>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</si>
  <si>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</si>
  <si>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</si>
  <si>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</si>
  <si>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</si>
  <si>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</si>
  <si>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</si>
  <si>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</si>
  <si>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</si>
  <si>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</si>
  <si>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</si>
  <si>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</si>
  <si>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</si>
  <si>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</si>
  <si>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</si>
  <si>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</si>
  <si>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</si>
  <si>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</si>
  <si>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</si>
  <si>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</si>
  <si>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</si>
  <si>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</si>
  <si>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</si>
  <si>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</si>
  <si>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</si>
  <si>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</si>
  <si>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</si>
  <si>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</si>
  <si>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</si>
  <si>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</si>
  <si>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</si>
  <si>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</si>
  <si>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</si>
  <si>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</si>
  <si>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</si>
  <si>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</si>
  <si>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</si>
  <si>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</si>
  <si>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</si>
  <si>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</si>
  <si>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</si>
  <si>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</si>
  <si>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</si>
  <si>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</si>
  <si>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</si>
  <si>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</si>
  <si>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</si>
  <si>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</si>
  <si>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</si>
  <si>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</si>
  <si>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</si>
  <si>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</si>
  <si>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</si>
  <si>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</si>
  <si>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</si>
  <si>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</si>
  <si>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</si>
  <si>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</si>
  <si>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</si>
  <si>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</si>
  <si>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</si>
  <si>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</si>
  <si>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</si>
  <si>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</si>
  <si>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</si>
  <si>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</si>
  <si>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</si>
  <si>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</si>
  <si>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</si>
  <si>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</si>
  <si>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</si>
  <si>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</si>
  <si>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</si>
  <si>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</si>
  <si>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</si>
  <si>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</si>
  <si>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</si>
  <si>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</si>
  <si>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</si>
  <si>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</si>
  <si>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</si>
  <si>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</si>
  <si>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</si>
  <si>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</si>
  <si>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</si>
  <si>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</si>
  <si>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</si>
  <si>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</si>
  <si>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</si>
  <si>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</si>
  <si>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</si>
  <si>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</si>
  <si>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</si>
  <si>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</si>
  <si>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</si>
  <si>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</si>
  <si>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</si>
  <si>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</si>
  <si>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</si>
  <si>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</si>
  <si>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</si>
  <si>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</si>
  <si>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</si>
  <si>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</si>
  <si>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</si>
  <si>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</si>
  <si>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</si>
  <si>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</si>
  <si>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</si>
  <si>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</si>
  <si>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</si>
  <si>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</si>
  <si>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</si>
  <si>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</si>
  <si>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</si>
  <si>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</si>
  <si>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</si>
  <si>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</si>
  <si>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</si>
  <si>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</si>
  <si>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</si>
  <si>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</si>
  <si>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</si>
  <si>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</si>
  <si>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</si>
  <si>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</si>
  <si>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</si>
  <si>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</si>
  <si>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</si>
  <si>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</si>
  <si>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</si>
  <si>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</si>
  <si>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</si>
  <si>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</si>
  <si>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</si>
  <si>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</si>
  <si>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</si>
  <si>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</si>
  <si>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</si>
  <si>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</si>
  <si>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</si>
  <si>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</si>
  <si>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</si>
  <si>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</si>
  <si>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</si>
  <si>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</si>
  <si>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</si>
  <si>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</si>
  <si>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</si>
  <si>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</si>
  <si>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</si>
  <si>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</si>
  <si>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</si>
  <si>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</si>
  <si>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</si>
  <si>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</si>
  <si>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</si>
  <si>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</si>
  <si>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</si>
  <si>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</si>
  <si>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</si>
  <si>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</si>
  <si>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</si>
  <si>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</si>
  <si>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</si>
  <si>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</si>
  <si>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</si>
  <si>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</si>
  <si>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</si>
  <si>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</si>
  <si>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</si>
  <si>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</si>
  <si>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</si>
  <si>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</si>
  <si>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</si>
  <si>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</si>
  <si>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</si>
  <si>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</si>
  <si>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</si>
  <si>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</si>
  <si>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</si>
  <si>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</si>
  <si>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</si>
  <si>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</si>
  <si>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</si>
  <si>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</si>
  <si>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</si>
  <si>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</si>
  <si>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</si>
  <si>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</si>
  <si>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</si>
  <si>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</si>
  <si>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</si>
  <si>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</si>
  <si>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</si>
  <si>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</si>
  <si>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</si>
  <si>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</si>
  <si>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</si>
  <si>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</si>
  <si>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</si>
  <si>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</si>
  <si>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</si>
  <si>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</si>
  <si>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</si>
  <si>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</si>
  <si>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</si>
  <si>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</si>
  <si>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</si>
  <si>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</si>
  <si>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</si>
  <si>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</si>
  <si>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</si>
  <si>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</si>
  <si>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</si>
  <si>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</si>
  <si>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</si>
  <si>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</si>
  <si>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</si>
  <si>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</si>
  <si>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</si>
  <si>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</si>
  <si>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</si>
  <si>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</si>
  <si>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</si>
  <si>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</si>
  <si>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</si>
  <si>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</si>
  <si>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</si>
  <si>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</si>
  <si>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</si>
  <si>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</si>
  <si>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</si>
  <si>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</si>
  <si>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</si>
  <si>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</si>
  <si>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</si>
  <si>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</si>
  <si>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</si>
  <si>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</si>
  <si>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</si>
  <si>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</si>
  <si>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</si>
  <si>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</si>
  <si>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</si>
  <si>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</si>
  <si>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</si>
  <si>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</si>
  <si>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</si>
  <si>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</si>
  <si>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</si>
  <si>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</si>
  <si>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</si>
  <si>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</si>
  <si>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</si>
  <si>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</si>
  <si>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</si>
  <si>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</si>
  <si>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</si>
  <si>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</si>
  <si>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</si>
  <si>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</si>
  <si>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</si>
  <si>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</si>
  <si>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</si>
  <si>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</si>
  <si>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</si>
  <si>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</si>
  <si>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</si>
  <si>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</si>
  <si>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</si>
  <si>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</si>
  <si>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</si>
  <si>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</si>
  <si>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</si>
  <si>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</si>
  <si>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</si>
  <si>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</si>
  <si>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</si>
  <si>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</si>
  <si>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</si>
  <si>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</si>
  <si>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</si>
  <si>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</si>
  <si>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</si>
  <si>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</si>
  <si>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</si>
  <si>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</si>
  <si>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</si>
  <si>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</si>
  <si>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</si>
  <si>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</si>
  <si>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</si>
  <si>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</si>
  <si>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</si>
  <si>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</si>
  <si>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</si>
  <si>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</si>
  <si>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</si>
  <si>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</si>
  <si>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</si>
  <si>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</si>
  <si>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</si>
  <si>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</si>
  <si>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</si>
  <si>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</si>
  <si>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</si>
  <si>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</si>
  <si>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</si>
  <si>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</si>
  <si>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</si>
  <si>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</si>
  <si>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</si>
  <si>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</si>
  <si>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</si>
  <si>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</si>
  <si>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</si>
  <si>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</si>
  <si>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</si>
  <si>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</si>
  <si>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</si>
  <si>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</si>
  <si>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</si>
  <si>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</si>
  <si>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</si>
  <si>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</si>
  <si>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</si>
  <si>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</si>
  <si>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</si>
  <si>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</si>
  <si>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</si>
  <si>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</si>
  <si>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</si>
  <si>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</si>
  <si>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</si>
  <si>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</si>
  <si>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</si>
  <si>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</si>
  <si>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</si>
  <si>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</si>
  <si>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</si>
  <si>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</si>
  <si>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</si>
  <si>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</si>
  <si>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</si>
  <si>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</si>
  <si>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</si>
  <si>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</si>
  <si>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</si>
  <si>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</si>
  <si>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</si>
  <si>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</si>
  <si>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</si>
  <si>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</si>
  <si>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</si>
  <si>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</si>
  <si>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</si>
  <si>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</si>
  <si>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</si>
  <si>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</si>
  <si>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</si>
  <si>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</si>
  <si>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</si>
  <si>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</si>
  <si>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</si>
  <si>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</si>
  <si>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</si>
  <si>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</si>
  <si>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</si>
  <si>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</si>
  <si>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</si>
  <si>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</si>
  <si>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</si>
  <si>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</si>
  <si>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</si>
  <si>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</si>
  <si>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</si>
  <si>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</si>
  <si>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</si>
  <si>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</si>
  <si>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</si>
  <si>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</si>
  <si>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</si>
  <si>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</si>
  <si>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</si>
  <si>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</si>
  <si>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</si>
  <si>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</si>
  <si>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</si>
  <si>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</si>
  <si>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</si>
  <si>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</si>
  <si>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</si>
  <si>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</si>
  <si>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</si>
  <si>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</si>
  <si>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</si>
  <si>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</si>
  <si>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</si>
  <si>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</si>
  <si>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</si>
  <si>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</si>
  <si>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</si>
  <si>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</si>
  <si>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</si>
  <si>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</si>
  <si>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</si>
  <si>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</si>
  <si>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</si>
  <si>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</si>
  <si>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</si>
  <si>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</si>
  <si>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</si>
  <si>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</si>
  <si>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</si>
  <si>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</si>
  <si>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</si>
  <si>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</si>
  <si>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</si>
  <si>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</si>
  <si>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</si>
  <si>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</si>
  <si>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</si>
  <si>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</si>
  <si>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</si>
  <si>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</si>
  <si>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</si>
  <si>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</si>
  <si>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</si>
  <si>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</si>
  <si>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</si>
  <si>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</si>
  <si>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</si>
  <si>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</si>
  <si>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</si>
  <si>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</si>
  <si>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</si>
  <si>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</si>
  <si>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</si>
  <si>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</si>
  <si>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</si>
  <si>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</si>
  <si>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</si>
  <si>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</si>
  <si>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</si>
  <si>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</si>
  <si>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</si>
  <si>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</si>
  <si>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</si>
  <si>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</si>
  <si>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</si>
  <si>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</si>
  <si>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</si>
  <si>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</si>
  <si>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</si>
  <si>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</si>
  <si>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</si>
  <si>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</si>
  <si>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</si>
  <si>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</si>
  <si>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</si>
  <si>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</si>
  <si>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</si>
  <si>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</si>
  <si>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</si>
  <si>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</si>
  <si>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</si>
  <si>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</si>
  <si>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</si>
  <si>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</si>
  <si>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</si>
  <si>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</si>
  <si>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</si>
  <si>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</si>
  <si>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</si>
  <si>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</si>
  <si>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</si>
  <si>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</si>
  <si>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</si>
  <si>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</si>
  <si>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</si>
  <si>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</si>
  <si>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</si>
  <si>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</si>
  <si>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</si>
  <si>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</si>
  <si>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</si>
  <si>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</si>
  <si>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</si>
  <si>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</si>
  <si>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</si>
  <si>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</si>
  <si>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</si>
  <si>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</si>
  <si>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</si>
  <si>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</si>
  <si>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</si>
  <si>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</si>
  <si>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</si>
  <si>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</si>
  <si>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</si>
  <si>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</si>
  <si>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</si>
  <si>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</si>
  <si>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</si>
  <si>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</si>
  <si>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</si>
  <si>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</si>
  <si>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</si>
  <si>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</si>
  <si>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</si>
  <si>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</si>
  <si>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</si>
  <si>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</si>
  <si>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</si>
  <si>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</si>
  <si>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</si>
  <si>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</si>
  <si>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</si>
  <si>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</si>
  <si>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</si>
  <si>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</si>
  <si>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</si>
  <si>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</si>
  <si>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</si>
  <si>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</si>
  <si>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</si>
  <si>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</si>
  <si>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</si>
  <si>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</si>
  <si>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</si>
  <si>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</si>
  <si>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</si>
  <si>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</si>
  <si>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</si>
  <si>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</si>
  <si>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</si>
  <si>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</si>
  <si>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</si>
  <si>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</si>
  <si>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</si>
  <si>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</si>
  <si>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</si>
  <si>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</si>
  <si>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</si>
  <si>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</si>
  <si>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</si>
  <si>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</si>
  <si>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</si>
  <si>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</si>
  <si>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</si>
  <si>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</si>
  <si>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</si>
  <si>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</si>
  <si>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</si>
  <si>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</si>
  <si>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</si>
  <si>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</si>
  <si>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</si>
  <si>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</si>
  <si>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</si>
  <si>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</si>
  <si>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</si>
  <si>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</si>
  <si>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</si>
  <si>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</si>
  <si>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</si>
  <si>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</si>
  <si>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</si>
  <si>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</si>
  <si>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</si>
  <si>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</si>
  <si>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</si>
  <si>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</si>
  <si>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</si>
  <si>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</si>
  <si>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</si>
  <si>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</si>
  <si>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</si>
  <si>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</si>
  <si>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</si>
  <si>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</si>
  <si>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</si>
  <si>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</si>
  <si>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</si>
  <si>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</si>
  <si>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</si>
  <si>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</si>
  <si>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</si>
  <si>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</si>
  <si>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</si>
  <si>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</si>
  <si>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</si>
  <si>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</si>
  <si>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</si>
  <si>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</si>
  <si>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</si>
  <si>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</si>
  <si>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</si>
  <si>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</si>
  <si>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</si>
  <si>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</si>
  <si>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</si>
  <si>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</si>
  <si>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</si>
  <si>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</si>
  <si>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</si>
  <si>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</si>
  <si>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</si>
  <si>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</si>
  <si>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</si>
  <si>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</si>
  <si>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</si>
  <si>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</si>
  <si>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</si>
  <si>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</si>
  <si>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</si>
  <si>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</si>
  <si>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</si>
  <si>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</si>
  <si>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</si>
  <si>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</si>
  <si>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</si>
  <si>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</si>
  <si>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</si>
  <si>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</si>
  <si>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</si>
  <si>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</si>
  <si>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</si>
  <si>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</si>
  <si>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</si>
  <si>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</si>
  <si>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</si>
  <si>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</si>
  <si>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</si>
  <si>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</si>
  <si>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</si>
  <si>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</si>
  <si>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</si>
  <si>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</si>
  <si>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</si>
  <si>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</si>
  <si>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</si>
  <si>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</si>
  <si>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</si>
  <si>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</si>
  <si>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</si>
  <si>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</si>
  <si>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</si>
  <si>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</si>
  <si>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</si>
  <si>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</si>
  <si>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</si>
  <si>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</si>
  <si>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</si>
  <si>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</si>
  <si>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</si>
  <si>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</si>
  <si>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</si>
  <si>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</si>
  <si>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</si>
  <si>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</si>
  <si>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</si>
  <si>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</si>
  <si>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</si>
  <si>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</si>
  <si>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</si>
  <si>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</si>
  <si>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</si>
  <si>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</si>
  <si>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</si>
  <si>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</si>
  <si>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</si>
  <si>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</si>
  <si>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</si>
  <si>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</si>
  <si>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</si>
  <si>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</si>
  <si>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</si>
  <si>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</si>
  <si>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</si>
  <si>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</si>
  <si>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</si>
  <si>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</si>
  <si>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</si>
  <si>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</si>
  <si>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</si>
  <si>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</si>
  <si>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</si>
  <si>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</si>
  <si>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</si>
  <si>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</si>
  <si>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</si>
  <si>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</si>
  <si>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</si>
  <si>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</si>
  <si>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</si>
  <si>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</si>
  <si>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</si>
  <si>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</si>
  <si>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</si>
  <si>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</si>
  <si>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</si>
  <si>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</si>
  <si>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</si>
  <si>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</si>
  <si>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</si>
  <si>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</si>
  <si>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</si>
  <si>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</si>
  <si>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</si>
  <si>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</si>
  <si>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</si>
  <si>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</si>
  <si>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</si>
  <si>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</si>
  <si>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</si>
  <si>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</si>
  <si>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</si>
  <si>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</si>
  <si>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</si>
  <si>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</si>
  <si>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</si>
  <si>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</si>
  <si>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</si>
  <si>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</si>
  <si>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</si>
  <si>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</si>
  <si>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</si>
  <si>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</si>
  <si>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</si>
  <si>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</si>
  <si>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</si>
  <si>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</si>
  <si>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</si>
  <si>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</si>
  <si>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</si>
  <si>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</si>
  <si>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</si>
  <si>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</si>
  <si>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</si>
  <si>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</si>
  <si>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</si>
  <si>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</si>
  <si>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</si>
  <si>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</si>
  <si>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</si>
  <si>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</si>
  <si>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</si>
  <si>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</si>
  <si>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</si>
  <si>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</si>
  <si>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</si>
  <si>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</si>
  <si>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</si>
  <si>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</si>
  <si>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</si>
  <si>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</si>
  <si>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</si>
  <si>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</si>
  <si>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</si>
  <si>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</si>
  <si>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</si>
  <si>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</si>
  <si>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</si>
  <si>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</si>
  <si>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</si>
  <si>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</si>
  <si>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</si>
  <si>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</si>
  <si>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</si>
  <si>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</si>
  <si>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</si>
  <si>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</si>
  <si>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</si>
  <si>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</si>
  <si>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</si>
  <si>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</si>
  <si>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</si>
  <si>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</si>
  <si>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</si>
  <si>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</si>
  <si>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</si>
  <si>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</si>
  <si>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</si>
  <si>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</si>
  <si>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</si>
  <si>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</si>
  <si>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</si>
  <si>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</si>
  <si>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</si>
  <si>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</si>
  <si>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</si>
  <si>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</si>
  <si>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</si>
  <si>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</si>
  <si>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</si>
  <si>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</si>
  <si>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</si>
  <si>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</si>
  <si>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</si>
  <si>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</si>
  <si>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</si>
  <si>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</si>
  <si>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</si>
  <si>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</si>
  <si>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</si>
  <si>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</si>
  <si>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</si>
  <si>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</si>
  <si>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</si>
  <si>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</si>
  <si>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</si>
  <si>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</si>
  <si>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</si>
  <si>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</si>
  <si>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</si>
  <si>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</si>
  <si>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</si>
  <si>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</si>
  <si>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</si>
  <si>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</si>
  <si>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</si>
  <si>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</si>
  <si>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</si>
  <si>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</si>
  <si>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</si>
  <si>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</si>
  <si>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</si>
  <si>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</si>
  <si>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</si>
  <si>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</si>
  <si>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</si>
  <si>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</si>
  <si>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</si>
  <si>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</si>
  <si>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</si>
  <si>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</si>
  <si>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</si>
  <si>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</si>
  <si>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</si>
  <si>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</si>
  <si>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</si>
  <si>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</si>
  <si>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</si>
  <si>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</si>
  <si>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</si>
  <si>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</si>
  <si>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</si>
  <si>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</si>
  <si>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</si>
  <si>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</si>
  <si>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</si>
  <si>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</si>
  <si>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</si>
  <si>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</si>
  <si>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</si>
  <si>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</si>
  <si>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</si>
  <si>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</si>
  <si>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</si>
  <si>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</si>
  <si>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</si>
  <si>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</si>
  <si>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</si>
  <si>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</si>
  <si>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</si>
  <si>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</si>
  <si>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</si>
  <si>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</si>
  <si>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</si>
  <si>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</si>
  <si>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</si>
  <si>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</si>
  <si>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</si>
  <si>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</si>
  <si>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</si>
  <si>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</si>
  <si>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</si>
  <si>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</si>
  <si>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</si>
  <si>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</si>
  <si>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</si>
  <si>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</si>
  <si>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</si>
  <si>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</si>
  <si>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</si>
  <si>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</si>
  <si>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</si>
  <si>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</si>
  <si>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</si>
  <si>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</si>
  <si>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</si>
  <si>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</si>
  <si>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</si>
  <si>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</si>
  <si>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</si>
  <si>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</si>
  <si>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</si>
  <si>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</si>
  <si>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</si>
  <si>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</si>
  <si>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</si>
  <si>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</si>
  <si>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</si>
  <si>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</si>
  <si>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</si>
  <si>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</si>
  <si>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</si>
  <si>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</si>
  <si>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</si>
  <si>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</si>
  <si>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</si>
  <si>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</si>
  <si>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</si>
  <si>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</si>
  <si>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</si>
  <si>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</si>
  <si>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</si>
  <si>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</si>
  <si>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</si>
  <si>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</si>
  <si>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</si>
  <si>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</si>
  <si>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</si>
  <si>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</si>
  <si>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</si>
  <si>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</si>
  <si>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</si>
  <si>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</si>
  <si>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</si>
  <si>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</si>
  <si>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</si>
  <si>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</si>
  <si>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</si>
  <si>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</si>
  <si>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</si>
  <si>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</si>
  <si>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</si>
  <si>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</si>
  <si>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</si>
  <si>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</si>
  <si>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</si>
  <si>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</si>
  <si>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</si>
  <si>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</si>
  <si>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</si>
  <si>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</si>
  <si>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</si>
  <si>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</si>
  <si>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</si>
  <si>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</si>
  <si>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</si>
  <si>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</si>
  <si>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</si>
  <si>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</si>
  <si>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</si>
  <si>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</si>
  <si>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</si>
  <si>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</si>
  <si>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</si>
  <si>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</si>
  <si>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</si>
  <si>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</si>
  <si>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</si>
  <si>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</si>
  <si>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</si>
  <si>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</si>
  <si>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</si>
  <si>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</si>
  <si>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</si>
  <si>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</si>
  <si>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</si>
  <si>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</si>
  <si>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</si>
  <si>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</si>
  <si>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</si>
  <si>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</si>
  <si>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</si>
  <si>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</si>
  <si>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</si>
  <si>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</si>
  <si>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</si>
  <si>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</si>
  <si>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</si>
  <si>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</si>
  <si>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</si>
  <si>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</si>
  <si>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</si>
  <si>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</si>
  <si>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</si>
  <si>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</si>
  <si>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</si>
  <si>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</si>
  <si>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</si>
  <si>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</si>
  <si>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</si>
  <si>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</si>
  <si>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</si>
  <si>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</si>
  <si>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</si>
  <si>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</si>
  <si>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</si>
  <si>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</si>
  <si>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</si>
  <si>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</si>
  <si>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</si>
  <si>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</si>
  <si>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</si>
  <si>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</si>
  <si>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</si>
  <si>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</si>
  <si>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</si>
  <si>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</si>
  <si>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</si>
  <si>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</si>
  <si>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</si>
  <si>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</si>
  <si>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</si>
  <si>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</si>
  <si>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</si>
  <si>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</si>
  <si>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</si>
  <si>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</si>
  <si>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</si>
  <si>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</si>
  <si>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</si>
  <si>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</si>
  <si>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</si>
  <si>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</si>
  <si>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</si>
  <si>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</si>
  <si>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</si>
  <si>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</si>
  <si>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</si>
  <si>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</si>
  <si>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</si>
  <si>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</si>
  <si>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</si>
  <si>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</si>
  <si>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</si>
  <si>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</si>
  <si>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</si>
  <si>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</si>
  <si>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</si>
  <si>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</si>
  <si>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</si>
  <si>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</si>
  <si>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</si>
  <si>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</si>
  <si>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</si>
  <si>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</si>
  <si>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</si>
  <si>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</si>
  <si>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</si>
  <si>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</si>
  <si>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</si>
  <si>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</si>
  <si>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</si>
  <si>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</si>
  <si>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</si>
  <si>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</si>
  <si>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</si>
  <si>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</si>
  <si>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</si>
  <si>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</si>
  <si>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</si>
  <si>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</si>
  <si>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</si>
  <si>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</si>
  <si>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</si>
  <si>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</si>
  <si>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</si>
  <si>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</si>
  <si>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</si>
  <si>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</si>
  <si>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</si>
  <si>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</si>
  <si>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</si>
  <si>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</si>
  <si>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</si>
  <si>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</si>
  <si>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</si>
  <si>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</si>
  <si>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</si>
  <si>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</si>
  <si>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</si>
  <si>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</si>
  <si>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</si>
  <si>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</si>
  <si>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</si>
  <si>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</si>
  <si>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</si>
  <si>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</si>
  <si>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</si>
  <si>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</si>
  <si>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</si>
  <si>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</si>
  <si>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</si>
  <si>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</si>
  <si>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</si>
  <si>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</si>
  <si>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</si>
  <si>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</si>
  <si>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</si>
  <si>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</si>
  <si>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</si>
  <si>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</si>
  <si>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</si>
  <si>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</si>
  <si>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</si>
  <si>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</si>
  <si>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</si>
  <si>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</si>
  <si>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</si>
  <si>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</si>
  <si>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</si>
  <si>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</si>
  <si>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</si>
  <si>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</si>
  <si>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</si>
  <si>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</si>
  <si>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</si>
  <si>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</si>
  <si>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</si>
  <si>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</si>
  <si>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</si>
  <si>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</si>
  <si>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</si>
  <si>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</si>
  <si>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</si>
  <si>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</si>
  <si>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</si>
  <si>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</si>
  <si>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</si>
  <si>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</si>
  <si>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</si>
  <si>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</si>
  <si>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</si>
  <si>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</si>
  <si>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</si>
  <si>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</si>
  <si>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</si>
  <si>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</si>
  <si>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</si>
  <si>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</si>
  <si>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</si>
  <si>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</si>
  <si>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</si>
  <si>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</si>
  <si>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</si>
  <si>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</si>
  <si>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</si>
  <si>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</si>
  <si>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</si>
  <si>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</si>
  <si>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</si>
  <si>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</si>
  <si>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</si>
  <si>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</si>
  <si>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</si>
  <si>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</si>
  <si>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</si>
  <si>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</si>
  <si>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</si>
  <si>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</si>
  <si>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</si>
  <si>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</si>
  <si>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</si>
  <si>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</si>
  <si>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</si>
  <si>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</si>
  <si>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</si>
  <si>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</si>
  <si>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</si>
  <si>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</si>
  <si>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</si>
  <si>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</si>
  <si>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</si>
  <si>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</si>
  <si>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</si>
  <si>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</si>
  <si>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</si>
  <si>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</si>
  <si>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</si>
  <si>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</si>
  <si>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</si>
  <si>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</si>
  <si>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</si>
  <si>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</si>
  <si>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</si>
  <si>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</si>
  <si>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</si>
  <si>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</si>
  <si>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</si>
  <si>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</si>
  <si>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</si>
  <si>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</si>
  <si>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</si>
  <si>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</si>
  <si>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</si>
  <si>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</si>
  <si>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</si>
  <si>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</si>
  <si>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</si>
  <si>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</si>
  <si>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</si>
  <si>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</si>
  <si>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</si>
  <si>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</si>
  <si>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</si>
  <si>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</si>
  <si>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</si>
  <si>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</si>
  <si>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</si>
  <si>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</si>
  <si>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</si>
  <si>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</si>
  <si>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</si>
  <si>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</si>
  <si>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</si>
  <si>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</si>
  <si>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</si>
  <si>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</si>
  <si>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</si>
  <si>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</si>
  <si>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</si>
  <si>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</si>
  <si>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</si>
  <si>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</si>
  <si>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</si>
  <si>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</si>
  <si>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</si>
  <si>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</si>
  <si>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</si>
  <si>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</si>
  <si>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</si>
  <si>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</si>
  <si>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</si>
  <si>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</si>
  <si>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</si>
  <si>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</si>
  <si>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</si>
  <si>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</si>
  <si>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</si>
  <si>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</si>
  <si>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</si>
  <si>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</si>
  <si>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</si>
  <si>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</si>
  <si>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</si>
  <si>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</si>
  <si>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</si>
  <si>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</si>
  <si>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</si>
  <si>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</si>
  <si>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</si>
  <si>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</si>
  <si>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</si>
  <si>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</si>
  <si>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</si>
  <si>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</si>
  <si>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</si>
  <si>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</si>
  <si>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</si>
  <si>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</si>
  <si>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</si>
  <si>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</si>
  <si>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</si>
  <si>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</si>
  <si>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</si>
  <si>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</si>
  <si>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</si>
  <si>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</si>
  <si>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</si>
  <si>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</si>
  <si>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</si>
  <si>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</si>
  <si>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</si>
  <si>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</si>
  <si>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</si>
  <si>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</si>
  <si>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</si>
  <si>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</si>
  <si>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</si>
  <si>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</si>
  <si>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</si>
  <si>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</si>
  <si>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</si>
  <si>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</si>
  <si>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</si>
  <si>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</si>
  <si>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</si>
  <si>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</si>
  <si>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</si>
  <si>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</si>
  <si>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</si>
  <si>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</si>
  <si>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</si>
  <si>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</si>
  <si>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</si>
  <si>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</si>
  <si>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</si>
  <si>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</si>
  <si>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</si>
  <si>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</si>
  <si>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</si>
  <si>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</si>
  <si>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</si>
  <si>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</si>
  <si>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</si>
  <si>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</si>
  <si>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</si>
  <si>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</si>
  <si>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</si>
  <si>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</si>
  <si>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</si>
  <si>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</si>
  <si>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</si>
  <si>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</si>
  <si>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</si>
  <si>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</si>
  <si>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</si>
  <si>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</si>
  <si>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</si>
  <si>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</si>
  <si>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</si>
  <si>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</si>
  <si>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</si>
  <si>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</si>
  <si>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</si>
  <si>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</si>
  <si>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</si>
  <si>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</si>
  <si>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</si>
  <si>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</si>
  <si>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</si>
  <si>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</si>
  <si>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</si>
  <si>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</si>
  <si>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</si>
  <si>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</si>
  <si>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</si>
  <si>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</si>
  <si>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</si>
  <si>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</si>
  <si>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</si>
  <si>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</si>
  <si>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</si>
  <si>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</si>
  <si>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</si>
  <si>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</si>
  <si>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</si>
  <si>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</si>
  <si>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</si>
  <si>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</si>
  <si>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</si>
  <si>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</si>
  <si>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</si>
  <si>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</si>
  <si>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</si>
  <si>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</si>
  <si>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</si>
  <si>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</si>
  <si>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</si>
  <si>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</si>
  <si>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</si>
  <si>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</si>
  <si>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</si>
  <si>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</si>
  <si>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</si>
  <si>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</si>
  <si>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</si>
  <si>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</si>
  <si>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</si>
  <si>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</si>
  <si>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</si>
  <si>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</si>
  <si>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</si>
  <si>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</si>
  <si>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</si>
  <si>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</si>
  <si>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</si>
  <si>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</si>
  <si>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</si>
  <si>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</si>
  <si>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</si>
  <si>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</si>
  <si>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</si>
  <si>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</si>
  <si>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</si>
  <si>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</si>
  <si>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</si>
  <si>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</si>
  <si>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</si>
  <si>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</si>
  <si>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</si>
  <si>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</si>
  <si>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</si>
  <si>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</si>
  <si>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</si>
  <si>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</si>
  <si>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</si>
  <si>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</si>
  <si>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</si>
  <si>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</si>
  <si>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</si>
  <si>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</si>
  <si>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</si>
  <si>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</si>
  <si>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</si>
  <si>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</si>
  <si>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</si>
  <si>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</si>
  <si>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</si>
  <si>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</si>
  <si>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</si>
  <si>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</si>
  <si>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</si>
  <si>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</si>
  <si>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</si>
  <si>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</si>
  <si>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</si>
  <si>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</si>
  <si>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</si>
  <si>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</si>
  <si>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</si>
  <si>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</si>
  <si>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</si>
  <si>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</si>
  <si>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</si>
  <si>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</si>
  <si>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</si>
  <si>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</si>
  <si>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</si>
  <si>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</si>
  <si>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</si>
  <si>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</si>
  <si>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</si>
  <si>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</si>
  <si>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</si>
  <si>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</si>
  <si>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</si>
  <si>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</si>
  <si>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</si>
  <si>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</si>
  <si>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</si>
  <si>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</si>
  <si>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</si>
  <si>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</si>
  <si>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</si>
  <si>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</si>
  <si>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</si>
  <si>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</si>
  <si>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</si>
  <si>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</si>
  <si>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</si>
  <si>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</si>
  <si>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</si>
  <si>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</si>
  <si>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</si>
  <si>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</si>
  <si>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</si>
  <si>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</si>
  <si>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</si>
  <si>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</si>
  <si>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</si>
  <si>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</si>
  <si>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</si>
  <si>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</si>
  <si>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</si>
  <si>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</si>
  <si>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</si>
  <si>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</si>
  <si>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</si>
  <si>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</si>
  <si>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</si>
  <si>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</si>
  <si>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</si>
  <si>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</si>
  <si>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</si>
  <si>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</si>
  <si>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</si>
  <si>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</si>
  <si>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</si>
  <si>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</si>
  <si>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</si>
  <si>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</si>
  <si>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</si>
  <si>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</si>
  <si>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</si>
  <si>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</si>
  <si>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</si>
  <si>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</si>
  <si>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</si>
  <si>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</si>
  <si>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</si>
  <si>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</si>
  <si>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</si>
  <si>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</si>
  <si>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</si>
  <si>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</si>
  <si>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</si>
  <si>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</si>
  <si>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</si>
  <si>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</si>
  <si>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</si>
  <si>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</si>
  <si>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</si>
  <si>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</si>
  <si>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</si>
  <si>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</si>
  <si>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</si>
  <si>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</si>
  <si>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</si>
  <si>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</si>
  <si>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</si>
  <si>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</si>
  <si>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</si>
  <si>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</si>
  <si>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</si>
  <si>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</si>
  <si>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</si>
  <si>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</si>
  <si>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</si>
  <si>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</si>
  <si>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</si>
  <si>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</si>
  <si>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</si>
  <si>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</si>
  <si>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</si>
  <si>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</si>
  <si>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</si>
  <si>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</si>
  <si>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</si>
  <si>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</si>
  <si>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</si>
  <si>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</si>
  <si>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</si>
  <si>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</si>
  <si>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</si>
  <si>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</si>
  <si>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</si>
  <si>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</si>
  <si>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</si>
  <si>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</si>
  <si>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</si>
  <si>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</si>
  <si>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</si>
  <si>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</si>
  <si>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</si>
  <si>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</si>
  <si>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</si>
  <si>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</si>
  <si>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</si>
  <si>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</si>
  <si>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</si>
  <si>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</si>
  <si>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</si>
  <si>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</si>
  <si>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</si>
  <si>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</si>
  <si>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</si>
  <si>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</si>
  <si>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</si>
  <si>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</si>
  <si>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</si>
  <si>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</si>
  <si>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</si>
  <si>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</si>
  <si>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</si>
  <si>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</si>
  <si>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</si>
  <si>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</si>
  <si>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</si>
  <si>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</si>
  <si>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</si>
  <si>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</si>
  <si>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</si>
  <si>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</si>
  <si>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</si>
  <si>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</si>
  <si>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</si>
  <si>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</si>
  <si>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</si>
  <si>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</si>
  <si>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</si>
  <si>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</si>
  <si>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</si>
  <si>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</si>
  <si>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</si>
  <si>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</si>
  <si>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</si>
  <si>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</si>
  <si>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</si>
  <si>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</si>
  <si>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</si>
  <si>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</si>
  <si>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</si>
  <si>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</si>
  <si>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</si>
  <si>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</si>
  <si>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</si>
  <si>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</si>
  <si>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</si>
  <si>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</si>
  <si>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</si>
  <si>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</si>
  <si>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</si>
  <si>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</si>
  <si>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</si>
  <si>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</si>
  <si>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</si>
  <si>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</si>
  <si>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</si>
  <si>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</si>
  <si>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</si>
  <si>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</si>
  <si>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</si>
  <si>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</si>
  <si>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</si>
  <si>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</si>
  <si>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</si>
  <si>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</si>
  <si>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</si>
  <si>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</si>
  <si>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</si>
  <si>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</si>
  <si>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</si>
  <si>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</si>
  <si>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</si>
  <si>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</si>
  <si>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</si>
  <si>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</si>
  <si>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</si>
  <si>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</si>
  <si>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</si>
  <si>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</si>
  <si>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</si>
  <si>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</si>
  <si>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</si>
  <si>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</si>
  <si>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</si>
  <si>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</si>
  <si>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</si>
  <si>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</si>
  <si>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</si>
  <si>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</si>
  <si>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</si>
  <si>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</si>
  <si>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</si>
  <si>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</si>
  <si>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</si>
  <si>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</si>
  <si>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</si>
  <si>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</si>
  <si>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</si>
  <si>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</si>
  <si>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</si>
  <si>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</si>
  <si>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</si>
  <si>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</si>
  <si>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</si>
  <si>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</si>
  <si>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</si>
  <si>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</si>
  <si>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</si>
  <si>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</si>
  <si>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</si>
  <si>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</si>
  <si>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</si>
  <si>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</si>
  <si>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</si>
  <si>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</si>
  <si>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</si>
  <si>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</si>
  <si>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</si>
  <si>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</si>
  <si>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</si>
  <si>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</si>
  <si>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</si>
  <si>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</si>
  <si>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</si>
  <si>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</si>
  <si>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</si>
  <si>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</si>
  <si>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</si>
  <si>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</si>
  <si>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</si>
  <si>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</si>
  <si>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</si>
  <si>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</si>
  <si>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</si>
  <si>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</si>
  <si>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</si>
  <si>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</si>
  <si>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</si>
  <si>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</si>
  <si>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</si>
  <si>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</si>
  <si>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</si>
  <si>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</si>
  <si>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</si>
  <si>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</si>
  <si>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</si>
  <si>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</si>
  <si>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</si>
  <si>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</si>
  <si>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</si>
  <si>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</si>
  <si>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</si>
  <si>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</si>
  <si>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</si>
  <si>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</si>
  <si>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</si>
  <si>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</si>
  <si>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</si>
  <si>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</si>
  <si>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</si>
  <si>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</si>
  <si>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</si>
  <si>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</si>
  <si>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</si>
  <si>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</si>
  <si>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</si>
  <si>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</si>
  <si>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</si>
  <si>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</si>
  <si>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</si>
  <si>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</si>
  <si>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</si>
  <si>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</si>
  <si>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</si>
  <si>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</si>
  <si>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</si>
  <si>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</si>
  <si>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</si>
  <si>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</si>
  <si>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</si>
  <si>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</si>
  <si>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</si>
  <si>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</si>
  <si>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</si>
  <si>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</si>
  <si>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</si>
  <si>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</si>
  <si>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</si>
  <si>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</si>
  <si>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</si>
  <si>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</si>
  <si>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</si>
  <si>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</si>
  <si>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</si>
  <si>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</si>
  <si>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</si>
  <si>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</si>
  <si>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</si>
  <si>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</si>
  <si>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</si>
  <si>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</si>
  <si>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</si>
  <si>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</si>
  <si>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</si>
  <si>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</si>
  <si>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</si>
  <si>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</si>
  <si>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</si>
  <si>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</si>
  <si>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</si>
  <si>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</si>
  <si>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</si>
  <si>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</si>
  <si>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</si>
  <si>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</si>
  <si>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</si>
  <si>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</si>
  <si>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</si>
  <si>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</si>
  <si>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</si>
  <si>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</si>
  <si>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</si>
  <si>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</si>
  <si>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</si>
  <si>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</si>
  <si>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</si>
  <si>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</si>
  <si>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</si>
  <si>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</si>
  <si>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</si>
  <si>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</si>
  <si>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</si>
  <si>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</si>
  <si>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</si>
  <si>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</si>
  <si>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</si>
  <si>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</si>
  <si>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</si>
  <si>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</si>
  <si>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</si>
  <si>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</si>
  <si>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</si>
  <si>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</si>
  <si>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</si>
  <si>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</si>
  <si>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</si>
  <si>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</si>
  <si>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</si>
  <si>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</si>
  <si>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</si>
  <si>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</si>
  <si>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</si>
  <si>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</si>
  <si>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</si>
  <si>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</si>
  <si>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</si>
  <si>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</si>
  <si>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</si>
  <si>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</si>
  <si>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</si>
  <si>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</si>
  <si>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</si>
  <si>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</si>
  <si>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</si>
  <si>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</si>
  <si>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</si>
  <si>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</si>
  <si>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</si>
  <si>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</si>
  <si>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</si>
  <si>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</si>
  <si>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</si>
  <si>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</si>
  <si>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</si>
  <si>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</si>
  <si>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</si>
  <si>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</si>
  <si>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</si>
  <si>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</si>
  <si>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</si>
  <si>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</si>
  <si>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</si>
  <si>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</si>
  <si>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</si>
  <si>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</si>
  <si>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</si>
  <si>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</si>
  <si>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</si>
  <si>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</si>
  <si>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</si>
  <si>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</si>
  <si>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</si>
  <si>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</si>
  <si>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</si>
  <si>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</si>
  <si>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</si>
  <si>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</si>
  <si>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</si>
  <si>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</si>
  <si>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</si>
  <si>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</si>
  <si>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</si>
  <si>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</si>
  <si>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</si>
  <si>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</si>
  <si>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</si>
  <si>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</si>
  <si>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</si>
  <si>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</si>
  <si>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</si>
  <si>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</si>
  <si>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</si>
  <si>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</si>
  <si>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</si>
  <si>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</si>
  <si>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</si>
  <si>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</si>
  <si>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</si>
  <si>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</si>
  <si>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</si>
  <si>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</si>
  <si>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</si>
  <si>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</si>
  <si>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</si>
  <si>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</si>
  <si>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</si>
  <si>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</si>
  <si>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</si>
  <si>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</si>
  <si>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</si>
  <si>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</si>
  <si>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</si>
  <si>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</si>
  <si>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</si>
  <si>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</si>
  <si>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</si>
  <si>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</si>
  <si>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</si>
  <si>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</si>
  <si>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</si>
  <si>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</si>
  <si>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</si>
  <si>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</si>
  <si>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</si>
  <si>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</si>
  <si>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</si>
  <si>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</si>
  <si>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</si>
  <si>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</si>
  <si>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</si>
  <si>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</si>
  <si>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</si>
  <si>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</si>
  <si>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</si>
  <si>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</si>
  <si>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</si>
  <si>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</si>
  <si>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</si>
  <si>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</si>
  <si>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</si>
  <si>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</si>
  <si>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</si>
  <si>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</si>
  <si>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</si>
  <si>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</si>
  <si>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</si>
  <si>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</si>
  <si>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</si>
  <si>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</si>
  <si>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</si>
  <si>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</si>
  <si>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</si>
  <si>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</si>
  <si>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</si>
  <si>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</si>
  <si>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</si>
  <si>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</si>
  <si>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</si>
  <si>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</si>
  <si>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</si>
  <si>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</si>
  <si>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</si>
  <si>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</si>
  <si>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</si>
  <si>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</si>
  <si>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</si>
  <si>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</si>
  <si>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</si>
  <si>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</si>
  <si>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</si>
  <si>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</si>
  <si>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</si>
  <si>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</si>
  <si>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</si>
  <si>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</si>
  <si>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</si>
  <si>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</si>
  <si>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</si>
  <si>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</si>
  <si>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</si>
  <si>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</si>
  <si>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</si>
  <si>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</si>
  <si>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</si>
  <si>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</si>
  <si>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</si>
  <si>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</si>
  <si>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</si>
  <si>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</si>
  <si>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</si>
  <si>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</si>
  <si>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</si>
  <si>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</si>
  <si>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</si>
  <si>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</si>
  <si>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</si>
  <si>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</si>
  <si>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</si>
  <si>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</si>
  <si>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</si>
  <si>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</si>
  <si>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</si>
  <si>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</si>
  <si>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</si>
  <si>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</si>
  <si>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</si>
  <si>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</si>
  <si>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</si>
  <si>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</si>
  <si>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</si>
  <si>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</si>
  <si>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</si>
  <si>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</si>
  <si>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</si>
  <si>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</si>
  <si>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</si>
  <si>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</si>
  <si>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</si>
  <si>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</si>
  <si>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</si>
  <si>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</si>
  <si>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</si>
  <si>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</si>
  <si>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</si>
  <si>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</si>
  <si>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</si>
  <si>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</si>
  <si>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</si>
  <si>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</si>
  <si>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</si>
  <si>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</si>
  <si>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</si>
  <si>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</si>
  <si>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</si>
  <si>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</si>
  <si>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</si>
  <si>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</si>
  <si>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</si>
  <si>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</si>
  <si>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</si>
  <si>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</si>
  <si>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</si>
  <si>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</si>
  <si>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</si>
  <si>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</si>
  <si>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</si>
  <si>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</si>
  <si>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</si>
  <si>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</si>
  <si>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</si>
  <si>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</si>
  <si>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</si>
  <si>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</si>
  <si>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</si>
  <si>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</si>
  <si>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</si>
  <si>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</si>
  <si>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</si>
  <si>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</si>
  <si>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</si>
  <si>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</si>
  <si>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</si>
  <si>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</si>
  <si>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</si>
  <si>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</si>
  <si>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</si>
  <si>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</si>
  <si>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</si>
  <si>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</si>
  <si>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</si>
  <si>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</si>
  <si>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</si>
  <si>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</si>
  <si>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</si>
  <si>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</si>
  <si>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</si>
  <si>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</si>
  <si>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</si>
  <si>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</si>
  <si>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</si>
  <si>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</si>
  <si>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</si>
  <si>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</si>
  <si>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</si>
  <si>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</si>
  <si>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</si>
  <si>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</si>
  <si>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</si>
  <si>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</si>
  <si>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</si>
  <si>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</si>
  <si>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</si>
  <si>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</si>
  <si>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</si>
  <si>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</si>
  <si>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</si>
  <si>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</si>
  <si>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</si>
  <si>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</si>
  <si>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</si>
  <si>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</si>
  <si>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</si>
  <si>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</si>
  <si>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</si>
  <si>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</si>
  <si>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</si>
  <si>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</si>
  <si>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</si>
  <si>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</si>
  <si>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</si>
  <si>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</si>
  <si>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</si>
  <si>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</si>
  <si>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</si>
  <si>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</si>
  <si>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</si>
  <si>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</si>
  <si>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</si>
  <si>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</si>
  <si>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</si>
  <si>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</si>
  <si>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</si>
  <si>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</si>
  <si>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</si>
  <si>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</si>
  <si>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</si>
  <si>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</si>
  <si>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</si>
  <si>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</si>
  <si>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</si>
  <si>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</si>
  <si>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</si>
  <si>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</si>
  <si>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</si>
  <si>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</si>
  <si>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</si>
  <si>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</si>
  <si>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</si>
  <si>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</si>
  <si>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</si>
  <si>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</si>
  <si>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</si>
  <si>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</si>
  <si>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</si>
  <si>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</si>
  <si>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</si>
  <si>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</si>
  <si>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</si>
  <si>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</si>
  <si>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</si>
  <si>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</si>
  <si>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</si>
  <si>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</si>
  <si>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</si>
  <si>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</si>
  <si>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</si>
  <si>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</si>
  <si>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</si>
  <si>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</si>
  <si>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</si>
  <si>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</si>
  <si>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</si>
  <si>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</si>
  <si>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</si>
  <si>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</si>
  <si>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</si>
  <si>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</si>
  <si>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</si>
  <si>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</si>
  <si>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</si>
  <si>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</si>
  <si>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</si>
  <si>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</si>
  <si>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</si>
  <si>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</si>
  <si>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</si>
  <si>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</si>
  <si>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</si>
  <si>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</si>
  <si>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</si>
  <si>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</si>
  <si>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</si>
  <si>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</si>
  <si>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</si>
  <si>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</si>
  <si>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</si>
  <si>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</si>
  <si>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</si>
  <si>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</si>
  <si>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</si>
  <si>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</si>
  <si>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</si>
  <si>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</si>
  <si>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</si>
  <si>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</si>
  <si>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</si>
  <si>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</si>
  <si>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</si>
  <si>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</si>
  <si>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</si>
  <si>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</si>
  <si>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</si>
  <si>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</si>
  <si>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</si>
  <si>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</si>
  <si>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</si>
  <si>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</si>
  <si>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</si>
  <si>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</si>
  <si>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</si>
  <si>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</si>
  <si>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</si>
  <si>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</si>
  <si>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</si>
  <si>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</si>
  <si>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</si>
  <si>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</si>
  <si>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</si>
  <si>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</si>
  <si>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</si>
  <si>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</si>
  <si>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</si>
  <si>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</si>
  <si>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</si>
  <si>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</si>
  <si>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</si>
  <si>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</si>
  <si>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</si>
  <si>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</si>
  <si>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</si>
  <si>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</si>
  <si>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</si>
  <si>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</si>
  <si>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</si>
  <si>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</si>
  <si>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</si>
  <si>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</si>
  <si>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</si>
  <si>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</si>
  <si>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</si>
  <si>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</si>
  <si>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</si>
  <si>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</si>
  <si>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</si>
  <si>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</si>
  <si>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</si>
  <si>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</si>
  <si>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</si>
  <si>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</si>
  <si>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</si>
  <si>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</si>
  <si>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</si>
  <si>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</si>
  <si>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</si>
  <si>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</si>
  <si>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</si>
  <si>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</si>
  <si>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</si>
  <si>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</si>
  <si>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</si>
  <si>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</si>
  <si>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</si>
  <si>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</si>
  <si>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</si>
  <si>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</si>
  <si>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</si>
  <si>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</si>
  <si>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</si>
  <si>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</si>
  <si>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</si>
  <si>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</si>
  <si>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</si>
  <si>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</si>
  <si>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</si>
  <si>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</si>
  <si>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</si>
  <si>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</si>
  <si>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</si>
  <si>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</si>
  <si>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</si>
  <si>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</si>
  <si>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</si>
  <si>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</si>
  <si>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</si>
  <si>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</si>
  <si>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</si>
  <si>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</si>
  <si>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</si>
  <si>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</si>
  <si>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</si>
  <si>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</si>
  <si>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</si>
  <si>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</si>
  <si>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</si>
  <si>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</si>
  <si>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</si>
  <si>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</si>
  <si>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</si>
  <si>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</si>
  <si>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</si>
  <si>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</si>
  <si>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</si>
  <si>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</si>
  <si>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</si>
  <si>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</si>
  <si>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</si>
  <si>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</si>
  <si>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</si>
  <si>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</si>
  <si>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</si>
  <si>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</si>
  <si>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</si>
  <si>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</si>
  <si>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</si>
  <si>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</si>
  <si>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</si>
  <si>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</si>
  <si>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</si>
  <si>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</si>
  <si>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</si>
  <si>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</si>
  <si>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</si>
  <si>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</si>
  <si>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</si>
  <si>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</si>
  <si>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</si>
  <si>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</si>
  <si>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</si>
  <si>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</si>
  <si>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</si>
  <si>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</si>
  <si>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</si>
  <si>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</si>
  <si>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</si>
  <si>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</si>
  <si>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</si>
  <si>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</si>
  <si>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</si>
  <si>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</si>
  <si>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</si>
  <si>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</si>
  <si>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</si>
  <si>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</si>
  <si>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</si>
  <si>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</si>
  <si>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</si>
  <si>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</si>
  <si>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</si>
  <si>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</si>
  <si>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</si>
  <si>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</si>
  <si>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</si>
  <si>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</si>
  <si>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</si>
  <si>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</si>
  <si>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</si>
  <si>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</si>
  <si>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</si>
  <si>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</si>
  <si>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</si>
  <si>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</si>
  <si>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</si>
  <si>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</si>
  <si>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</si>
  <si>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</si>
  <si>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</si>
  <si>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</si>
  <si>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</si>
  <si>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</si>
  <si>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</si>
  <si>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</si>
  <si>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</si>
  <si>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</si>
  <si>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</si>
  <si>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</si>
  <si>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</si>
  <si>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</si>
  <si>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</si>
  <si>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</si>
  <si>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</si>
  <si>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</si>
  <si>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</si>
  <si>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</si>
  <si>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</si>
  <si>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</si>
  <si>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</si>
  <si>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</si>
  <si>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</si>
  <si>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</si>
  <si>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</si>
  <si>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</si>
  <si>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</si>
  <si>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</si>
  <si>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</si>
  <si>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</si>
  <si>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</si>
  <si>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</si>
  <si>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</si>
  <si>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</si>
  <si>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</si>
  <si>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</si>
  <si>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</si>
  <si>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</si>
  <si>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</si>
  <si>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</si>
  <si>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</si>
  <si>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</si>
  <si>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</si>
  <si>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</si>
  <si>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</si>
  <si>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</si>
  <si>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</si>
  <si>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</si>
  <si>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</si>
  <si>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</si>
  <si>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</si>
  <si>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</si>
  <si>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</si>
  <si>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</si>
  <si>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</si>
  <si>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</si>
  <si>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</si>
  <si>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</si>
  <si>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</si>
  <si>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</si>
  <si>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</si>
  <si>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</si>
  <si>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</si>
  <si>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</si>
  <si>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</si>
  <si>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</si>
  <si>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</si>
  <si>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</si>
  <si>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</si>
  <si>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</si>
  <si>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</si>
  <si>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</si>
  <si>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</si>
  <si>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</si>
  <si>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</si>
  <si>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</si>
  <si>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</si>
  <si>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</si>
  <si>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</si>
  <si>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</si>
  <si>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</si>
  <si>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</si>
  <si>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</si>
  <si>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</si>
  <si>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</si>
  <si>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</si>
  <si>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</si>
  <si>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</si>
  <si>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</si>
  <si>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</si>
  <si>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</si>
  <si>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</si>
  <si>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</si>
  <si>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</si>
  <si>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</si>
  <si>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</si>
  <si>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</si>
  <si>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</si>
  <si>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</si>
  <si>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</si>
  <si>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</si>
  <si>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</si>
  <si>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</si>
  <si>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</si>
  <si>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</si>
  <si>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</si>
  <si>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</si>
  <si>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</si>
  <si>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</si>
  <si>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</si>
  <si>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</si>
  <si>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</si>
  <si>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</si>
  <si>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</si>
  <si>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</si>
  <si>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</si>
  <si>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</si>
  <si>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</si>
  <si>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</si>
  <si>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</si>
  <si>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</si>
  <si>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</si>
  <si>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</si>
  <si>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</si>
  <si>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</si>
  <si>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</si>
  <si>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</si>
  <si>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</si>
  <si>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</si>
  <si>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</si>
  <si>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</si>
  <si>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</si>
  <si>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</si>
  <si>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</si>
  <si>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</si>
  <si>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</si>
  <si>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</si>
  <si>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</si>
  <si>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</si>
  <si>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</si>
  <si>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</si>
  <si>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</si>
  <si>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</si>
  <si>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</si>
  <si>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</si>
  <si>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</si>
  <si>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</si>
  <si>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</si>
  <si>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</si>
  <si>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</si>
  <si>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</si>
  <si>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</si>
  <si>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</si>
  <si>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</si>
  <si>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</si>
  <si>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</si>
  <si>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</si>
  <si>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</si>
  <si>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</si>
  <si>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</si>
  <si>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</si>
  <si>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</si>
  <si>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</si>
  <si>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</si>
  <si>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</si>
  <si>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</si>
  <si>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</si>
  <si>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</si>
  <si>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</si>
  <si>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</si>
  <si>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</si>
  <si>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</si>
  <si>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</si>
  <si>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</si>
  <si>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</si>
  <si>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</si>
  <si>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</si>
  <si>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</si>
  <si>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</si>
  <si>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</si>
  <si>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</si>
  <si>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</si>
  <si>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</si>
  <si>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</si>
  <si>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</si>
  <si>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</si>
  <si>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</si>
  <si>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</si>
  <si>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</si>
  <si>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</si>
  <si>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</si>
  <si>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</si>
  <si>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</si>
  <si>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</si>
  <si>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</si>
  <si>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</si>
  <si>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</si>
  <si>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</si>
  <si>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</si>
  <si>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</si>
  <si>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</si>
  <si>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</si>
  <si>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</si>
  <si>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</si>
  <si>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</si>
  <si>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</si>
  <si>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</si>
  <si>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</si>
  <si>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</si>
  <si>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</si>
  <si>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</si>
  <si>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</si>
  <si>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</si>
  <si>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</si>
  <si>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</si>
  <si>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</si>
  <si>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</si>
  <si>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</si>
  <si>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</si>
  <si>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</si>
  <si>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</si>
  <si>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</si>
  <si>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</si>
  <si>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</si>
  <si>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</si>
  <si>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</si>
  <si>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</si>
  <si>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</si>
  <si>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</si>
  <si>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</si>
  <si>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</si>
  <si>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</si>
  <si>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</si>
  <si>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</si>
  <si>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</si>
  <si>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</si>
  <si>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</si>
  <si>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</si>
  <si>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</si>
  <si>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</si>
  <si>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</si>
  <si>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</si>
  <si>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</si>
  <si>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</si>
  <si>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</si>
  <si>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</si>
  <si>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</si>
  <si>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</si>
  <si>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</si>
  <si>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</si>
  <si>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</si>
  <si>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</si>
  <si>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</si>
  <si>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</si>
  <si>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</si>
  <si>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</si>
  <si>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</si>
  <si>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</si>
  <si>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</si>
  <si>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</si>
  <si>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</si>
  <si>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</si>
  <si>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</si>
  <si>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</si>
  <si>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</si>
  <si>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</si>
  <si>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</si>
  <si>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</si>
  <si>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</si>
  <si>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</si>
  <si>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</si>
  <si>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</si>
  <si>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</si>
  <si>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</si>
  <si>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</si>
  <si>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</si>
  <si>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</si>
  <si>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</si>
  <si>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</si>
  <si>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</si>
  <si>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</si>
  <si>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</si>
  <si>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</si>
  <si>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</si>
  <si>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</si>
  <si>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</si>
  <si>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</si>
  <si>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</si>
  <si>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</si>
  <si>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</si>
  <si>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</si>
  <si>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</si>
  <si>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</si>
  <si>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</si>
  <si>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</si>
  <si>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</si>
  <si>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</si>
  <si>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</si>
  <si>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</si>
  <si>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</si>
  <si>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</si>
  <si>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</si>
  <si>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</si>
  <si>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</si>
  <si>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</si>
  <si>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</si>
  <si>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</si>
  <si>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</si>
  <si>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</si>
  <si>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</si>
  <si>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</si>
  <si>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</si>
  <si>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</si>
  <si>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</si>
  <si>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</si>
  <si>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</si>
  <si>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</si>
  <si>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</si>
  <si>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</si>
  <si>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</si>
  <si>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</si>
  <si>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</si>
  <si>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</si>
  <si>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</si>
  <si>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</si>
  <si>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</si>
  <si>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</si>
  <si>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</si>
  <si>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</si>
  <si>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</si>
  <si>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</si>
  <si>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</si>
  <si>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</si>
  <si>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</si>
  <si>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</si>
  <si>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</si>
  <si>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</si>
  <si>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</si>
  <si>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</si>
  <si>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</si>
  <si>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</si>
  <si>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</si>
  <si>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</si>
  <si>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</si>
  <si>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</si>
  <si>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</si>
  <si>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</si>
  <si>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</si>
  <si>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</si>
  <si>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</si>
  <si>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</si>
  <si>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</si>
  <si>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</si>
  <si>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</si>
  <si>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</si>
  <si>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</si>
  <si>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</si>
  <si>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</si>
  <si>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</si>
  <si>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</si>
  <si>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</si>
  <si>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</si>
  <si>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</si>
  <si>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</si>
  <si>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</si>
  <si>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</si>
  <si>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</si>
  <si>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</si>
  <si>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</si>
  <si>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</si>
  <si>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</si>
  <si>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</si>
  <si>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</si>
  <si>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</si>
  <si>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</si>
  <si>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</si>
  <si>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</si>
  <si>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</si>
  <si>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</si>
  <si>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</si>
  <si>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</si>
  <si>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</si>
  <si>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</si>
  <si>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</si>
  <si>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</si>
  <si>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</si>
  <si>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</si>
  <si>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</si>
  <si>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</si>
  <si>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</si>
  <si>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</si>
  <si>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</si>
  <si>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</si>
  <si>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</si>
  <si>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</si>
  <si>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</si>
  <si>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</si>
  <si>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</si>
  <si>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</si>
  <si>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</si>
  <si>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</si>
  <si>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</si>
  <si>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</si>
  <si>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</si>
  <si>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</si>
  <si>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</si>
  <si>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</si>
  <si>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</si>
  <si>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</si>
  <si>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</si>
  <si>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</si>
  <si>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</si>
  <si>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</si>
  <si>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</si>
  <si>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</si>
  <si>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</si>
  <si>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</si>
  <si>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</si>
  <si>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</si>
  <si>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</si>
  <si>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</si>
  <si>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</si>
  <si>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</si>
  <si>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</si>
  <si>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</si>
  <si>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</si>
  <si>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</si>
  <si>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</si>
  <si>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</si>
  <si>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</si>
  <si>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</si>
  <si>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</si>
  <si>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</si>
  <si>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</si>
  <si>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</si>
  <si>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</si>
  <si>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</si>
  <si>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</si>
  <si>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</si>
  <si>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</si>
  <si>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</si>
  <si>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</si>
  <si>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</si>
  <si>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</si>
  <si>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</si>
  <si>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</si>
  <si>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</si>
  <si>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</si>
  <si>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</si>
  <si>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</si>
  <si>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</si>
  <si>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</si>
  <si>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</si>
  <si>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</si>
  <si>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</si>
  <si>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</si>
  <si>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</si>
  <si>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</si>
  <si>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</si>
  <si>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</si>
  <si>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</si>
  <si>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</si>
  <si>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</si>
  <si>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</si>
  <si>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</si>
  <si>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</si>
  <si>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</si>
  <si>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</si>
  <si>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</si>
  <si>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</si>
  <si>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</si>
  <si>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</si>
  <si>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</si>
  <si>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</si>
  <si>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</si>
  <si>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</si>
  <si>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</si>
  <si>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</si>
  <si>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</si>
  <si>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</si>
  <si>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</si>
  <si>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</si>
  <si>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</si>
  <si>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</si>
  <si>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</si>
  <si>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</si>
  <si>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</si>
  <si>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</si>
  <si>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</si>
  <si>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</si>
  <si>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</si>
  <si>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</si>
  <si>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</si>
  <si>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</si>
  <si>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</si>
  <si>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</si>
  <si>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</si>
  <si>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</si>
  <si>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</si>
  <si>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</si>
  <si>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</si>
  <si>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</si>
  <si>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</si>
  <si>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</si>
  <si>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</si>
  <si>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</si>
  <si>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</si>
  <si>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</si>
  <si>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</si>
  <si>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</si>
  <si>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</si>
  <si>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</si>
  <si>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</si>
  <si>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</si>
  <si>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</si>
  <si>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</si>
  <si>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</si>
  <si>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</si>
  <si>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</si>
  <si>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</si>
  <si>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</si>
  <si>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</si>
  <si>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</si>
  <si>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</si>
  <si>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</si>
  <si>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</si>
  <si>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</si>
  <si>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</si>
  <si>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</si>
  <si>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</si>
  <si>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</si>
  <si>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</si>
  <si>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</si>
  <si>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</si>
  <si>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</si>
  <si>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</si>
  <si>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</si>
  <si>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</si>
  <si>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</si>
  <si>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</si>
  <si>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</si>
  <si>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</si>
  <si>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</si>
  <si>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</si>
  <si>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</si>
  <si>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</si>
  <si>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</si>
  <si>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</si>
  <si>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</si>
  <si>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</si>
  <si>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</si>
  <si>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</si>
  <si>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</si>
  <si>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</si>
  <si>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</si>
  <si>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</si>
  <si>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</si>
  <si>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</si>
  <si>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</si>
  <si>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</si>
  <si>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</si>
  <si>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</si>
  <si>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</si>
  <si>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</si>
  <si>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</si>
  <si>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</si>
  <si>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</si>
  <si>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</si>
  <si>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</si>
  <si>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</si>
  <si>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</si>
  <si>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</si>
  <si>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</si>
  <si>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</si>
  <si>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</si>
  <si>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</si>
  <si>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</si>
  <si>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</si>
  <si>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</si>
  <si>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</si>
  <si>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</si>
  <si>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</si>
  <si>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</si>
  <si>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</si>
  <si>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</si>
  <si>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</si>
  <si>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</si>
  <si>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</si>
  <si>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</si>
  <si>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</si>
  <si>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</si>
  <si>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</si>
  <si>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</si>
  <si>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</si>
  <si>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</si>
  <si>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</si>
  <si>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</si>
  <si>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</si>
  <si>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</si>
  <si>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</si>
  <si>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</si>
  <si>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</si>
  <si>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</si>
  <si>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</si>
  <si>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</si>
  <si>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</si>
  <si>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</si>
  <si>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</si>
  <si>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</si>
  <si>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</si>
  <si>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</si>
  <si>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</si>
  <si>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</si>
  <si>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</si>
  <si>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</si>
  <si>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</si>
  <si>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</si>
  <si>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</si>
  <si>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</si>
  <si>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</si>
  <si>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</si>
  <si>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</si>
  <si>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</si>
  <si>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</si>
  <si>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</si>
  <si>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</si>
  <si>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</si>
  <si>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</si>
  <si>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</si>
  <si>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</si>
  <si>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</si>
  <si>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</si>
  <si>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</si>
  <si>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</si>
  <si>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</si>
  <si>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</si>
  <si>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</si>
  <si>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</si>
  <si>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</si>
  <si>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</si>
  <si>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</si>
  <si>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</si>
  <si>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</si>
  <si>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</si>
  <si>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</si>
  <si>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</si>
  <si>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</si>
  <si>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</si>
  <si>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</si>
  <si>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</si>
  <si>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</si>
  <si>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</si>
  <si>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</si>
  <si>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</si>
  <si>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</si>
  <si>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</si>
  <si>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</si>
  <si>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</si>
  <si>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</si>
  <si>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</si>
  <si>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</si>
  <si>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</si>
  <si>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</si>
  <si>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</si>
  <si>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</si>
  <si>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</si>
  <si>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</si>
  <si>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</si>
  <si>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</si>
  <si>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</si>
  <si>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</si>
  <si>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</si>
  <si>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</si>
  <si>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</si>
  <si>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</si>
  <si>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</si>
  <si>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</si>
  <si>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</si>
  <si>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</si>
  <si>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</si>
  <si>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</si>
  <si>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</si>
  <si>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</si>
  <si>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</si>
  <si>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</si>
  <si>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</si>
  <si>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</si>
  <si>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</si>
  <si>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</si>
  <si>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</si>
  <si>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</si>
  <si>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</si>
  <si>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</si>
  <si>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</si>
  <si>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</si>
  <si>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</si>
  <si>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</si>
  <si>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</si>
  <si>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</si>
  <si>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</si>
  <si>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</si>
  <si>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</si>
  <si>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</si>
  <si>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</si>
  <si>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</si>
  <si>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</si>
  <si>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</si>
  <si>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</si>
  <si>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</si>
  <si>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</si>
  <si>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</si>
  <si>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</si>
  <si>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</si>
  <si>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</si>
  <si>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</si>
  <si>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</si>
  <si>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</si>
  <si>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</si>
  <si>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</si>
  <si>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</si>
  <si>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</si>
  <si>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</si>
  <si>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</si>
  <si>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</si>
  <si>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</si>
  <si>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</si>
  <si>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</si>
  <si>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</si>
  <si>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</si>
  <si>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</si>
  <si>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</si>
  <si>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</si>
  <si>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</si>
  <si>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</si>
  <si>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</si>
  <si>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</si>
  <si>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</si>
  <si>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</si>
  <si>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</si>
  <si>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</si>
  <si>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</si>
  <si>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</si>
  <si>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</si>
  <si>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</si>
  <si>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</si>
  <si>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</si>
  <si>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</si>
  <si>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</si>
  <si>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</si>
  <si>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</si>
  <si>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</si>
  <si>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</si>
  <si>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</si>
  <si>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</si>
  <si>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</si>
  <si>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</si>
  <si>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</si>
  <si>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</si>
  <si>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</si>
  <si>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</si>
  <si>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</si>
  <si>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</si>
  <si>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</si>
  <si>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</si>
  <si>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</si>
  <si>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</si>
  <si>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</si>
  <si>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</si>
  <si>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</si>
  <si>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</si>
  <si>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</si>
  <si>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</si>
  <si>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</si>
  <si>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</si>
  <si>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</si>
  <si>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</si>
  <si>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</si>
  <si>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</si>
  <si>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</si>
  <si>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</si>
  <si>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</si>
  <si>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</si>
  <si>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</si>
  <si>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</si>
  <si>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</si>
  <si>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</si>
  <si>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</si>
  <si>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</si>
  <si>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</si>
  <si>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</si>
  <si>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</si>
  <si>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</si>
  <si>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</si>
  <si>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</si>
  <si>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</si>
  <si>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</si>
  <si>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</si>
  <si>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</si>
  <si>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</si>
  <si>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</si>
  <si>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</si>
  <si>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</si>
  <si>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</si>
  <si>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</si>
  <si>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</si>
  <si>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</si>
  <si>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</si>
  <si>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</si>
  <si>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</si>
  <si>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</si>
  <si>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</si>
  <si>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</si>
  <si>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</si>
  <si>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</si>
  <si>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</si>
  <si>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</si>
  <si>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</si>
  <si>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</si>
  <si>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</si>
  <si>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</si>
  <si>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</si>
  <si>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</si>
  <si>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</si>
  <si>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</si>
  <si>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</si>
  <si>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</si>
  <si>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</si>
  <si>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</si>
  <si>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</si>
  <si>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</si>
  <si>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</si>
  <si>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</si>
  <si>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</si>
  <si>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</si>
  <si>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</si>
  <si>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</si>
  <si>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</si>
  <si>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</si>
  <si>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</si>
  <si>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</si>
  <si>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</si>
  <si>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</si>
  <si>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</si>
  <si>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</si>
  <si>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</si>
  <si>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</si>
  <si>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</si>
  <si>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</si>
  <si>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</si>
  <si>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</si>
  <si>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</si>
  <si>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</si>
  <si>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</si>
  <si>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</si>
  <si>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</si>
  <si>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</si>
  <si>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</si>
  <si>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</si>
  <si>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</si>
  <si>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</si>
  <si>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</si>
  <si>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</si>
  <si>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</si>
  <si>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</si>
  <si>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</si>
  <si>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</si>
  <si>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</si>
  <si>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</si>
  <si>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</si>
  <si>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</si>
  <si>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</si>
  <si>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</si>
  <si>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</si>
  <si>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</si>
  <si>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</si>
  <si>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</si>
  <si>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</si>
  <si>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</si>
  <si>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</si>
  <si>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</si>
  <si>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</si>
  <si>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</si>
  <si>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</si>
  <si>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</si>
  <si>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</si>
  <si>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</si>
  <si>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</si>
  <si>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</si>
  <si>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</si>
  <si>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</si>
  <si>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</si>
  <si>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</si>
  <si>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</si>
  <si>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</si>
  <si>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</si>
  <si>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</si>
  <si>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</si>
  <si>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</si>
  <si>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</si>
  <si>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</si>
  <si>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</si>
  <si>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</si>
  <si>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</si>
  <si>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</si>
  <si>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</si>
  <si>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</si>
  <si>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</si>
  <si>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</si>
  <si>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</si>
  <si>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</si>
  <si>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</si>
  <si>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</si>
  <si>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</si>
  <si>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</si>
  <si>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</si>
  <si>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</si>
  <si>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</si>
  <si>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</si>
  <si>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</si>
  <si>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</si>
  <si>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</si>
  <si>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</si>
  <si>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</si>
  <si>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</si>
  <si>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</si>
  <si>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</si>
  <si>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</si>
  <si>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</si>
  <si>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</si>
  <si>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</si>
  <si>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</si>
  <si>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</si>
  <si>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</si>
  <si>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</si>
  <si>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</si>
  <si>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</si>
  <si>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</si>
  <si>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</si>
  <si>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</si>
  <si>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</si>
  <si>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</si>
  <si>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</si>
  <si>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</si>
  <si>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</si>
  <si>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</si>
  <si>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</si>
  <si>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</si>
  <si>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</si>
  <si>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</si>
  <si>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</si>
  <si>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</si>
  <si>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</si>
  <si>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</si>
  <si>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</si>
  <si>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</si>
  <si>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</si>
  <si>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</si>
  <si>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</si>
  <si>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</si>
  <si>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</si>
  <si>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</si>
  <si>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</si>
  <si>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</si>
  <si>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</si>
  <si>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</si>
  <si>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</si>
  <si>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</si>
  <si>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</si>
  <si>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</si>
  <si>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</si>
  <si>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</si>
  <si>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</si>
  <si>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</si>
  <si>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</si>
  <si>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</si>
  <si>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</si>
  <si>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</si>
  <si>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</si>
  <si>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</si>
  <si>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</si>
  <si>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</si>
  <si>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</si>
  <si>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</si>
  <si>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</si>
  <si>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</si>
  <si>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</si>
  <si>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</si>
  <si>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</si>
  <si>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</si>
  <si>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</si>
  <si>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</si>
  <si>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</si>
  <si>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</si>
  <si>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</si>
  <si>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</si>
  <si>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</si>
  <si>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</si>
  <si>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</si>
  <si>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</si>
  <si>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</si>
  <si>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</si>
  <si>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</si>
  <si>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</si>
  <si>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</si>
  <si>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</si>
  <si>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</si>
  <si>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</si>
  <si>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</si>
  <si>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</si>
  <si>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</si>
  <si>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</si>
  <si>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</si>
  <si>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</si>
  <si>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</si>
  <si>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</si>
  <si>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</si>
  <si>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</si>
  <si>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</si>
  <si>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</si>
  <si>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</si>
  <si>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</si>
  <si>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</si>
  <si>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</si>
  <si>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</si>
  <si>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</si>
  <si>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</si>
  <si>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</si>
  <si>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</si>
  <si>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</si>
  <si>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</si>
  <si>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</si>
  <si>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</si>
  <si>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</si>
  <si>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</si>
  <si>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</si>
  <si>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</si>
  <si>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</si>
  <si>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</si>
  <si>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</si>
  <si>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</si>
  <si>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</si>
  <si>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</si>
  <si>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</si>
  <si>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</si>
  <si>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</si>
  <si>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</si>
  <si>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</si>
  <si>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</si>
  <si>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</si>
  <si>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</si>
  <si>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</si>
  <si>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</si>
  <si>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</si>
  <si>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</si>
  <si>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</si>
  <si>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</si>
  <si>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</si>
  <si>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</si>
  <si>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</si>
  <si>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</si>
  <si>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</si>
  <si>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</si>
  <si>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</si>
  <si>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</si>
  <si>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</si>
  <si>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</si>
  <si>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</si>
  <si>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</si>
  <si>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</si>
  <si>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</si>
  <si>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</si>
  <si>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</si>
  <si>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</si>
  <si>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</si>
  <si>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</si>
  <si>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</si>
  <si>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</si>
  <si>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</si>
  <si>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</si>
  <si>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</si>
  <si>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</si>
  <si>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</si>
  <si>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</si>
  <si>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</si>
  <si>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</si>
  <si>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</si>
  <si>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</si>
  <si>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</si>
  <si>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</si>
  <si>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</si>
  <si>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</si>
  <si>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</si>
  <si>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</si>
  <si>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</si>
  <si>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</si>
  <si>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</si>
  <si>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</si>
  <si>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</si>
  <si>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</si>
  <si>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</si>
  <si>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</si>
  <si>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</si>
  <si>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</si>
  <si>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</si>
  <si>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</si>
  <si>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</si>
  <si>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</si>
  <si>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</si>
  <si>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</si>
  <si>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</si>
  <si>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</si>
  <si>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</si>
  <si>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</si>
  <si>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</si>
  <si>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</si>
  <si>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</si>
  <si>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</si>
  <si>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</si>
  <si>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</si>
  <si>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</si>
  <si>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</si>
  <si>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</si>
  <si>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</si>
  <si>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</si>
  <si>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</si>
  <si>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</si>
  <si>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</si>
  <si>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</si>
  <si>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</si>
  <si>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</si>
  <si>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</si>
  <si>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</si>
  <si>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</si>
  <si>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</si>
  <si>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</si>
  <si>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</si>
  <si>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</si>
  <si>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</si>
  <si>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</si>
  <si>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</si>
  <si>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</si>
  <si>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</si>
  <si>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</si>
  <si>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</si>
  <si>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</si>
  <si>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</si>
  <si>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</si>
  <si>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</si>
  <si>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</si>
  <si>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</si>
  <si>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</si>
  <si>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</si>
  <si>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</si>
  <si>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</si>
  <si>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</si>
  <si>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</si>
  <si>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</si>
  <si>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</si>
  <si>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</si>
  <si>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</si>
  <si>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</si>
  <si>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</si>
  <si>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</si>
  <si>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</si>
  <si>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</si>
  <si>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</si>
  <si>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</si>
  <si>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</si>
  <si>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</si>
  <si>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</si>
  <si>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</si>
  <si>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</si>
  <si>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</si>
  <si>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</si>
  <si>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</si>
  <si>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</si>
  <si>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</si>
  <si>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</si>
  <si>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</si>
  <si>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</si>
  <si>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</si>
  <si>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</si>
  <si>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</si>
  <si>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</si>
  <si>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</si>
  <si>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</si>
  <si>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</si>
  <si>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</si>
  <si>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</si>
  <si>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</si>
  <si>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</si>
  <si>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</si>
  <si>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</si>
  <si>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</si>
  <si>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</si>
  <si>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</si>
  <si>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</si>
  <si>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</si>
  <si>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</si>
  <si>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</si>
  <si>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</si>
  <si>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</si>
  <si>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</si>
  <si>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</si>
  <si>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</si>
  <si>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</si>
  <si>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</si>
  <si>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</si>
  <si>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</si>
  <si>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</si>
  <si>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</si>
  <si>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</si>
  <si>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</si>
  <si>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</si>
  <si>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</si>
  <si>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</si>
  <si>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</si>
  <si>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</si>
  <si>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</si>
  <si>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</si>
  <si>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</si>
  <si>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</si>
  <si>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</si>
  <si>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</si>
  <si>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</si>
  <si>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</si>
  <si>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</si>
  <si>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</si>
  <si>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</si>
  <si>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</si>
  <si>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</si>
  <si>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</si>
  <si>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</si>
  <si>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</si>
  <si>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</si>
  <si>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</si>
  <si>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</si>
  <si>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</si>
  <si>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</si>
  <si>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</si>
  <si>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</si>
  <si>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</si>
  <si>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</si>
  <si>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</si>
  <si>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</si>
  <si>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</si>
  <si>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</si>
  <si>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</si>
  <si>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</si>
  <si>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</si>
  <si>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</si>
  <si>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</si>
  <si>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</si>
  <si>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</si>
  <si>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</si>
  <si>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</si>
  <si>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</si>
  <si>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</si>
  <si>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</si>
  <si>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</si>
  <si>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</si>
  <si>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</si>
  <si>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</si>
  <si>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</si>
  <si>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</si>
  <si>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</si>
  <si>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</si>
  <si>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</si>
  <si>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</si>
  <si>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</si>
  <si>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</si>
  <si>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</si>
  <si>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</si>
  <si>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</si>
  <si>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</si>
  <si>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</si>
  <si>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</si>
  <si>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</si>
  <si>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</si>
  <si>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</si>
  <si>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</si>
  <si>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</si>
  <si>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</si>
  <si>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</si>
  <si>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</si>
  <si>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</si>
  <si>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</si>
  <si>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</si>
  <si>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</si>
  <si>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</si>
  <si>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</si>
  <si>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</si>
  <si>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</si>
  <si>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</si>
  <si>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</si>
  <si>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</si>
  <si>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</si>
  <si>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</si>
  <si>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</si>
  <si>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</si>
  <si>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</si>
  <si>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</si>
  <si>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</si>
  <si>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</si>
  <si>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</si>
  <si>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</si>
  <si>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</si>
  <si>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</si>
  <si>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</si>
  <si>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</si>
  <si>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</si>
  <si>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</si>
  <si>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</si>
  <si>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</si>
  <si>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</si>
  <si>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</si>
  <si>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</si>
  <si>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</si>
  <si>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</si>
  <si>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</si>
  <si>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</si>
  <si>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</si>
  <si>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</si>
  <si>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</si>
  <si>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</si>
  <si>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</si>
  <si>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</si>
  <si>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</si>
  <si>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</si>
  <si>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</si>
  <si>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</si>
  <si>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</si>
  <si>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</si>
  <si>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</si>
  <si>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</si>
  <si>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</si>
  <si>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</si>
  <si>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</si>
  <si>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</si>
  <si>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</si>
  <si>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</si>
  <si>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</si>
  <si>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</si>
  <si>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</si>
  <si>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</si>
  <si>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</si>
  <si>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</si>
  <si>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</si>
  <si>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</si>
  <si>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</si>
  <si>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</si>
  <si>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</si>
  <si>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</si>
  <si>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</si>
  <si>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</si>
  <si>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</si>
  <si>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</si>
  <si>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</si>
  <si>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</si>
  <si>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</si>
  <si>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</si>
  <si>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</si>
  <si>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</si>
  <si>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</si>
  <si>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</si>
  <si>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</si>
  <si>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</si>
  <si>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</si>
  <si>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</si>
  <si>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</si>
  <si>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</si>
  <si>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</si>
  <si>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</si>
  <si>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</si>
  <si>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</si>
  <si>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</si>
  <si>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</si>
  <si>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</si>
  <si>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</si>
  <si>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</si>
  <si>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</si>
  <si>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</si>
  <si>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</si>
  <si>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</si>
  <si>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</si>
  <si>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</si>
  <si>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</si>
  <si>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</si>
  <si>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</si>
  <si>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</si>
  <si>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</si>
  <si>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</si>
  <si>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</si>
  <si>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</si>
  <si>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</si>
  <si>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</si>
  <si>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</si>
  <si>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</si>
  <si>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</si>
  <si>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</si>
  <si>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</si>
  <si>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</si>
  <si>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</si>
  <si>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</si>
  <si>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</si>
  <si>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</si>
  <si>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</si>
  <si>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</si>
  <si>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</si>
  <si>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</si>
  <si>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</si>
  <si>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</si>
  <si>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</si>
  <si>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</si>
  <si>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</si>
  <si>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</si>
  <si>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</si>
  <si>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</si>
  <si>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</si>
  <si>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</si>
  <si>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</si>
  <si>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</si>
  <si>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</si>
  <si>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</si>
  <si>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</si>
  <si>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</si>
  <si>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</si>
  <si>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</si>
  <si>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</si>
  <si>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</si>
  <si>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</si>
  <si>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</si>
  <si>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</si>
  <si>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</si>
  <si>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</si>
  <si>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</si>
  <si>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</si>
  <si>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</si>
  <si>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</si>
  <si>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</si>
  <si>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</si>
  <si>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</si>
  <si>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</si>
  <si>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</si>
  <si>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</si>
  <si>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</si>
  <si>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</si>
  <si>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</si>
  <si>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</si>
  <si>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</si>
  <si>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</si>
  <si>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</si>
  <si>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</si>
  <si>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</si>
  <si>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</si>
  <si>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</si>
  <si>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</si>
  <si>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</si>
  <si>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</si>
  <si>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</si>
  <si>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</si>
  <si>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</si>
  <si>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</si>
  <si>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</si>
  <si>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</si>
  <si>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</si>
  <si>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</si>
  <si>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</si>
  <si>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</si>
  <si>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</si>
  <si>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</si>
  <si>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</si>
  <si>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</si>
  <si>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</si>
  <si>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</si>
  <si>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</si>
  <si>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</si>
  <si>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</si>
  <si>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</si>
  <si>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</si>
  <si>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</si>
  <si>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</si>
  <si>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</si>
  <si>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</si>
  <si>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</si>
  <si>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</si>
  <si>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</si>
  <si>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</si>
  <si>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</si>
  <si>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</si>
  <si>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</si>
  <si>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</si>
  <si>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</si>
  <si>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</si>
  <si>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</si>
  <si>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</si>
  <si>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</si>
  <si>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</si>
  <si>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</si>
  <si>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</si>
  <si>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</si>
  <si>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</si>
  <si>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</si>
  <si>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</si>
  <si>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</si>
  <si>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</si>
  <si>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</si>
  <si>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</si>
  <si>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</si>
  <si>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</si>
  <si>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</si>
  <si>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</si>
  <si>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</si>
  <si>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</si>
  <si>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</si>
  <si>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</si>
  <si>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</si>
  <si>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</si>
  <si>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</si>
  <si>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</si>
  <si>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</si>
  <si>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</si>
  <si>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</si>
  <si>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</si>
  <si>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</si>
  <si>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</si>
  <si>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</si>
  <si>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</si>
  <si>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</si>
  <si>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</si>
  <si>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</si>
  <si>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</si>
  <si>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</si>
  <si>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</si>
  <si>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</si>
  <si>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</si>
  <si>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</si>
  <si>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</si>
  <si>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</si>
  <si>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</si>
  <si>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</si>
  <si>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</si>
  <si>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</si>
  <si>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</si>
  <si>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</si>
  <si>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</si>
  <si>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</si>
  <si>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</si>
  <si>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</si>
  <si>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</si>
  <si>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</si>
  <si>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</si>
  <si>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</si>
  <si>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</si>
  <si>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</si>
  <si>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</si>
  <si>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</si>
  <si>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</si>
  <si>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</si>
  <si>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</si>
  <si>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</si>
  <si>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</si>
  <si>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</si>
  <si>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</si>
  <si>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</si>
  <si>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</si>
  <si>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</si>
  <si>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</si>
  <si>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</si>
  <si>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</si>
  <si>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</si>
  <si>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</si>
  <si>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</si>
  <si>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</si>
  <si>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</si>
  <si>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</si>
  <si>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</si>
  <si>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</si>
  <si>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</si>
  <si>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</si>
  <si>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</si>
  <si>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</si>
  <si>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</si>
  <si>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</si>
  <si>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</si>
  <si>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</si>
  <si>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</si>
  <si>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</si>
  <si>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</si>
  <si>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</si>
  <si>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</si>
  <si>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</si>
  <si>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</si>
  <si>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</si>
  <si>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</si>
  <si>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</si>
  <si>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</si>
  <si>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</si>
  <si>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</si>
  <si>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</si>
  <si>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</si>
  <si>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</si>
  <si>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</si>
  <si>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</si>
  <si>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</si>
  <si>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</si>
  <si>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</si>
  <si>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</si>
  <si>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</si>
  <si>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</si>
  <si>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</si>
  <si>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</si>
  <si>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</si>
  <si>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</si>
  <si>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</si>
  <si>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</si>
  <si>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</si>
  <si>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</si>
  <si>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</si>
  <si>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</si>
  <si>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</si>
  <si>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</si>
  <si>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</si>
  <si>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</si>
  <si>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</si>
  <si>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</si>
  <si>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</si>
  <si>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</si>
  <si>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</si>
  <si>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</si>
  <si>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</si>
  <si>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</si>
  <si>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</si>
  <si>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</si>
  <si>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</si>
  <si>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</si>
  <si>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</si>
  <si>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</si>
  <si>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</si>
  <si>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</si>
  <si>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</si>
  <si>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</si>
  <si>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</si>
  <si>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</si>
  <si>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</si>
  <si>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</si>
  <si>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</si>
  <si>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</si>
  <si>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</si>
  <si>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</si>
  <si>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</si>
  <si>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</si>
  <si>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</si>
  <si>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</si>
  <si>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</si>
  <si>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</si>
  <si>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</si>
  <si>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</si>
  <si>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</si>
  <si>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</si>
  <si>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</si>
  <si>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</si>
  <si>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</si>
  <si>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</si>
  <si>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</si>
  <si>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</si>
  <si>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</si>
  <si>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</si>
  <si>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</si>
  <si>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</si>
  <si>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</si>
  <si>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</si>
  <si>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</si>
  <si>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</si>
  <si>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</si>
  <si>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</si>
  <si>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</si>
  <si>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</si>
  <si>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</si>
  <si>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</si>
  <si>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</si>
  <si>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</si>
  <si>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</si>
  <si>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</si>
  <si>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</si>
  <si>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</si>
  <si>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</si>
  <si>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</si>
  <si>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</si>
  <si>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</si>
  <si>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</si>
  <si>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</si>
  <si>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</si>
  <si>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</si>
  <si>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</si>
  <si>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</si>
  <si>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</si>
  <si>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</si>
  <si>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</si>
  <si>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</si>
  <si>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</si>
  <si>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</si>
  <si>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</si>
  <si>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</si>
  <si>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</si>
  <si>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</si>
  <si>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</si>
  <si>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</si>
  <si>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</si>
  <si>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</si>
  <si>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</si>
  <si>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</si>
  <si>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</si>
  <si>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</si>
  <si>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</si>
  <si>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</si>
  <si>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</si>
  <si>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</si>
  <si>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</si>
  <si>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</si>
  <si>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</si>
  <si>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</si>
  <si>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</si>
  <si>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</si>
  <si>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</si>
  <si>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</si>
  <si>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</si>
  <si>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</si>
  <si>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</si>
  <si>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</si>
  <si>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</si>
  <si>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</si>
  <si>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</si>
  <si>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</si>
  <si>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</si>
  <si>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</si>
  <si>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</si>
  <si>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</si>
  <si>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</si>
  <si>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</si>
  <si>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</si>
  <si>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</si>
  <si>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</si>
  <si>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</si>
  <si>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</si>
  <si>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</si>
  <si>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</si>
  <si>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</si>
  <si>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</si>
  <si>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</si>
  <si>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</si>
  <si>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</si>
  <si>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</si>
  <si>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</si>
  <si>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</si>
  <si>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</si>
  <si>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</si>
  <si>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</si>
  <si>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</si>
  <si>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</si>
  <si>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</si>
  <si>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</si>
  <si>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</si>
  <si>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</si>
  <si>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</si>
  <si>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</si>
  <si>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</si>
  <si>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</si>
  <si>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</si>
  <si>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</si>
  <si>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</si>
  <si>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</si>
  <si>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</si>
  <si>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</si>
  <si>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</si>
  <si>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</si>
  <si>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</si>
  <si>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</si>
  <si>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</si>
  <si>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</si>
  <si>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</si>
  <si>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</si>
  <si>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</si>
  <si>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</si>
  <si>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</si>
  <si>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</si>
  <si>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</si>
  <si>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</si>
  <si>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</si>
  <si>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</si>
  <si>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</si>
  <si>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</si>
  <si>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</si>
  <si>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</si>
  <si>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</si>
  <si>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</si>
  <si>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</si>
  <si>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</si>
  <si>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</si>
  <si>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</si>
  <si>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</si>
  <si>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</si>
  <si>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</si>
  <si>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</si>
  <si>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</si>
  <si>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</si>
  <si>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</si>
  <si>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</si>
  <si>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</si>
  <si>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</si>
  <si>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</si>
  <si>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</si>
  <si>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</si>
  <si>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</si>
  <si>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</si>
  <si>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</si>
  <si>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</si>
  <si>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</si>
  <si>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</si>
  <si>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</si>
  <si>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</si>
  <si>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</si>
  <si>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</si>
  <si>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</si>
  <si>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</si>
  <si>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</si>
  <si>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</si>
  <si>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</si>
  <si>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</si>
  <si>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</si>
  <si>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</si>
  <si>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</si>
  <si>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</si>
  <si>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</si>
  <si>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</si>
  <si>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</si>
  <si>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</si>
  <si>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</si>
  <si>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</si>
  <si>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</si>
  <si>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</si>
  <si>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</si>
  <si>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</si>
  <si>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</si>
  <si>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</si>
  <si>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</si>
  <si>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</si>
  <si>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</si>
  <si>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</si>
  <si>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</si>
  <si>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</si>
  <si>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</si>
  <si>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</si>
  <si>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</si>
  <si>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</si>
  <si>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</si>
  <si>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</si>
  <si>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</si>
  <si>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</si>
  <si>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</si>
  <si>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</si>
  <si>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</si>
  <si>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</si>
  <si>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</si>
  <si>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</si>
  <si>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</si>
  <si>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</si>
  <si>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</si>
  <si>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</si>
  <si>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</si>
  <si>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</si>
  <si>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</si>
  <si>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</si>
  <si>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</si>
  <si>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</si>
  <si>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</si>
  <si>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</si>
  <si>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</si>
  <si>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</si>
  <si>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</si>
  <si>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</si>
  <si>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</si>
  <si>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</si>
  <si>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</si>
  <si>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</si>
  <si>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</si>
  <si>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</si>
  <si>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</si>
  <si>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</si>
  <si>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</si>
  <si>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</si>
  <si>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</si>
  <si>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</si>
  <si>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</si>
  <si>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</si>
  <si>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</si>
  <si>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</si>
  <si>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</si>
  <si>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</si>
  <si>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</si>
  <si>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</si>
  <si>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</si>
  <si>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</si>
  <si>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</si>
  <si>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</si>
  <si>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</si>
  <si>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</si>
  <si>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</si>
  <si>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</si>
  <si>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</si>
  <si>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</si>
  <si>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</si>
  <si>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</si>
  <si>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</si>
  <si>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</si>
  <si>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</si>
  <si>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</si>
  <si>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</si>
  <si>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</si>
  <si>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</si>
  <si>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</si>
  <si>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</si>
  <si>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</si>
  <si>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</si>
  <si>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</si>
  <si>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</si>
  <si>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</si>
  <si>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</si>
  <si>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</si>
  <si>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</si>
  <si>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</si>
  <si>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</si>
  <si>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</si>
  <si>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</si>
  <si>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</si>
  <si>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</si>
  <si>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</si>
  <si>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</si>
  <si>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</si>
  <si>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</si>
  <si>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</si>
  <si>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</si>
  <si>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</si>
  <si>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</si>
  <si>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</si>
  <si>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</si>
  <si>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</si>
  <si>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</si>
  <si>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</si>
  <si>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</si>
  <si>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</si>
  <si>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</si>
  <si>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</si>
  <si>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</si>
  <si>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</si>
  <si>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</si>
  <si>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</si>
  <si>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</si>
  <si>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</si>
  <si>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</si>
  <si>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</si>
  <si>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</si>
  <si>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</si>
  <si>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</si>
  <si>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</si>
  <si>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</si>
  <si>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</si>
  <si>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</si>
  <si>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</si>
  <si>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</si>
  <si>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</si>
  <si>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</si>
  <si>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</si>
  <si>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</si>
  <si>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</si>
  <si>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</si>
  <si>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</si>
  <si>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</si>
  <si>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</si>
  <si>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</si>
  <si>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</si>
  <si>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</si>
  <si>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</si>
  <si>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</si>
  <si>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</si>
  <si>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</si>
  <si>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</si>
  <si>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</si>
  <si>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</si>
  <si>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</si>
  <si>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</si>
  <si>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</si>
  <si>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</si>
  <si>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</si>
  <si>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</si>
  <si>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</si>
  <si>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</si>
  <si>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</si>
  <si>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</si>
  <si>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</si>
  <si>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</si>
  <si>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</si>
  <si>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</si>
  <si>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</si>
  <si>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</si>
  <si>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</si>
  <si>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</si>
  <si>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</si>
  <si>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</si>
  <si>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</si>
  <si>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</si>
  <si>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</si>
  <si>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</si>
  <si>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</si>
  <si>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</si>
  <si>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</si>
  <si>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</si>
  <si>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</si>
  <si>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</si>
  <si>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</si>
  <si>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</si>
  <si>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</si>
  <si>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</si>
  <si>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</si>
  <si>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</si>
  <si>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</si>
  <si>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</si>
  <si>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</si>
  <si>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</si>
  <si>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</si>
  <si>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</si>
  <si>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</si>
  <si>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</si>
  <si>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</si>
  <si>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</si>
  <si>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</si>
  <si>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</si>
  <si>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</si>
  <si>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</si>
  <si>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</si>
  <si>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</si>
  <si>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</si>
  <si>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</si>
  <si>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</si>
  <si>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</si>
  <si>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</si>
  <si>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</si>
  <si>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</si>
  <si>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</si>
  <si>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</si>
  <si>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</si>
  <si>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</si>
  <si>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</si>
  <si>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</si>
  <si>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</si>
  <si>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</si>
  <si>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</si>
  <si>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</si>
  <si>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</si>
  <si>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</si>
  <si>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</si>
  <si>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</si>
  <si>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</si>
  <si>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</si>
  <si>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</si>
  <si>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</si>
  <si>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</si>
  <si>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</si>
  <si>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</si>
  <si>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</si>
  <si>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</si>
  <si>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</si>
  <si>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</si>
  <si>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</si>
  <si>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</si>
  <si>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</si>
  <si>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</si>
  <si>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</si>
  <si>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</si>
  <si>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</si>
  <si>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</si>
  <si>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</si>
  <si>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</si>
  <si>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</si>
  <si>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</si>
  <si>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</si>
  <si>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</si>
  <si>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</si>
  <si>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</si>
  <si>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</si>
  <si>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</si>
  <si>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</si>
  <si>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</si>
  <si>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</si>
  <si>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</si>
  <si>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</si>
  <si>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</si>
  <si>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</si>
  <si>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</si>
  <si>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</si>
  <si>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</si>
  <si>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</si>
  <si>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</si>
  <si>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</si>
  <si>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</si>
  <si>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</si>
  <si>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</si>
  <si>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</si>
  <si>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</si>
  <si>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</si>
  <si>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</si>
  <si>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</si>
  <si>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</si>
  <si>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</si>
  <si>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</si>
  <si>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</si>
  <si>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</si>
  <si>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</si>
  <si>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</si>
  <si>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</si>
  <si>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</si>
  <si>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</si>
  <si>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</si>
  <si>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</si>
  <si>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</si>
  <si>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</si>
  <si>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</si>
  <si>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</si>
  <si>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</si>
  <si>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</si>
  <si>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</si>
  <si>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</si>
  <si>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</si>
  <si>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</si>
  <si>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</si>
  <si>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</si>
  <si>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</si>
  <si>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</si>
  <si>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</si>
  <si>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</si>
  <si>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</si>
  <si>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</si>
  <si>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</si>
  <si>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</si>
  <si>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</si>
  <si>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</si>
  <si>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</si>
  <si>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</si>
  <si>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</si>
  <si>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</si>
  <si>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</si>
  <si>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</si>
  <si>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</si>
  <si>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</si>
  <si>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</si>
  <si>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</si>
  <si>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</si>
  <si>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</si>
  <si>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</si>
  <si>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</si>
  <si>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</si>
  <si>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</si>
  <si>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</si>
  <si>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</si>
  <si>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</si>
  <si>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</si>
  <si>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</si>
  <si>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</si>
  <si>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</si>
  <si>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</si>
  <si>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</si>
  <si>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</si>
  <si>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</si>
  <si>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</si>
  <si>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</si>
  <si>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</si>
  <si>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</si>
  <si>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</si>
  <si>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</si>
  <si>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</si>
  <si>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</si>
  <si>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</si>
  <si>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</si>
  <si>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</si>
  <si>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</si>
  <si>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</si>
  <si>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</si>
  <si>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</si>
  <si>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</si>
  <si>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</si>
  <si>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</si>
  <si>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</si>
  <si>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</si>
  <si>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</si>
  <si>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</si>
  <si>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</si>
  <si>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</si>
  <si>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</si>
  <si>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</si>
  <si>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</si>
  <si>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</si>
  <si>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</si>
  <si>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</si>
  <si>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</si>
  <si>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</si>
  <si>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</si>
  <si>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</si>
  <si>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</si>
  <si>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</si>
  <si>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</si>
  <si>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</si>
  <si>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</si>
  <si>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</si>
  <si>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</si>
  <si>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</si>
  <si>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</si>
  <si>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</si>
  <si>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</si>
  <si>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</si>
  <si>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</si>
  <si>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</si>
  <si>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</si>
  <si>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</si>
  <si>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</si>
  <si>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</si>
  <si>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</si>
  <si>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</si>
  <si>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</si>
  <si>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</si>
  <si>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</si>
  <si>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</si>
  <si>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</si>
  <si>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</si>
  <si>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</si>
  <si>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</si>
  <si>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</si>
  <si>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</si>
  <si>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</si>
  <si>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</si>
  <si>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</si>
  <si>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</si>
  <si>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</si>
  <si>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</si>
  <si>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</si>
  <si>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</si>
  <si>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</si>
  <si>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</si>
  <si>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</si>
  <si>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</si>
  <si>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</si>
  <si>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</si>
  <si>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</si>
  <si>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</si>
  <si>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</si>
  <si>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</si>
  <si>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</si>
  <si>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</si>
  <si>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</si>
  <si>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</si>
  <si>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</si>
  <si>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</si>
  <si>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</si>
  <si>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</si>
  <si>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</si>
  <si>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</si>
  <si>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</si>
  <si>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</si>
  <si>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</si>
  <si>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</si>
  <si>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</si>
  <si>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</si>
  <si>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</si>
  <si>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</si>
  <si>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</si>
  <si>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</si>
  <si>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</si>
  <si>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</si>
  <si>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</si>
  <si>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</si>
  <si>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</si>
  <si>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</si>
  <si>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</si>
  <si>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</si>
  <si>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</si>
  <si>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</si>
  <si>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</si>
  <si>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</si>
  <si>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</si>
  <si>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</si>
  <si>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</si>
  <si>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</si>
  <si>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</si>
  <si>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</si>
  <si>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</si>
  <si>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</si>
  <si>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</si>
  <si>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</si>
  <si>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</si>
  <si>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</si>
  <si>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</si>
  <si>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</si>
  <si>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</si>
  <si>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</si>
  <si>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</si>
  <si>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</si>
  <si>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</si>
  <si>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</si>
  <si>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</si>
  <si>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</si>
  <si>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</si>
  <si>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</si>
  <si>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</si>
  <si>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</si>
  <si>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</si>
  <si>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</si>
  <si>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</si>
  <si>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</si>
  <si>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</si>
  <si>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</si>
  <si>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</si>
  <si>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</si>
  <si>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</si>
  <si>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</si>
  <si>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</si>
  <si>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</si>
  <si>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</si>
  <si>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</si>
  <si>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</si>
  <si>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</si>
  <si>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</si>
  <si>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</si>
  <si>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</si>
  <si>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</si>
  <si>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</si>
  <si>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</si>
  <si>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</si>
  <si>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</si>
  <si>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</si>
  <si>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</si>
  <si>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</si>
  <si>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</si>
  <si>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</si>
  <si>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</si>
  <si>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</si>
  <si>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</si>
  <si>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</si>
  <si>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</si>
  <si>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</si>
  <si>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</si>
  <si>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</si>
  <si>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</si>
  <si>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</si>
  <si>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</si>
  <si>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</si>
  <si>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</si>
  <si>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</si>
  <si>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</si>
  <si>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</si>
  <si>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</si>
  <si>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</si>
  <si>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</si>
  <si>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</si>
  <si>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</si>
  <si>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</si>
  <si>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</si>
  <si>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</si>
  <si>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</si>
  <si>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</si>
  <si>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</si>
  <si>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</si>
  <si>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</si>
  <si>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</si>
  <si>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</si>
  <si>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</si>
  <si>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</si>
  <si>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</si>
  <si>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</si>
  <si>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</si>
  <si>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</si>
  <si>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</si>
  <si>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</si>
  <si>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</si>
  <si>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</si>
  <si>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</si>
  <si>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</si>
  <si>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</si>
  <si>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</si>
  <si>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</si>
  <si>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</si>
  <si>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</si>
  <si>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</si>
  <si>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</si>
  <si>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</si>
  <si>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</si>
  <si>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</si>
  <si>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</si>
  <si>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</si>
  <si>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</si>
  <si>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</si>
  <si>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</si>
  <si>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</si>
  <si>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</si>
  <si>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</si>
  <si>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</si>
  <si>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</si>
  <si>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</si>
  <si>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</si>
  <si>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</si>
  <si>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</si>
  <si>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</si>
  <si>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</si>
  <si>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</si>
  <si>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</si>
  <si>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</si>
  <si>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</si>
  <si>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</si>
  <si>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</si>
  <si>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</si>
  <si>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</si>
  <si>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</si>
  <si>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</si>
  <si>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</si>
  <si>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</si>
  <si>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</si>
  <si>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</si>
  <si>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</si>
  <si>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</si>
  <si>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</si>
  <si>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</si>
  <si>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</si>
  <si>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</si>
  <si>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</si>
  <si>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</si>
  <si>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</si>
  <si>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</si>
  <si>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</si>
  <si>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</si>
  <si>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</si>
  <si>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</si>
  <si>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</si>
  <si>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</si>
  <si>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</si>
  <si>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</si>
  <si>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</si>
  <si>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</si>
  <si>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</si>
  <si>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</si>
  <si>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</si>
  <si>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</si>
  <si>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</si>
  <si>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</si>
  <si>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</si>
  <si>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</si>
  <si>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</si>
  <si>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</si>
  <si>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</si>
  <si>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</si>
  <si>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</si>
  <si>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</si>
  <si>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</si>
  <si>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</si>
  <si>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</si>
  <si>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</si>
  <si>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</si>
  <si>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</si>
  <si>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</si>
  <si>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</si>
  <si>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</si>
  <si>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</si>
  <si>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</si>
  <si>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</si>
  <si>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</si>
  <si>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</si>
  <si>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</si>
  <si>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</si>
  <si>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</si>
  <si>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</si>
  <si>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</si>
  <si>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</si>
  <si>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</si>
  <si>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</si>
  <si>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</si>
  <si>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</si>
  <si>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</si>
  <si>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</si>
  <si>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</si>
  <si>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</si>
  <si>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</si>
  <si>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</si>
  <si>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</si>
  <si>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</si>
  <si>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</si>
  <si>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</si>
  <si>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</si>
  <si>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</si>
  <si>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</si>
  <si>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</si>
  <si>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</si>
  <si>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</si>
  <si>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</si>
  <si>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</si>
  <si>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</si>
  <si>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</si>
  <si>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</si>
  <si>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</si>
  <si>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</si>
  <si>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</si>
  <si>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</si>
  <si>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</si>
  <si>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</si>
  <si>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</si>
  <si>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</si>
  <si>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</si>
  <si>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</si>
  <si>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</si>
  <si>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</si>
  <si>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</si>
  <si>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</si>
  <si>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</si>
  <si>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</si>
  <si>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</si>
  <si>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</si>
  <si>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</si>
  <si>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</si>
  <si>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</si>
  <si>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</si>
  <si>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</si>
  <si>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</si>
  <si>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</si>
  <si>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</si>
  <si>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</si>
  <si>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</si>
  <si>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</si>
  <si>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</si>
  <si>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</si>
  <si>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</si>
  <si>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</si>
  <si>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</si>
  <si>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</si>
  <si>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</si>
  <si>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</si>
  <si>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</si>
  <si>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</si>
  <si>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</si>
  <si>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</si>
  <si>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</si>
  <si>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</si>
  <si>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</si>
  <si>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</si>
  <si>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</si>
  <si>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</si>
  <si>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</si>
  <si>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</si>
  <si>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</si>
  <si>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</si>
  <si>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</si>
  <si>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</si>
  <si>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</si>
  <si>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</si>
  <si>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</si>
  <si>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</si>
  <si>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</si>
  <si>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</si>
  <si>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</si>
  <si>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</si>
  <si>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</si>
  <si>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</si>
  <si>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</si>
  <si>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</si>
  <si>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</si>
  <si>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</si>
  <si>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</si>
  <si>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</si>
  <si>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</si>
  <si>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</si>
  <si>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</si>
  <si>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</si>
  <si>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</si>
  <si>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</si>
  <si>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</si>
  <si>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</si>
  <si>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</si>
  <si>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</si>
  <si>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</si>
  <si>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</si>
  <si>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</si>
  <si>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</si>
  <si>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</si>
  <si>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</si>
  <si>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</si>
  <si>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</si>
  <si>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</si>
  <si>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</si>
  <si>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</si>
  <si>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</si>
  <si>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</si>
  <si>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</si>
  <si>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</si>
  <si>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</si>
  <si>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</si>
  <si>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</si>
  <si>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</si>
  <si>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</si>
  <si>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</si>
  <si>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</si>
  <si>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</si>
  <si>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</si>
  <si>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</si>
  <si>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</si>
  <si>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</si>
  <si>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</si>
  <si>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</si>
  <si>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</si>
  <si>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</si>
  <si>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</si>
  <si>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</si>
  <si>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</si>
  <si>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</si>
  <si>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</si>
  <si>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</si>
  <si>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</si>
  <si>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</si>
  <si>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</si>
  <si>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</si>
  <si>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</si>
  <si>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</si>
  <si>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</si>
  <si>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</si>
  <si>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</si>
  <si>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</si>
  <si>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</si>
  <si>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</si>
  <si>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</si>
  <si>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</si>
  <si>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</si>
  <si>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</si>
  <si>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</si>
  <si>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</si>
  <si>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</si>
  <si>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</si>
  <si>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</si>
  <si>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</si>
  <si>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</si>
  <si>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</si>
  <si>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</si>
  <si>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</si>
  <si>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</si>
  <si>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</si>
  <si>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</si>
  <si>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</si>
  <si>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</si>
  <si>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</si>
  <si>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</si>
  <si>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</si>
  <si>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</si>
  <si>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</si>
  <si>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</si>
  <si>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</si>
  <si>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</si>
  <si>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</si>
  <si>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</si>
  <si>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</si>
  <si>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</si>
  <si>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</si>
  <si>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</si>
  <si>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</si>
  <si>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</si>
  <si>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</si>
  <si>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</si>
  <si>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</si>
  <si>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</si>
  <si>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</si>
  <si>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</si>
  <si>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</si>
  <si>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</si>
  <si>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</si>
  <si>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</si>
  <si>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</si>
  <si>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</si>
  <si>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</si>
  <si>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</si>
  <si>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</si>
  <si>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</si>
  <si>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</si>
  <si>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</si>
  <si>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</si>
  <si>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</si>
  <si>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</si>
  <si>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</si>
  <si>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</si>
  <si>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</si>
  <si>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</si>
  <si>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</si>
  <si>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</si>
  <si>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</si>
  <si>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</si>
  <si>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</si>
  <si>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</si>
  <si>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</si>
  <si>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</si>
  <si>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</si>
  <si>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</si>
  <si>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</si>
  <si>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</si>
  <si>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</si>
  <si>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</si>
  <si>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</si>
  <si>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</si>
  <si>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</si>
  <si>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</si>
  <si>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</si>
  <si>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</si>
  <si>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</si>
  <si>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</si>
  <si>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</si>
  <si>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</si>
  <si>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</si>
  <si>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</si>
  <si>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</si>
  <si>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</si>
  <si>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</si>
  <si>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</si>
  <si>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</si>
  <si>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</si>
  <si>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</si>
  <si>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</si>
  <si>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</si>
  <si>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</si>
  <si>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</si>
  <si>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</si>
  <si>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</si>
  <si>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</si>
  <si>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</si>
  <si>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</si>
  <si>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</si>
  <si>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</si>
  <si>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</si>
  <si>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</si>
  <si>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</si>
  <si>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</si>
  <si>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</si>
  <si>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</si>
  <si>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</si>
  <si>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</si>
  <si>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</si>
  <si>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</si>
  <si>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</si>
  <si>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</si>
  <si>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</si>
  <si>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</si>
  <si>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</si>
  <si>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</si>
  <si>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</si>
  <si>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</si>
  <si>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</si>
  <si>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</si>
  <si>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</si>
  <si>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</si>
  <si>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</si>
  <si>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</si>
  <si>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</si>
  <si>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</si>
  <si>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</si>
  <si>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</si>
  <si>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</si>
  <si>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</si>
  <si>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</si>
  <si>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</si>
  <si>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</si>
  <si>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</si>
  <si>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blurb </t>
  </si>
  <si>
    <t>Goal</t>
  </si>
  <si>
    <t>Pledged</t>
  </si>
  <si>
    <t>Number of Backers</t>
  </si>
  <si>
    <t>Successful</t>
  </si>
  <si>
    <t xml:space="preserve">Failed </t>
  </si>
  <si>
    <t xml:space="preserve">Mean Goal </t>
  </si>
  <si>
    <t xml:space="preserve">Median Goal </t>
  </si>
  <si>
    <t xml:space="preserve">Mean Pledged </t>
  </si>
  <si>
    <t>Median Pledged</t>
  </si>
  <si>
    <t xml:space="preserve">Standard Deviation of Goal </t>
  </si>
  <si>
    <t>Upper Quartile of Goal</t>
  </si>
  <si>
    <t>Lower Quartile of Goal</t>
  </si>
  <si>
    <t xml:space="preserve"> IQR of Goal </t>
  </si>
  <si>
    <t>Standard Deviation of Pledged</t>
  </si>
  <si>
    <t>Upper Quartile of Pledged</t>
  </si>
  <si>
    <t>Lower Quartile of Pledged</t>
  </si>
  <si>
    <t xml:space="preserve"> IQR of Pledged</t>
  </si>
  <si>
    <t>Years</t>
  </si>
  <si>
    <t xml:space="preserve">Number Successful </t>
  </si>
  <si>
    <t>Number Failed</t>
  </si>
  <si>
    <t xml:space="preserve">Number Canceled </t>
  </si>
  <si>
    <t>Total Projects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</si>
  <si>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</si>
  <si>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</si>
  <si>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</si>
  <si>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</si>
  <si>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</si>
  <si>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</si>
  <si>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</si>
  <si>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</si>
  <si>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</si>
  <si>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</si>
  <si>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Greater Than 50000</t>
  </si>
  <si>
    <t>45000 to 49999</t>
  </si>
  <si>
    <t>40000 to 44999</t>
  </si>
  <si>
    <t>35000 to 39999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</si>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</sst>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44" fontId="1" fillId="0" borderId="0" xfId="0" applyNumberFormat="1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925186985990342E-2"/>
          <c:y val="0.12582575754816669"/>
          <c:w val="0.89406066575768783"/>
          <c:h val="0.725303755470147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E-A148-9BBB-4C70152BBE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E-A148-9BBB-4C70152BBE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E-A148-9BBB-4C70152B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11103"/>
        <c:axId val="43129615"/>
      </c:lineChart>
      <c:catAx>
        <c:axId val="5691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9615"/>
        <c:crosses val="autoZero"/>
        <c:auto val="1"/>
        <c:lblAlgn val="ctr"/>
        <c:lblOffset val="100"/>
        <c:noMultiLvlLbl val="0"/>
      </c:catAx>
      <c:valAx>
        <c:axId val="4312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CD-AF4A-AFE2-B2ADAEBB82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CD-AF4A-AFE2-B2ADAEBB82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CD-AF4A-AFE2-B2ADAEBB8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54623"/>
        <c:axId val="44056303"/>
      </c:lineChart>
      <c:catAx>
        <c:axId val="4405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56303"/>
        <c:crosses val="autoZero"/>
        <c:auto val="1"/>
        <c:lblAlgn val="ctr"/>
        <c:lblOffset val="100"/>
        <c:noMultiLvlLbl val="0"/>
      </c:catAx>
      <c:valAx>
        <c:axId val="440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5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5-1141-94DB-627B5A0232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B5-1141-94DB-627B5A0232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B5-1141-94DB-627B5A0232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B5-1141-94DB-627B5A023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0893519"/>
        <c:axId val="12472928"/>
      </c:barChart>
      <c:catAx>
        <c:axId val="212089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2928"/>
        <c:crosses val="autoZero"/>
        <c:auto val="1"/>
        <c:lblAlgn val="ctr"/>
        <c:lblOffset val="100"/>
        <c:noMultiLvlLbl val="0"/>
      </c:catAx>
      <c:valAx>
        <c:axId val="124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716321943010711E-2"/>
          <c:y val="2.9748283752860413E-2"/>
          <c:w val="0.84077220610581571"/>
          <c:h val="0.921743094470170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E-4546-8B8B-B7ECC07637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E-4546-8B8B-B7ECC07637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E-4546-8B8B-B7ECC0763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33072"/>
        <c:axId val="44824400"/>
      </c:barChart>
      <c:catAx>
        <c:axId val="4483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4400"/>
        <c:crosses val="autoZero"/>
        <c:auto val="1"/>
        <c:lblAlgn val="ctr"/>
        <c:lblOffset val="100"/>
        <c:noMultiLvlLbl val="0"/>
      </c:catAx>
      <c:valAx>
        <c:axId val="448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LD'!$B$5:$B$17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9-764B-BACD-B3B1EA4B2A74}"/>
            </c:ext>
          </c:extLst>
        </c:ser>
        <c:ser>
          <c:idx val="1"/>
          <c:order val="1"/>
          <c:tx>
            <c:strRef>
              <c:f>'Outcomes based on LD'!$C$3:$C$4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LD'!$C$5:$C$17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49-764B-BACD-B3B1EA4B2A74}"/>
            </c:ext>
          </c:extLst>
        </c:ser>
        <c:ser>
          <c:idx val="2"/>
          <c:order val="2"/>
          <c:tx>
            <c:strRef>
              <c:f>'Outcomes based on LD'!$D$3:$D$4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LD'!$D$5:$D$17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49-764B-BACD-B3B1EA4B2A74}"/>
            </c:ext>
          </c:extLst>
        </c:ser>
        <c:ser>
          <c:idx val="3"/>
          <c:order val="3"/>
          <c:tx>
            <c:strRef>
              <c:f>'Outcomes based on LD'!$E$3:$E$4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LD'!$E$5:$E$17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49-764B-BACD-B3B1EA4B2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08992"/>
        <c:axId val="51415552"/>
      </c:lineChart>
      <c:catAx>
        <c:axId val="517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5552"/>
        <c:crosses val="autoZero"/>
        <c:auto val="1"/>
        <c:lblAlgn val="ctr"/>
        <c:lblOffset val="100"/>
        <c:noMultiLvlLbl val="0"/>
      </c:catAx>
      <c:valAx>
        <c:axId val="514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27021</xdr:colOff>
      <xdr:row>14</xdr:row>
      <xdr:rowOff>101060</xdr:rowOff>
    </xdr:from>
    <xdr:to>
      <xdr:col>9</xdr:col>
      <xdr:colOff>408022</xdr:colOff>
      <xdr:row>37</xdr:row>
      <xdr:rowOff>81064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55839-4699-0142-B6DF-FC076E53E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20</xdr:row>
      <xdr:rowOff>0</xdr:rowOff>
    </xdr:from>
    <xdr:to>
      <xdr:col>9</xdr:col>
      <xdr:colOff>444500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AA707-66DB-6F4F-8C7B-41176A38E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165100</xdr:rowOff>
    </xdr:from>
    <xdr:to>
      <xdr:col>19</xdr:col>
      <xdr:colOff>368300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FFC5A-A0E7-634E-97A5-BFA638606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109416</xdr:colOff>
      <xdr:row>0</xdr:row>
      <xdr:rowOff>136770</xdr:rowOff>
    </xdr:from>
    <xdr:to>
      <xdr:col>11</xdr:col>
      <xdr:colOff>477716</xdr:colOff>
      <xdr:row>20</xdr:row>
      <xdr:rowOff>119185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57D36-0A58-AD4B-A15A-1D6954410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427567</xdr:colOff>
      <xdr:row>2</xdr:row>
      <xdr:rowOff>116417</xdr:rowOff>
    </xdr:from>
    <xdr:to>
      <xdr:col>11</xdr:col>
      <xdr:colOff>656167</xdr:colOff>
      <xdr:row>17</xdr:row>
      <xdr:rowOff>2117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A474A-47B7-CE46-8C2A-A5E265855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e Yu" refreshedDate="44098.711907291668" createdVersion="6" refreshedVersion="6" minRefreshableVersion="3" recordCount="4114" xr:uid="{6D7A331F-D404-0340-8939-49CF748A04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e Yu" refreshedDate="44098.772472569442" createdVersion="6" refreshedVersion="6" minRefreshableVersion="3" recordCount="4114" xr:uid="{EC2A58EF-553B-BB41-A774-83F1E78C12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e Yu" refreshedDate="44101.632969907405" createdVersion="6" refreshedVersion="6" minRefreshableVersion="3" recordCount="4114" xr:uid="{5FA7B856-CF10-AC4F-920D-48D434DB1BF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/A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4840-3DB3-4749-89FF-92197560E1EA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25B62-3FEB-1A42-8E77-E27DE6D63DA4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A77E7-0738-7B41-A00E-AE0C9E62C93F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5B260-1096-E644-8597-24C5062E940E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134" zoomScaleNormal="114" workbookViewId="0">
      <pane ySplit="1" topLeftCell="A2" activePane="bottomLeft" state="frozen"/>
      <selection activeCell="K1" sqref="K1"/>
      <selection pane="bottomLeft" activeCell="U11" sqref="U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6.6640625" style="6" customWidth="1"/>
    <col min="17" max="17" width="41.1640625" customWidth="1"/>
    <col min="18" max="18" width="13.33203125" customWidth="1"/>
    <col min="19" max="19" width="21.6640625" style="15" customWidth="1"/>
    <col min="20" max="20" width="20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7235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6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6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6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6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6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6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6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 s="6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 s="6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6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6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6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6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6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6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6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6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6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6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6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6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6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6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6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6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6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6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6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6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6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6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6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6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6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6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6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6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6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6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6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6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6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6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6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6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6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6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6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6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6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6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6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6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6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6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6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6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6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6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6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6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6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6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6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6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6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6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6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6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6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6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6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6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6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6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6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6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6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6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6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6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6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6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6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6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6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6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6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6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6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6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6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6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6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6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6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6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6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6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6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6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6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6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6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6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 s="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 s="6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6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6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6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6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6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6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6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6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6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6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6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6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6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6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6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6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6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6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6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6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6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6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6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6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6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6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6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6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6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6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6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6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6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6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6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6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6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6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6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6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6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6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6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6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6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6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6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6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6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6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6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6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6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6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6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6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 s="6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 s="6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6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6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6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6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6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6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6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6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6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6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6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6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6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6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6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6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6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6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6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6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6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6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6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6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6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6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6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6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6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6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6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6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6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6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6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6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6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6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6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6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6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6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6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6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6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6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6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6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6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6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6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6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6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6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6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6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 s="6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 s="6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6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6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6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6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6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6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6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6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6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6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6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6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6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6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6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6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6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6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6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6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6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6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6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6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6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6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6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6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6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6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6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6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6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6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6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6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6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6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6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6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6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6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6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6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6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6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6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6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6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6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6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6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6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6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6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 s="6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 s="6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6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6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6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6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6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6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6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6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6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6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6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6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6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6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6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6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6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6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6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6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6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6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6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6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6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6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6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6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6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6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6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6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6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6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6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6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6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6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6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6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6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6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6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6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6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6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6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6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6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6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6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6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6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6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6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6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 s="6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 s="6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6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6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6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6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6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6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6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6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6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6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6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6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6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6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6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6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6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6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6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6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6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6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6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6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6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6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6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6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6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6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6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6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6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6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6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6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6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6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6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6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6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6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6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6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6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6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6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6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6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6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6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6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6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6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6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6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 s="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 s="6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6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6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6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6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6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6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6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6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6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6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6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6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6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6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6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6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6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6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6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6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6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6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6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6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6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6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6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6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6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6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6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6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6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6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6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6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6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6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 s="6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 s="6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6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6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6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6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6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6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6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6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6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6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6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6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6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6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6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6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6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6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6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6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6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6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6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6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6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6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6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6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6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6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6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6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6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6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6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6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6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6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6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6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6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6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6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6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6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6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6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6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6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6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6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6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6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6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6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6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 s="6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 s="6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6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6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6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6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6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6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6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6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6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6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6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6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6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6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6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6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6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6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6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6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6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6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6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6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6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6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6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6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6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6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6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6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6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6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6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6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6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6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6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6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6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6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6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6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6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6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6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6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6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6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6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6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6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6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6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6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6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6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6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 s="6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 s="6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6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6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6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6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6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6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6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6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6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6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6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6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6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6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6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6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6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6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6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6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6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6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6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6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6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6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6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6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6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6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6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6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6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6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6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6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6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6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 s="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 s="6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6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6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6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6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6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6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6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6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6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6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6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6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6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6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6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6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6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6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6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6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6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6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6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6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6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6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6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6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6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6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6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6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6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6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6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6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6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6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6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6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6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6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6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6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6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6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6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6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6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6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6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6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6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6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6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6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 s="6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 s="6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6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6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6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6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6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6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6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6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6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6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6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6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6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6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6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6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6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6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6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6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6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6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6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6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6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6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6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6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6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6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6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6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6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6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6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6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6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6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6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6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6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6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6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6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6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6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6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6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6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6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6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6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6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6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6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6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 s="6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 s="6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6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6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6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6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6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6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6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6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6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6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6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6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6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6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6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6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6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6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6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6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6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6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6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6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6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6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6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6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6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6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6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6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6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6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6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6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6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6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6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6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6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6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6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6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6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6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6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6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6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6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6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6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6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6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6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 s="6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 s="6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6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6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6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6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6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6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6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6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6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6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6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6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6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6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6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8E2626E8-2341-5146-8D32-86C12ECA8EE5}"/>
  <sortState xmlns:xlrd2="http://schemas.microsoft.com/office/spreadsheetml/2017/richdata2" ref="A2:N4116">
    <sortCondition ref="E1:E4116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2B26-7162-394D-9489-2BAC3347ED9B}">
  <dimension ref="A1:H13"/>
  <sheetViews>
    <sheetView zoomScale="141" zoomScaleNormal="141" workbookViewId="0">
      <selection activeCell="F12" sqref="F12"/>
    </sheetView>
  </sheetViews>
  <sheetFormatPr baseColWidth="10" defaultRowHeight="15" x14ac:dyDescent="0.2"/>
  <cols>
    <col min="1" max="1" width="17.33203125" customWidth="1"/>
    <col min="2" max="2" width="16.1640625" customWidth="1"/>
    <col min="3" max="3" width="13.83203125" customWidth="1"/>
    <col min="4" max="4" width="17" customWidth="1"/>
    <col min="5" max="5" width="12.33203125" customWidth="1"/>
    <col min="6" max="6" width="20" style="23" customWidth="1"/>
    <col min="7" max="7" width="15.83203125" style="23" customWidth="1"/>
    <col min="8" max="8" width="19" style="23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2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8417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8414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D30ED-9299-7C49-9DBE-7BBED57B0B28}">
  <dimension ref="A1:E18"/>
  <sheetViews>
    <sheetView topLeftCell="A22" zoomScale="167" zoomScaleNormal="167"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  <col min="11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sortState xmlns:xlrd2="http://schemas.microsoft.com/office/spreadsheetml/2017/richdata2" columnSort="1" ref="A4:F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AC44-9136-5441-B78B-BA4448CA7509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29E0-422E-524D-8AA5-08EB444851E4}">
  <dimension ref="A1:E7"/>
  <sheetViews>
    <sheetView zoomScale="130" zoomScaleNormal="13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337B2-79C3-E742-9FC6-BF83D8C58CE1}">
  <dimension ref="A1:F17"/>
  <sheetViews>
    <sheetView zoomScale="177" zoomScaleNormal="177" workbookViewId="0">
      <selection activeCell="F23" sqref="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6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6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6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6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6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6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6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6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6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6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6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6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6939-882A-D14C-B916-C676DA911CF8}">
  <dimension ref="A1:F6"/>
  <sheetViews>
    <sheetView tabSelected="1" zoomScale="168" zoomScaleNormal="168" workbookViewId="0">
      <selection activeCell="A3" sqref="A3"/>
    </sheetView>
  </sheetViews>
  <sheetFormatPr baseColWidth="10" defaultRowHeight="15" x14ac:dyDescent="0.2"/>
  <cols>
    <col min="1" max="1" width="28.83203125" customWidth="1"/>
    <col min="2" max="2" width="34" style="3" customWidth="1"/>
    <col min="3" max="3" width="12.83203125" style="20" customWidth="1"/>
    <col min="4" max="4" width="13" style="6" customWidth="1"/>
    <col min="5" max="5" width="16.1640625" customWidth="1"/>
    <col min="6" max="6" width="16.33203125" customWidth="1"/>
  </cols>
  <sheetData>
    <row r="1" spans="1:6" s="17" customFormat="1" ht="16" x14ac:dyDescent="0.2">
      <c r="A1" s="17" t="s">
        <v>8379</v>
      </c>
      <c r="B1" s="18" t="s">
        <v>8380</v>
      </c>
      <c r="C1" s="19" t="s">
        <v>8381</v>
      </c>
      <c r="D1" s="21" t="s">
        <v>8382</v>
      </c>
      <c r="E1" s="17" t="s">
        <v>8307</v>
      </c>
      <c r="F1" s="17" t="s">
        <v>8383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938FD-A443-9848-B47D-B3BD4D7904A3}">
  <dimension ref="A1:C14"/>
  <sheetViews>
    <sheetView zoomScale="187" zoomScaleNormal="187" workbookViewId="0">
      <selection activeCell="C6" sqref="C6"/>
    </sheetView>
  </sheetViews>
  <sheetFormatPr baseColWidth="10" defaultRowHeight="15" x14ac:dyDescent="0.2"/>
  <cols>
    <col min="1" max="1" width="24.33203125" customWidth="1"/>
    <col min="2" max="3" width="11.1640625" style="22" bestFit="1" customWidth="1"/>
  </cols>
  <sheetData>
    <row r="1" spans="1:3" x14ac:dyDescent="0.2">
      <c r="B1" s="22" t="s">
        <v>8384</v>
      </c>
      <c r="C1" s="22" t="s">
        <v>8385</v>
      </c>
    </row>
    <row r="2" spans="1:3" x14ac:dyDescent="0.2">
      <c r="A2" t="s">
        <v>8386</v>
      </c>
      <c r="B2" s="22" t="e">
        <f>(AVERAGE(#REF!))</f>
        <v>#REF!</v>
      </c>
      <c r="C2" s="22" t="e">
        <f>AVERAGE(#REF!)</f>
        <v>#REF!</v>
      </c>
    </row>
    <row r="3" spans="1:3" x14ac:dyDescent="0.2">
      <c r="A3" t="s">
        <v>8387</v>
      </c>
      <c r="B3" s="22" t="e">
        <f>MEDIAN(#REF!)</f>
        <v>#REF!</v>
      </c>
      <c r="C3" s="22" t="e">
        <f>MEDIAN(#REF!)</f>
        <v>#REF!</v>
      </c>
    </row>
    <row r="4" spans="1:3" x14ac:dyDescent="0.2">
      <c r="A4" t="s">
        <v>8390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8391</v>
      </c>
      <c r="B5" s="22" t="e">
        <f>_xlfn.QUARTILE.EXC(#REF!,3)</f>
        <v>#REF!</v>
      </c>
      <c r="C5" s="22" t="e">
        <f>_xlfn.QUARTILE.EXC(#REF!,3)</f>
        <v>#REF!</v>
      </c>
    </row>
    <row r="6" spans="1:3" x14ac:dyDescent="0.2">
      <c r="A6" t="s">
        <v>8392</v>
      </c>
      <c r="B6" s="22" t="e">
        <f>_xlfn.QUARTILE.EXC(#REF!,1)</f>
        <v>#REF!</v>
      </c>
      <c r="C6" s="22" t="e">
        <f>_xlfn.QUARTILE.EXC(#REF!,1)</f>
        <v>#REF!</v>
      </c>
    </row>
    <row r="7" spans="1:3" x14ac:dyDescent="0.2">
      <c r="A7" t="s">
        <v>8393</v>
      </c>
      <c r="B7" s="22" t="e">
        <f>B5-B6</f>
        <v>#REF!</v>
      </c>
      <c r="C7" s="22" t="e">
        <f>C5-C6</f>
        <v>#REF!</v>
      </c>
    </row>
    <row r="9" spans="1:3" x14ac:dyDescent="0.2">
      <c r="A9" t="s">
        <v>8388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8389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8394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t="s">
        <v>8395</v>
      </c>
      <c r="B12" s="22" t="e">
        <f>_xlfn.QUARTILE.EXC(#REF!,3)</f>
        <v>#REF!</v>
      </c>
      <c r="C12" s="22" t="e">
        <f>_xlfn.QUARTILE.EXC(#REF!,3)</f>
        <v>#REF!</v>
      </c>
    </row>
    <row r="13" spans="1:3" x14ac:dyDescent="0.2">
      <c r="A13" t="s">
        <v>8396</v>
      </c>
      <c r="B13" s="22" t="e">
        <f>_xlfn.QUARTILE.EXC(#REF!,1)</f>
        <v>#REF!</v>
      </c>
      <c r="C13" s="22" t="e">
        <f>_xlfn.QUARTILE.EXC(#REF!,1)</f>
        <v>#REF!</v>
      </c>
    </row>
    <row r="14" spans="1:3" x14ac:dyDescent="0.2">
      <c r="A14" t="s">
        <v>8397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Outcomes based on LD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Yue Yu</cp:lastModifiedBy>
  <dcterms:created xsi:type="dcterms:W3CDTF">2017-04-20T15:17:24Z</dcterms:created>
  <dcterms:modified xsi:type="dcterms:W3CDTF">2020-09-28T00:49:25Z</dcterms:modified>
</cp:coreProperties>
</file>