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_n\Downloads\DBC\Homework\Homework1-Excel\"/>
    </mc:Choice>
  </mc:AlternateContent>
  <bookViews>
    <workbookView xWindow="0" yWindow="0" windowWidth="16110" windowHeight="5180" activeTab="2" xr2:uid="{00000000-000D-0000-FFFF-FFFF00000000}"/>
  </bookViews>
  <sheets>
    <sheet name="Bonus HW" sheetId="3" r:id="rId1"/>
    <sheet name="Category Outcome" sheetId="4" r:id="rId2"/>
    <sheet name="Sub Category Outcome" sheetId="5" r:id="rId3"/>
    <sheet name="Sheet8" sheetId="8" r:id="rId4"/>
    <sheet name="MasterData" sheetId="1" r:id="rId5"/>
    <sheet name="Sheet6" sheetId="6" r:id="rId6"/>
  </sheets>
  <definedNames>
    <definedName name="_xlnm._FilterDatabase" localSheetId="4" hidden="1">MasterData!$A$1:$O$4115</definedName>
  </definedNames>
  <calcPr calcId="171027"/>
  <pivotCaches>
    <pivotCache cacheId="52" r:id="rId7"/>
    <pivotCache cacheId="6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3" l="1"/>
  <c r="H3" i="3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7" i="3"/>
  <c r="C7" i="3"/>
  <c r="D4" i="3"/>
  <c r="C4" i="3"/>
  <c r="B4" i="3"/>
  <c r="D13" i="3"/>
  <c r="D12" i="3"/>
  <c r="D11" i="3"/>
  <c r="C13" i="3"/>
  <c r="C12" i="3"/>
  <c r="C11" i="3"/>
  <c r="B13" i="3"/>
  <c r="B12" i="3"/>
  <c r="B11" i="3"/>
  <c r="D10" i="3"/>
  <c r="C10" i="3"/>
  <c r="B10" i="3"/>
  <c r="D9" i="3"/>
  <c r="C9" i="3"/>
  <c r="B9" i="3"/>
  <c r="D8" i="3"/>
  <c r="C8" i="3"/>
  <c r="B8" i="3"/>
  <c r="B7" i="3"/>
  <c r="D6" i="3"/>
  <c r="C6" i="3"/>
  <c r="B6" i="3"/>
  <c r="D5" i="3"/>
  <c r="C5" i="3"/>
  <c r="B5" i="3"/>
  <c r="D2" i="3"/>
  <c r="C2" i="3"/>
  <c r="B2" i="3"/>
  <c r="D3" i="3"/>
  <c r="C3" i="3"/>
  <c r="B3" i="3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<sst xmlns="http://schemas.openxmlformats.org/spreadsheetml/2006/main" count="24825" uniqueCount="8403">
  <si>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</si>
  <si>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</si>
  <si>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</si>
  <si>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</si>
  <si>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</si>
  <si>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</si>
  <si>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</si>
  <si>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</si>
  <si>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</si>
  <si>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</si>
  <si>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</si>
  <si>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</si>
  <si>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</si>
  <si>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</si>
  <si>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</si>
  <si>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</si>
  <si>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</si>
  <si>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</si>
  <si>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</si>
  <si>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</si>
  <si>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</si>
  <si>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</si>
  <si>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</si>
  <si>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</si>
  <si>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</si>
  <si>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</si>
  <si>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</si>
  <si>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</si>
  <si>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</si>
  <si>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</si>
  <si>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</si>
  <si>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</si>
  <si>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</si>
  <si>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</si>
  <si>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</si>
  <si>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</si>
  <si>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</si>
  <si>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</si>
  <si>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</si>
  <si>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</si>
  <si>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</si>
  <si>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</si>
  <si>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</si>
  <si>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</si>
  <si>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</si>
  <si>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</si>
  <si>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</si>
  <si>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</si>
  <si>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</si>
  <si>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</si>
  <si>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</si>
  <si>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</si>
  <si>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</si>
  <si>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</si>
  <si>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</si>
  <si>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</si>
  <si>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</si>
  <si>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</si>
  <si>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</si>
  <si>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</si>
  <si>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</si>
  <si>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</si>
  <si>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</si>
  <si>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</si>
  <si>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</si>
  <si>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</si>
  <si>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</si>
  <si>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</si>
  <si>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</si>
  <si>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</si>
  <si>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</si>
  <si>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</si>
  <si>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</si>
  <si>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</si>
  <si>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</si>
  <si>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</si>
  <si>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</si>
  <si>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</si>
  <si>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</si>
  <si>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</si>
  <si>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</si>
  <si>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</si>
  <si>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</si>
  <si>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</si>
  <si>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</si>
  <si>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</si>
  <si>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</si>
  <si>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</si>
  <si>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</si>
  <si>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</si>
  <si>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</si>
  <si>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</si>
  <si>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</si>
  <si>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</si>
  <si>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</si>
  <si>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</si>
  <si>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</si>
  <si>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</si>
  <si>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</si>
  <si>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</si>
  <si>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</si>
  <si>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</si>
  <si>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</si>
  <si>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</si>
  <si>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</si>
  <si>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</si>
  <si>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</si>
  <si>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</si>
  <si>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</si>
  <si>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</si>
  <si>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</si>
  <si>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</si>
  <si>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</si>
  <si>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</si>
  <si>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</si>
  <si>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</si>
  <si>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</si>
  <si>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</si>
  <si>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</si>
  <si>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</si>
  <si>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</si>
  <si>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</si>
  <si>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</si>
  <si>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</si>
  <si>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</si>
  <si>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</si>
  <si>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</si>
  <si>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</si>
  <si>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</si>
  <si>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</si>
  <si>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</si>
  <si>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</si>
  <si>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</si>
  <si>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</si>
  <si>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</si>
  <si>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</si>
  <si>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</si>
  <si>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</si>
  <si>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</si>
  <si>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</si>
  <si>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</si>
  <si>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</si>
  <si>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</si>
  <si>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</si>
  <si>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</si>
  <si>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</si>
  <si>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</si>
  <si>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</si>
  <si>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</si>
  <si>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</si>
  <si>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</si>
  <si>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</si>
  <si>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</si>
  <si>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</si>
  <si>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</si>
  <si>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</si>
  <si>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</si>
  <si>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</si>
  <si>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</si>
  <si>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</si>
  <si>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</si>
  <si>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</si>
  <si>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</si>
  <si>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</si>
  <si>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</si>
  <si>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</si>
  <si>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</si>
  <si>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</si>
  <si>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</si>
  <si>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</si>
  <si>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</si>
  <si>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</si>
  <si>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</si>
  <si>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</si>
  <si>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</si>
  <si>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</si>
  <si>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</si>
  <si>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</si>
  <si>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</si>
  <si>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</si>
  <si>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</si>
  <si>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</si>
  <si>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</si>
  <si>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</si>
  <si>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</si>
  <si>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</si>
  <si>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</si>
  <si>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</si>
  <si>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</si>
  <si>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</si>
  <si>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</si>
  <si>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</si>
  <si>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</si>
  <si>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</si>
  <si>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</si>
  <si>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</si>
  <si>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</si>
  <si>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</si>
  <si>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</si>
  <si>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</si>
  <si>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</si>
  <si>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</si>
  <si>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</si>
  <si>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</si>
  <si>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</si>
  <si>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</si>
  <si>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</si>
  <si>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</si>
  <si>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</si>
  <si>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</si>
  <si>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</si>
  <si>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</si>
  <si>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</si>
  <si>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</si>
  <si>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</si>
  <si>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</si>
  <si>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</si>
  <si>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</si>
  <si>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</si>
  <si>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</si>
  <si>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</si>
  <si>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</si>
  <si>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</si>
  <si>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</si>
  <si>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</si>
  <si>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</si>
  <si>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</si>
  <si>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</si>
  <si>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</si>
  <si>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</si>
  <si>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</si>
  <si>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</si>
  <si>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</si>
  <si>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</si>
  <si>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</si>
  <si>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</si>
  <si>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</si>
  <si>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</si>
  <si>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</si>
  <si>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</si>
  <si>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</si>
  <si>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</si>
  <si>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</si>
  <si>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</si>
  <si>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</si>
  <si>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</si>
  <si>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</si>
  <si>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</si>
  <si>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</si>
  <si>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</si>
  <si>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</si>
  <si>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</si>
  <si>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</si>
  <si>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</si>
  <si>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</si>
  <si>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</si>
  <si>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</si>
  <si>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</si>
  <si>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</si>
  <si>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</si>
  <si>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</si>
  <si>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</si>
  <si>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</si>
  <si>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</si>
  <si>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</si>
  <si>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</si>
  <si>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</si>
  <si>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</si>
  <si>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</si>
  <si>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</si>
  <si>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</si>
  <si>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</si>
  <si>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</si>
  <si>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</si>
  <si>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</si>
  <si>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</si>
  <si>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</si>
  <si>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</si>
  <si>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</si>
  <si>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</si>
  <si>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</si>
  <si>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</si>
  <si>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</si>
  <si>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</si>
  <si>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</si>
  <si>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</si>
  <si>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</si>
  <si>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</si>
  <si>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</si>
  <si>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</si>
  <si>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</si>
  <si>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</si>
  <si>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</si>
  <si>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</si>
  <si>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</si>
  <si>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</si>
  <si>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</si>
  <si>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</si>
  <si>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</si>
  <si>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</si>
  <si>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</si>
  <si>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</si>
  <si>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</si>
  <si>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</si>
  <si>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</si>
  <si>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</si>
  <si>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</si>
  <si>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</si>
  <si>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</si>
  <si>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</si>
  <si>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</si>
  <si>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</si>
  <si>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</si>
  <si>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</si>
  <si>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</si>
  <si>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</si>
  <si>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</si>
  <si>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</si>
  <si>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</si>
  <si>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</si>
  <si>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</si>
  <si>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</si>
  <si>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</si>
  <si>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</si>
  <si>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</si>
  <si>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</si>
  <si>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</si>
  <si>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</si>
  <si>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</si>
  <si>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</si>
  <si>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</si>
  <si>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</si>
  <si>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</si>
  <si>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</si>
  <si>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</si>
  <si>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</si>
  <si>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</si>
  <si>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</si>
  <si>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</si>
  <si>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</si>
  <si>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</si>
  <si>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</si>
  <si>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</si>
  <si>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</si>
  <si>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</si>
  <si>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</si>
  <si>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</si>
  <si>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</si>
  <si>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</si>
  <si>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</si>
  <si>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</si>
  <si>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</si>
  <si>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</si>
  <si>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</si>
  <si>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</si>
  <si>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</si>
  <si>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</si>
  <si>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</si>
  <si>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</si>
  <si>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</si>
  <si>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</si>
  <si>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</si>
  <si>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</si>
  <si>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</si>
  <si>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</si>
  <si>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</si>
  <si>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</si>
  <si>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</si>
  <si>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</si>
  <si>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</si>
  <si>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</si>
  <si>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</si>
  <si>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</si>
  <si>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</si>
  <si>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</si>
  <si>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</si>
  <si>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</si>
  <si>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</si>
  <si>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</si>
  <si>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</si>
  <si>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</si>
  <si>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</si>
  <si>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</si>
  <si>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</si>
  <si>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</si>
  <si>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</si>
  <si>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</si>
  <si>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</si>
  <si>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</si>
  <si>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</si>
  <si>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</si>
  <si>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</si>
  <si>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</si>
  <si>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</si>
  <si>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</si>
  <si>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</si>
  <si>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</si>
  <si>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</si>
  <si>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</si>
  <si>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</si>
  <si>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</si>
  <si>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</si>
  <si>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</si>
  <si>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</si>
  <si>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</si>
  <si>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</si>
  <si>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</si>
  <si>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</si>
  <si>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</si>
  <si>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</si>
  <si>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</si>
  <si>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</si>
  <si>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</si>
  <si>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</si>
  <si>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</si>
  <si>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</si>
  <si>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</si>
  <si>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</si>
  <si>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</si>
  <si>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</si>
  <si>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</si>
  <si>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</si>
  <si>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</si>
  <si>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</si>
  <si>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</si>
  <si>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</si>
  <si>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</si>
  <si>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</si>
  <si>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</si>
  <si>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</si>
  <si>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</si>
  <si>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</si>
  <si>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</si>
  <si>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</si>
  <si>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</si>
  <si>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</si>
  <si>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</si>
  <si>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</si>
  <si>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</si>
  <si>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</si>
  <si>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</si>
  <si>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</si>
  <si>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</si>
  <si>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</si>
  <si>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</si>
  <si>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</si>
  <si>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</si>
  <si>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</si>
  <si>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</si>
  <si>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</si>
  <si>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</si>
  <si>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</si>
  <si>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</si>
  <si>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</si>
  <si>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</si>
  <si>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</si>
  <si>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</si>
  <si>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</si>
  <si>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</si>
  <si>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</si>
  <si>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</si>
  <si>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</si>
  <si>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</si>
  <si>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</si>
  <si>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</si>
  <si>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</si>
  <si>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</si>
  <si>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</si>
  <si>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</si>
  <si>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</si>
  <si>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</si>
  <si>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</si>
  <si>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</si>
  <si>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</si>
  <si>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</si>
  <si>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</si>
  <si>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</si>
  <si>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</si>
  <si>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</si>
  <si>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</si>
  <si>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</si>
  <si>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</si>
  <si>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</si>
  <si>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</si>
  <si>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</si>
  <si>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</si>
  <si>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</si>
  <si>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</si>
  <si>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</si>
  <si>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</si>
  <si>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</si>
  <si>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</si>
  <si>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</si>
  <si>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</si>
  <si>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</si>
  <si>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</si>
  <si>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</si>
  <si>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</si>
  <si>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</si>
  <si>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</si>
  <si>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</si>
  <si>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</si>
  <si>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</si>
  <si>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</si>
  <si>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</si>
  <si>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</si>
  <si>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</si>
  <si>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</si>
  <si>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</si>
  <si>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</si>
  <si>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</si>
  <si>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</si>
  <si>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</si>
  <si>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</si>
  <si>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</si>
  <si>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</si>
  <si>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</si>
  <si>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</si>
  <si>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</si>
  <si>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</si>
  <si>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</si>
  <si>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</si>
  <si>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</si>
  <si>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</si>
  <si>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</si>
  <si>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</si>
  <si>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</si>
  <si>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</si>
  <si>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</si>
  <si>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</si>
  <si>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</si>
  <si>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</si>
  <si>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</si>
  <si>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</si>
  <si>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</si>
  <si>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</si>
  <si>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</si>
  <si>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</si>
  <si>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</si>
  <si>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</si>
  <si>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</si>
  <si>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</si>
  <si>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</si>
  <si>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</si>
  <si>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</si>
  <si>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</si>
  <si>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</si>
  <si>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</si>
  <si>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</si>
  <si>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</si>
  <si>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</si>
  <si>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</si>
  <si>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</si>
  <si>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</si>
  <si>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</si>
  <si>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</si>
  <si>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</si>
  <si>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</si>
  <si>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</si>
  <si>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</si>
  <si>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</si>
  <si>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</si>
  <si>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</si>
  <si>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</si>
  <si>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</si>
  <si>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</si>
  <si>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</si>
  <si>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</si>
  <si>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</si>
  <si>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</si>
  <si>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</si>
  <si>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</si>
  <si>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</si>
  <si>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</si>
  <si>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</si>
  <si>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</si>
  <si>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</si>
  <si>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</si>
  <si>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</si>
  <si>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</si>
  <si>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</si>
  <si>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</si>
  <si>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</si>
  <si>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</si>
  <si>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</si>
  <si>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</si>
  <si>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</si>
  <si>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</si>
  <si>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</si>
  <si>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</si>
  <si>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</si>
  <si>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</si>
  <si>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</si>
  <si>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</si>
  <si>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</si>
  <si>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</si>
  <si>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</si>
  <si>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</si>
  <si>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</si>
  <si>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</si>
  <si>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</si>
  <si>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</si>
  <si>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</si>
  <si>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</si>
  <si>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</si>
  <si>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</si>
  <si>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</si>
  <si>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</si>
  <si>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</si>
  <si>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</si>
  <si>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</si>
  <si>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</si>
  <si>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</si>
  <si>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</si>
  <si>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</si>
  <si>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</si>
  <si>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</si>
  <si>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</si>
  <si>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</si>
  <si>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</si>
  <si>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</si>
  <si>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</si>
  <si>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</si>
  <si>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</si>
  <si>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</si>
  <si>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</si>
  <si>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</si>
  <si>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</si>
  <si>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</si>
  <si>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</si>
  <si>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</si>
  <si>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</si>
  <si>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</si>
  <si>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</si>
  <si>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</si>
  <si>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</si>
  <si>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</si>
  <si>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</si>
  <si>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</si>
  <si>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</si>
  <si>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</si>
  <si>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</si>
  <si>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</si>
  <si>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</si>
  <si>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</si>
  <si>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</si>
  <si>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</si>
  <si>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</si>
  <si>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</si>
  <si>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</si>
  <si>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</si>
  <si>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</si>
  <si>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</si>
  <si>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</si>
  <si>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</si>
  <si>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</si>
  <si>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</si>
  <si>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</si>
  <si>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</si>
  <si>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</si>
  <si>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</si>
  <si>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</si>
  <si>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</si>
  <si>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</si>
  <si>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</si>
  <si>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</si>
  <si>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</si>
  <si>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</si>
  <si>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</si>
  <si>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</si>
  <si>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</si>
  <si>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</si>
  <si>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</si>
  <si>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</si>
  <si>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</si>
  <si>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</si>
  <si>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</si>
  <si>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</si>
  <si>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</si>
  <si>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</si>
  <si>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</si>
  <si>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</si>
  <si>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</si>
  <si>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</si>
  <si>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</si>
  <si>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</si>
  <si>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</si>
  <si>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</si>
  <si>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</si>
  <si>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</si>
  <si>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</si>
  <si>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</si>
  <si>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</si>
  <si>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</si>
  <si>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</si>
  <si>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</si>
  <si>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</si>
  <si>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</si>
  <si>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</si>
  <si>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</si>
  <si>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</si>
  <si>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</si>
  <si>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</si>
  <si>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</si>
  <si>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</si>
  <si>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</si>
  <si>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</si>
  <si>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</si>
  <si>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</si>
  <si>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</si>
  <si>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</si>
  <si>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</si>
  <si>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</si>
  <si>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</si>
  <si>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</si>
  <si>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</si>
  <si>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</si>
  <si>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</si>
  <si>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</si>
  <si>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</si>
  <si>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</si>
  <si>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</si>
  <si>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</si>
  <si>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</si>
  <si>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</si>
  <si>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</si>
  <si>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</si>
  <si>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</si>
  <si>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</si>
  <si>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</si>
  <si>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</si>
  <si>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</si>
  <si>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</si>
  <si>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</si>
  <si>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</si>
  <si>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</si>
  <si>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</si>
  <si>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</si>
  <si>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</si>
  <si>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</si>
  <si>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</si>
  <si>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</si>
  <si>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</si>
  <si>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</si>
  <si>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</si>
  <si>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</si>
  <si>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</si>
  <si>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</si>
  <si>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</si>
  <si>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</si>
  <si>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</si>
  <si>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</si>
  <si>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</si>
  <si>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</si>
  <si>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</si>
  <si>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</si>
  <si>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</si>
  <si>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</si>
  <si>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</si>
  <si>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</si>
  <si>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</si>
  <si>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</si>
  <si>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</si>
  <si>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</si>
  <si>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</si>
  <si>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</si>
  <si>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</si>
  <si>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</si>
  <si>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</si>
  <si>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</si>
  <si>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</si>
  <si>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</si>
  <si>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</si>
  <si>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</si>
  <si>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</si>
  <si>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</si>
  <si>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</si>
  <si>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</si>
  <si>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</si>
  <si>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</si>
  <si>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</si>
  <si>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</si>
  <si>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</si>
  <si>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</si>
  <si>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</si>
  <si>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</si>
  <si>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</si>
  <si>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</si>
  <si>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</si>
  <si>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</si>
  <si>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</si>
  <si>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</si>
  <si>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</si>
  <si>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</si>
  <si>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</si>
  <si>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</si>
  <si>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</si>
  <si>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</si>
  <si>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</si>
  <si>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</si>
  <si>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</si>
  <si>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</si>
  <si>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</si>
  <si>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</si>
  <si>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</si>
  <si>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</si>
  <si>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</si>
  <si>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</si>
  <si>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</si>
  <si>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</si>
  <si>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</si>
  <si>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</si>
  <si>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</si>
  <si>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</si>
  <si>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</si>
  <si>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</si>
  <si>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</si>
  <si>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</si>
  <si>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</si>
  <si>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</si>
  <si>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</si>
  <si>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</si>
  <si>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</si>
  <si>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</si>
  <si>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</si>
  <si>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</si>
  <si>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</si>
  <si>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</si>
  <si>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</si>
  <si>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</si>
  <si>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</si>
  <si>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</si>
  <si>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</si>
  <si>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</si>
  <si>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</si>
  <si>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</si>
  <si>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</si>
  <si>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</si>
  <si>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</si>
  <si>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</si>
  <si>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</si>
  <si>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</si>
  <si>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</si>
  <si>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</si>
  <si>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</si>
  <si>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</si>
  <si>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</si>
  <si>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</si>
  <si>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</si>
  <si>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</si>
  <si>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</si>
  <si>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</si>
  <si>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</si>
  <si>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</si>
  <si>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</si>
  <si>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</si>
  <si>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</si>
  <si>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</si>
  <si>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</si>
  <si>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</si>
  <si>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</si>
  <si>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</si>
  <si>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</si>
  <si>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</si>
  <si>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</si>
  <si>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</si>
  <si>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</si>
  <si>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</si>
  <si>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</si>
  <si>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</si>
  <si>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</si>
  <si>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</si>
  <si>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</si>
  <si>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</si>
  <si>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</si>
  <si>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</si>
  <si>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</si>
  <si>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</si>
  <si>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</si>
  <si>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</si>
  <si>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</si>
  <si>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</si>
  <si>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</si>
  <si>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</si>
  <si>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</si>
  <si>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</si>
  <si>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</si>
  <si>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</si>
  <si>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</si>
  <si>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</si>
  <si>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</si>
  <si>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</si>
  <si>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</si>
  <si>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</si>
  <si>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</si>
  <si>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</si>
  <si>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</si>
  <si>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</si>
  <si>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</si>
  <si>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</si>
  <si>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</si>
  <si>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</si>
  <si>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</si>
  <si>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</si>
  <si>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</si>
  <si>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</si>
  <si>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</si>
  <si>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</si>
  <si>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</si>
  <si>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</si>
  <si>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</si>
  <si>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</si>
  <si>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</si>
  <si>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</si>
  <si>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</si>
  <si>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</si>
  <si>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</si>
  <si>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</si>
  <si>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</si>
  <si>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</si>
  <si>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</si>
  <si>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</si>
  <si>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</si>
  <si>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</si>
  <si>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</si>
  <si>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</si>
  <si>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</si>
  <si>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</si>
  <si>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</si>
  <si>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</si>
  <si>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</si>
  <si>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</si>
  <si>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</si>
  <si>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</si>
  <si>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</si>
  <si>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</si>
  <si>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</si>
  <si>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</si>
  <si>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</si>
  <si>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</si>
  <si>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</si>
  <si>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</si>
  <si>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</si>
  <si>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</si>
  <si>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</si>
  <si>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</si>
  <si>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</si>
  <si>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</si>
  <si>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</si>
  <si>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</si>
  <si>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</si>
  <si>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</si>
  <si>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</si>
  <si>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</si>
  <si>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</si>
  <si>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</si>
  <si>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</si>
  <si>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</si>
  <si>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</si>
  <si>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</si>
  <si>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</si>
  <si>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</si>
  <si>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</si>
  <si>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</si>
  <si>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</si>
  <si>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</si>
  <si>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</si>
  <si>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</si>
  <si>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</si>
  <si>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</si>
  <si>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</si>
  <si>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</si>
  <si>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</si>
  <si>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</si>
  <si>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</si>
  <si>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</si>
  <si>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</si>
  <si>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</si>
  <si>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</si>
  <si>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</si>
  <si>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</si>
  <si>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</si>
  <si>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</si>
  <si>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</si>
  <si>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</si>
  <si>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</si>
  <si>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</si>
  <si>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</si>
  <si>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</si>
  <si>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</si>
  <si>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</si>
  <si>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</si>
  <si>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</si>
  <si>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</si>
  <si>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</si>
  <si>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</si>
  <si>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</si>
  <si>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</si>
  <si>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</si>
  <si>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</si>
  <si>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</si>
  <si>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</si>
  <si>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</si>
  <si>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</si>
  <si>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</si>
  <si>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</si>
  <si>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</si>
  <si>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</si>
  <si>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</si>
  <si>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</si>
  <si>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</si>
  <si>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</si>
  <si>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</si>
  <si>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</si>
  <si>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</si>
  <si>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</si>
  <si>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</si>
  <si>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</si>
  <si>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</si>
  <si>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</si>
  <si>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</si>
  <si>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</si>
  <si>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</si>
  <si>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</si>
  <si>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</si>
  <si>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</si>
  <si>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</si>
  <si>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</si>
  <si>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</si>
  <si>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</si>
  <si>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</si>
  <si>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</si>
  <si>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</si>
  <si>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</si>
  <si>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</si>
  <si>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</si>
  <si>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</si>
  <si>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</si>
  <si>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</si>
  <si>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</si>
  <si>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</si>
  <si>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</si>
  <si>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</si>
  <si>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</si>
  <si>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</si>
  <si>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</si>
  <si>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</si>
  <si>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</si>
  <si>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</si>
  <si>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</si>
  <si>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</si>
  <si>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</si>
  <si>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</si>
  <si>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</si>
  <si>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</si>
  <si>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</si>
  <si>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</si>
  <si>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</si>
  <si>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</si>
  <si>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</si>
  <si>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</si>
  <si>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</si>
  <si>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</si>
  <si>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</si>
  <si>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</si>
  <si>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</si>
  <si>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</si>
  <si>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</si>
  <si>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</si>
  <si>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</si>
  <si>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</si>
  <si>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</si>
  <si>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</si>
  <si>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</si>
  <si>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</si>
  <si>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</si>
  <si>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</si>
  <si>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</si>
  <si>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</si>
  <si>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</si>
  <si>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</si>
  <si>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</si>
  <si>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</si>
  <si>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</si>
  <si>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</si>
  <si>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</si>
  <si>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</si>
  <si>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</si>
  <si>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</si>
  <si>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</si>
  <si>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</si>
  <si>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</si>
  <si>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</si>
  <si>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</si>
  <si>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</si>
  <si>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</si>
  <si>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</si>
  <si>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</si>
  <si>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</si>
  <si>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</si>
  <si>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</si>
  <si>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</si>
  <si>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</si>
  <si>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</si>
  <si>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</si>
  <si>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</si>
  <si>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</si>
  <si>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</si>
  <si>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</si>
  <si>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</si>
  <si>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</si>
  <si>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</si>
  <si>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</si>
  <si>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</si>
  <si>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</si>
  <si>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</si>
  <si>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</si>
  <si>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</si>
  <si>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</si>
  <si>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</si>
  <si>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</si>
  <si>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</si>
  <si>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</si>
  <si>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</si>
  <si>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</si>
  <si>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</si>
  <si>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</si>
  <si>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</si>
  <si>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</si>
  <si>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</si>
  <si>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</si>
  <si>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</si>
  <si>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</si>
  <si>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</si>
  <si>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</si>
  <si>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</si>
  <si>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</si>
  <si>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</si>
  <si>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</si>
  <si>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</si>
  <si>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</si>
  <si>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</si>
  <si>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</si>
  <si>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</si>
  <si>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</si>
  <si>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</si>
  <si>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</si>
  <si>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</si>
  <si>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</si>
  <si>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</si>
  <si>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</si>
  <si>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</si>
  <si>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</si>
  <si>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</si>
  <si>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</si>
  <si>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</si>
  <si>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</si>
  <si>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</si>
  <si>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</si>
  <si>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</si>
  <si>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</si>
  <si>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</si>
  <si>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</si>
  <si>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</si>
  <si>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</si>
  <si>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</si>
  <si>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</si>
  <si>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</si>
  <si>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</si>
  <si>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</si>
  <si>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</si>
  <si>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</si>
  <si>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</si>
  <si>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</si>
  <si>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</si>
  <si>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</si>
  <si>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</si>
  <si>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</si>
  <si>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</si>
  <si>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</si>
  <si>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</si>
  <si>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</si>
  <si>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</si>
  <si>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</si>
  <si>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</si>
  <si>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</si>
  <si>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</si>
  <si>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</si>
  <si>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</si>
  <si>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</si>
  <si>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</si>
  <si>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</si>
  <si>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</si>
  <si>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</si>
  <si>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</si>
  <si>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</si>
  <si>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</si>
  <si>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</si>
  <si>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</si>
  <si>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</si>
  <si>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</si>
  <si>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</si>
  <si>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</si>
  <si>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</si>
  <si>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</si>
  <si>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</si>
  <si>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</si>
  <si>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</si>
  <si>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</si>
  <si>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</si>
  <si>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</si>
  <si>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</si>
  <si>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</si>
  <si>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</si>
  <si>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</si>
  <si>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</si>
  <si>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</si>
  <si>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</si>
  <si>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</si>
  <si>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</si>
  <si>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</si>
  <si>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</si>
  <si>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</si>
  <si>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</si>
  <si>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</si>
  <si>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</si>
  <si>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</si>
  <si>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</si>
  <si>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</si>
  <si>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</si>
  <si>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</si>
  <si>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</si>
  <si>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</si>
  <si>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</si>
  <si>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</si>
  <si>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</si>
  <si>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</si>
  <si>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</si>
  <si>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</si>
  <si>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</si>
  <si>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</si>
  <si>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</si>
  <si>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</si>
  <si>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</si>
  <si>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</si>
  <si>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</si>
  <si>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</si>
  <si>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</si>
  <si>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</si>
  <si>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</si>
  <si>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</si>
  <si>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</si>
  <si>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</si>
  <si>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</si>
  <si>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</si>
  <si>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</si>
  <si>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</si>
  <si>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</si>
  <si>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</si>
  <si>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</si>
  <si>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</si>
  <si>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</si>
  <si>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</si>
  <si>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</si>
  <si>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</si>
  <si>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</si>
  <si>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</si>
  <si>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</si>
  <si>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</si>
  <si>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</si>
  <si>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</si>
  <si>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</si>
  <si>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</si>
  <si>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</si>
  <si>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</si>
  <si>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</si>
  <si>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</si>
  <si>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</si>
  <si>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</si>
  <si>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</si>
  <si>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</si>
  <si>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</si>
  <si>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</si>
  <si>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</si>
  <si>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</si>
  <si>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</si>
  <si>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</si>
  <si>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</si>
  <si>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</si>
  <si>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</si>
  <si>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</si>
  <si>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</si>
  <si>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</si>
  <si>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</si>
  <si>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</si>
  <si>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</si>
  <si>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</si>
  <si>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</si>
  <si>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</si>
  <si>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</si>
  <si>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</si>
  <si>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</si>
  <si>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</si>
  <si>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</si>
  <si>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</si>
  <si>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</si>
  <si>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</si>
  <si>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</si>
  <si>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</si>
  <si>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</si>
  <si>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</si>
  <si>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</si>
  <si>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</si>
  <si>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</si>
  <si>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</si>
  <si>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</si>
  <si>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</si>
  <si>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</si>
  <si>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</si>
  <si>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</si>
  <si>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</si>
  <si>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</si>
  <si>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</si>
  <si>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</si>
  <si>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</si>
  <si>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</si>
  <si>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</si>
  <si>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</si>
  <si>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</si>
  <si>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</si>
  <si>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</si>
  <si>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</si>
  <si>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</si>
  <si>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</si>
  <si>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</si>
  <si>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</si>
  <si>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</si>
  <si>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</si>
  <si>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</si>
  <si>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</si>
  <si>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</si>
  <si>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</si>
  <si>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</si>
  <si>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</si>
  <si>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</si>
  <si>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</si>
  <si>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</si>
  <si>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</si>
  <si>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</si>
  <si>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</si>
  <si>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</si>
  <si>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</si>
  <si>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</si>
  <si>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</si>
  <si>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</si>
  <si>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</si>
  <si>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</si>
  <si>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</si>
  <si>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</si>
  <si>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</si>
  <si>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</si>
  <si>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</si>
  <si>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</si>
  <si>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</si>
  <si>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</si>
  <si>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</si>
  <si>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</si>
  <si>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</si>
  <si>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</si>
  <si>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</si>
  <si>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</si>
  <si>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</si>
  <si>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</si>
  <si>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</si>
  <si>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</si>
  <si>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</si>
  <si>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</si>
  <si>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</si>
  <si>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</si>
  <si>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</si>
  <si>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</si>
  <si>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</si>
  <si>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</si>
  <si>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</si>
  <si>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</si>
  <si>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</si>
  <si>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</si>
  <si>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</si>
  <si>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</si>
  <si>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</si>
  <si>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</si>
  <si>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</si>
  <si>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</si>
  <si>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</si>
  <si>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</si>
  <si>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</si>
  <si>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</si>
  <si>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</si>
  <si>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</si>
  <si>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</si>
  <si>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</si>
  <si>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</si>
  <si>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</si>
  <si>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</si>
  <si>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</si>
  <si>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</si>
  <si>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</si>
  <si>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</si>
  <si>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</si>
  <si>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</si>
  <si>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</si>
  <si>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</si>
  <si>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</si>
  <si>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</si>
  <si>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</si>
  <si>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</si>
  <si>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</si>
  <si>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</si>
  <si>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</si>
  <si>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</si>
  <si>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</si>
  <si>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</si>
  <si>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</si>
  <si>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</si>
  <si>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</si>
  <si>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</si>
  <si>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</si>
  <si>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</si>
  <si>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</si>
  <si>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</si>
  <si>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</si>
  <si>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</si>
  <si>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</si>
  <si>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</si>
  <si>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</si>
  <si>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</si>
  <si>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</si>
  <si>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</si>
  <si>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</si>
  <si>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</si>
  <si>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</si>
  <si>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</si>
  <si>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</si>
  <si>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</si>
  <si>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</si>
  <si>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</si>
  <si>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</si>
  <si>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</si>
  <si>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</si>
  <si>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</si>
  <si>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</si>
  <si>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</si>
  <si>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</si>
  <si>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</si>
  <si>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</si>
  <si>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</si>
  <si>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</si>
  <si>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</si>
  <si>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</si>
  <si>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</si>
  <si>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</si>
  <si>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</si>
  <si>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</si>
  <si>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</si>
  <si>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</si>
  <si>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</si>
  <si>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</si>
  <si>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</si>
  <si>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</si>
  <si>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</si>
  <si>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</si>
  <si>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</si>
  <si>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</si>
  <si>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</si>
  <si>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</si>
  <si>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</si>
  <si>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</si>
  <si>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</si>
  <si>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</si>
  <si>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</si>
  <si>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</si>
  <si>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</si>
  <si>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</si>
  <si>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</si>
  <si>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</si>
  <si>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</si>
  <si>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</si>
  <si>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</si>
  <si>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</si>
  <si>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</si>
  <si>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</si>
  <si>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</si>
  <si>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</si>
  <si>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</si>
  <si>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</si>
  <si>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</si>
  <si>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</si>
  <si>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</si>
  <si>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</si>
  <si>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</si>
  <si>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</si>
  <si>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</si>
  <si>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</si>
  <si>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</si>
  <si>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</si>
  <si>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</si>
  <si>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</si>
  <si>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</si>
  <si>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</si>
  <si>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</si>
  <si>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</si>
  <si>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</si>
  <si>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</si>
  <si>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</si>
  <si>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</si>
  <si>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</si>
  <si>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</si>
  <si>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</si>
  <si>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</si>
  <si>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</si>
  <si>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</si>
  <si>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</si>
  <si>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</si>
  <si>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</si>
  <si>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</si>
  <si>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</si>
  <si>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</si>
  <si>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</si>
  <si>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</si>
  <si>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</si>
  <si>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</si>
  <si>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</si>
  <si>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</si>
  <si>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</si>
  <si>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</si>
  <si>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</si>
  <si>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</si>
  <si>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</si>
  <si>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</si>
  <si>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</si>
  <si>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</si>
  <si>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</si>
  <si>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</si>
  <si>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</si>
  <si>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</si>
  <si>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</si>
  <si>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</si>
  <si>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</si>
  <si>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</si>
  <si>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</si>
  <si>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</si>
  <si>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</si>
  <si>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</si>
  <si>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</si>
  <si>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</si>
  <si>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</si>
  <si>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</si>
  <si>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</si>
  <si>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</si>
  <si>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</si>
  <si>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</si>
  <si>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</si>
  <si>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</si>
  <si>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</si>
  <si>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</si>
  <si>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</si>
  <si>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</si>
  <si>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</si>
  <si>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</si>
  <si>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</si>
  <si>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</si>
  <si>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</si>
  <si>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</si>
  <si>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</si>
  <si>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</si>
  <si>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</si>
  <si>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</si>
  <si>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</si>
  <si>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</si>
  <si>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</si>
  <si>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</si>
  <si>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</si>
  <si>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</si>
  <si>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</si>
  <si>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</si>
  <si>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</si>
  <si>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</si>
  <si>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</si>
  <si>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</si>
  <si>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</si>
  <si>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</si>
  <si>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</si>
  <si>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</si>
  <si>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</si>
  <si>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</si>
  <si>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</si>
  <si>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</si>
  <si>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</si>
  <si>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</si>
  <si>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</si>
  <si>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</si>
  <si>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</si>
  <si>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</si>
  <si>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</si>
  <si>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</si>
  <si>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</si>
  <si>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</si>
  <si>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</si>
  <si>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</si>
  <si>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</si>
  <si>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</si>
  <si>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</si>
  <si>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</si>
  <si>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</si>
  <si>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</si>
  <si>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</si>
  <si>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</si>
  <si>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</si>
  <si>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</si>
  <si>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</si>
  <si>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</si>
  <si>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</si>
  <si>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</si>
  <si>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</si>
  <si>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</si>
  <si>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</si>
  <si>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</si>
  <si>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</si>
  <si>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</si>
  <si>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</si>
  <si>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</si>
  <si>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</si>
  <si>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</si>
  <si>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</si>
  <si>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</si>
  <si>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</si>
  <si>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</si>
  <si>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</si>
  <si>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</si>
  <si>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</si>
  <si>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</si>
  <si>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</si>
  <si>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</si>
  <si>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</si>
  <si>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</si>
  <si>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</si>
  <si>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</si>
  <si>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</si>
  <si>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</si>
  <si>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</si>
  <si>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</si>
  <si>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</si>
  <si>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</si>
  <si>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</si>
  <si>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</si>
  <si>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</si>
  <si>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</si>
  <si>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</si>
  <si>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</si>
  <si>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</si>
  <si>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</si>
  <si>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</si>
  <si>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</si>
  <si>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</si>
  <si>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</si>
  <si>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</si>
  <si>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</si>
  <si>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</si>
  <si>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</si>
  <si>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</si>
  <si>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</si>
  <si>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</si>
  <si>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</si>
  <si>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</si>
  <si>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</si>
  <si>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</si>
  <si>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</si>
  <si>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</si>
  <si>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</si>
  <si>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</si>
  <si>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</si>
  <si>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</si>
  <si>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</si>
  <si>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</si>
  <si>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</si>
  <si>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</si>
  <si>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</si>
  <si>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</si>
  <si>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</si>
  <si>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</si>
  <si>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</si>
  <si>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</si>
  <si>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</si>
  <si>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</si>
  <si>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</si>
  <si>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</si>
  <si>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</si>
  <si>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</si>
  <si>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</si>
  <si>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</si>
  <si>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</si>
  <si>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</si>
  <si>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</si>
  <si>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</si>
  <si>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</si>
  <si>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</si>
  <si>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</si>
  <si>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</si>
  <si>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</si>
  <si>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</si>
  <si>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</si>
  <si>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</si>
  <si>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</si>
  <si>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</si>
  <si>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</si>
  <si>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</si>
  <si>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</si>
  <si>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</si>
  <si>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</si>
  <si>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</si>
  <si>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</si>
  <si>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</si>
  <si>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</si>
  <si>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</si>
  <si>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</si>
  <si>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</si>
  <si>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</si>
  <si>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</si>
  <si>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</si>
  <si>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</si>
  <si>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</si>
  <si>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</si>
  <si>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</si>
  <si>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</si>
  <si>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</si>
  <si>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</si>
  <si>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</si>
  <si>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</si>
  <si>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</si>
  <si>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</si>
  <si>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</si>
  <si>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</si>
  <si>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</si>
  <si>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</si>
  <si>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</si>
  <si>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</si>
  <si>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</si>
  <si>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</si>
  <si>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</si>
  <si>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</si>
  <si>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</si>
  <si>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</si>
  <si>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</si>
  <si>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</si>
  <si>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</si>
  <si>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</si>
  <si>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</si>
  <si>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</si>
  <si>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</si>
  <si>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</si>
  <si>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</si>
  <si>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</si>
  <si>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</si>
  <si>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</si>
  <si>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</si>
  <si>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</si>
  <si>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</si>
  <si>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</si>
  <si>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</si>
  <si>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</si>
  <si>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</si>
  <si>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</si>
  <si>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</si>
  <si>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</si>
  <si>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</si>
  <si>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</si>
  <si>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</si>
  <si>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</si>
  <si>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</si>
  <si>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</si>
  <si>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</si>
  <si>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</si>
  <si>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</si>
  <si>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</si>
  <si>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</si>
  <si>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</si>
  <si>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</si>
  <si>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</si>
  <si>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</si>
  <si>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</si>
  <si>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</si>
  <si>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</si>
  <si>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</si>
  <si>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</si>
  <si>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</si>
  <si>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</si>
  <si>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</si>
  <si>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</si>
  <si>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</si>
  <si>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</si>
  <si>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</si>
  <si>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</si>
  <si>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</si>
  <si>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</si>
  <si>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</si>
  <si>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</si>
  <si>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</si>
  <si>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</si>
  <si>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</si>
  <si>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</si>
  <si>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</si>
  <si>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</si>
  <si>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</si>
  <si>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</si>
  <si>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</si>
  <si>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</si>
  <si>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</si>
  <si>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</si>
  <si>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</si>
  <si>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</si>
  <si>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</si>
  <si>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</si>
  <si>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</si>
  <si>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</si>
  <si>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</si>
  <si>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</si>
  <si>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</si>
  <si>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</si>
  <si>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</si>
  <si>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</si>
  <si>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</si>
  <si>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</si>
  <si>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</si>
  <si>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</si>
  <si>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</si>
  <si>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</si>
  <si>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</si>
  <si>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</si>
  <si>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</si>
  <si>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</si>
  <si>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</si>
  <si>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</si>
  <si>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</si>
  <si>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</si>
  <si>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</si>
  <si>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</si>
  <si>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</si>
  <si>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</si>
  <si>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</si>
  <si>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</si>
  <si>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</si>
  <si>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</si>
  <si>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</si>
  <si>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</si>
  <si>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</si>
  <si>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</si>
  <si>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</si>
  <si>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</si>
  <si>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</si>
  <si>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</si>
  <si>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</si>
  <si>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</si>
  <si>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</si>
  <si>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</si>
  <si>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</si>
  <si>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</si>
  <si>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</si>
  <si>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</si>
  <si>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</si>
  <si>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</si>
  <si>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</si>
  <si>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</si>
  <si>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</si>
  <si>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</si>
  <si>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</si>
  <si>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</si>
  <si>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</si>
  <si>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</si>
  <si>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</si>
  <si>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</si>
  <si>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</si>
  <si>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</si>
  <si>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</si>
  <si>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</si>
  <si>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</si>
  <si>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</si>
  <si>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</si>
  <si>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</si>
  <si>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</si>
  <si>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</si>
  <si>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</si>
  <si>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</si>
  <si>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</si>
  <si>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</si>
  <si>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</si>
  <si>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</si>
  <si>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</si>
  <si>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</si>
  <si>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</si>
  <si>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</si>
  <si>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</si>
  <si>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</si>
  <si>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</si>
  <si>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</si>
  <si>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</si>
  <si>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</si>
  <si>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</si>
  <si>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</si>
  <si>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</si>
  <si>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</si>
  <si>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</si>
  <si>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</si>
  <si>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</si>
  <si>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</si>
  <si>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</si>
  <si>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</si>
  <si>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</si>
  <si>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</si>
  <si>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</si>
  <si>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</si>
  <si>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</si>
  <si>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</si>
  <si>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</si>
  <si>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</si>
  <si>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</si>
  <si>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</si>
  <si>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</si>
  <si>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</si>
  <si>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</si>
  <si>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</si>
  <si>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</si>
  <si>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</si>
  <si>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</si>
  <si>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</si>
  <si>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</si>
  <si>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</si>
  <si>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</si>
  <si>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</si>
  <si>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</si>
  <si>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</si>
  <si>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</si>
  <si>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</si>
  <si>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</si>
  <si>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</si>
  <si>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</si>
  <si>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</si>
  <si>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</si>
  <si>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</si>
  <si>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</si>
  <si>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</si>
  <si>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</si>
  <si>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</si>
  <si>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</si>
  <si>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</si>
  <si>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</si>
  <si>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</si>
  <si>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</si>
  <si>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</si>
  <si>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</si>
  <si>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</si>
  <si>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</si>
  <si>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</si>
  <si>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</si>
  <si>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</si>
  <si>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</si>
  <si>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</si>
  <si>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</si>
  <si>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</si>
  <si>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</si>
  <si>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</si>
  <si>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</si>
  <si>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</si>
  <si>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</si>
  <si>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</si>
  <si>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</si>
  <si>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</si>
  <si>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</si>
  <si>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</si>
  <si>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</si>
  <si>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</si>
  <si>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</si>
  <si>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</si>
  <si>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</si>
  <si>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</si>
  <si>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</si>
  <si>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</si>
  <si>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</si>
  <si>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</si>
  <si>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</si>
  <si>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</si>
  <si>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</si>
  <si>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</si>
  <si>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</si>
  <si>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</si>
  <si>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</si>
  <si>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</si>
  <si>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</si>
  <si>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</si>
  <si>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</si>
  <si>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</si>
  <si>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</si>
  <si>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</si>
  <si>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</si>
  <si>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</si>
  <si>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</si>
  <si>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</si>
  <si>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</si>
  <si>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</si>
  <si>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</si>
  <si>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</si>
  <si>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</si>
  <si>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</si>
  <si>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</si>
  <si>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</si>
  <si>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</si>
  <si>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</si>
  <si>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</si>
  <si>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</si>
  <si>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</si>
  <si>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</si>
  <si>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</si>
  <si>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</si>
  <si>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</si>
  <si>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</si>
  <si>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</si>
  <si>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</si>
  <si>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</si>
  <si>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</si>
  <si>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</si>
  <si>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</si>
  <si>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</si>
  <si>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</si>
  <si>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</si>
  <si>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</si>
  <si>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</si>
  <si>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</si>
  <si>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</si>
  <si>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</si>
  <si>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</si>
  <si>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</si>
  <si>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</si>
  <si>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</si>
  <si>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</si>
  <si>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</si>
  <si>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</si>
  <si>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</si>
  <si>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</si>
  <si>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</si>
  <si>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</si>
  <si>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</si>
  <si>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</si>
  <si>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</si>
  <si>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</si>
  <si>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</si>
  <si>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</si>
  <si>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</si>
  <si>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</si>
  <si>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</si>
  <si>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</si>
  <si>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</si>
  <si>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</si>
  <si>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</si>
  <si>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</si>
  <si>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</si>
  <si>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</si>
  <si>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</si>
  <si>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</si>
  <si>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</si>
  <si>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</si>
  <si>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</si>
  <si>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</si>
  <si>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</si>
  <si>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</si>
  <si>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</si>
  <si>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</si>
  <si>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</si>
  <si>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</si>
  <si>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</si>
  <si>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</si>
  <si>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</si>
  <si>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</si>
  <si>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</si>
  <si>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</si>
  <si>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</si>
  <si>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</si>
  <si>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</si>
  <si>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</si>
  <si>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</si>
  <si>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</si>
  <si>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</si>
  <si>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</si>
  <si>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</si>
  <si>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</si>
  <si>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</si>
  <si>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</si>
  <si>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</si>
  <si>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</si>
  <si>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</si>
  <si>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</si>
  <si>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</si>
  <si>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</si>
  <si>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</si>
  <si>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</si>
  <si>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</si>
  <si>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</si>
  <si>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</si>
  <si>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</si>
  <si>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</si>
  <si>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</si>
  <si>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</si>
  <si>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</si>
  <si>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</si>
  <si>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</si>
  <si>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</si>
  <si>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</si>
  <si>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</si>
  <si>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</si>
  <si>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</si>
  <si>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</si>
  <si>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</si>
  <si>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</si>
  <si>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</si>
  <si>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</si>
  <si>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</si>
  <si>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</si>
  <si>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</si>
  <si>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</si>
  <si>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</si>
  <si>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</si>
  <si>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</si>
  <si>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</si>
  <si>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</si>
  <si>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</si>
  <si>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</si>
  <si>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</si>
  <si>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</si>
  <si>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</si>
  <si>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</si>
  <si>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</si>
  <si>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</si>
  <si>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</si>
  <si>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</si>
  <si>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</si>
  <si>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</si>
  <si>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</si>
  <si>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</si>
  <si>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</si>
  <si>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</si>
  <si>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</si>
  <si>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</si>
  <si>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</si>
  <si>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</si>
  <si>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</si>
  <si>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</si>
  <si>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</si>
  <si>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</si>
  <si>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</si>
  <si>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</si>
  <si>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</si>
  <si>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</si>
  <si>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</si>
  <si>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</si>
  <si>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</si>
  <si>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</si>
  <si>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</si>
  <si>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</si>
  <si>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</si>
  <si>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</si>
  <si>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</si>
  <si>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</si>
  <si>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</si>
  <si>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</si>
  <si>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</si>
  <si>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</si>
  <si>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</si>
  <si>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</si>
  <si>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</si>
  <si>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</si>
  <si>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</si>
  <si>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</si>
  <si>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</si>
  <si>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</si>
  <si>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</si>
  <si>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</si>
  <si>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</si>
  <si>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</si>
  <si>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</si>
  <si>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</si>
  <si>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</si>
  <si>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</si>
  <si>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</si>
  <si>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</si>
  <si>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</si>
  <si>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</si>
  <si>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</si>
  <si>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</si>
  <si>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</si>
  <si>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</si>
  <si>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</si>
  <si>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</si>
  <si>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</si>
  <si>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</si>
  <si>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</si>
  <si>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</si>
  <si>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</si>
  <si>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</si>
  <si>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</si>
  <si>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</si>
  <si>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</si>
  <si>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</si>
  <si>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</si>
  <si>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</si>
  <si>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</si>
  <si>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</si>
  <si>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</si>
  <si>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</si>
  <si>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</si>
  <si>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</si>
  <si>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</si>
  <si>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</si>
  <si>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</si>
  <si>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</si>
  <si>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</si>
  <si>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</si>
  <si>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</si>
  <si>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</si>
  <si>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</si>
  <si>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</si>
  <si>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</si>
  <si>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</si>
  <si>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</si>
  <si>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</si>
  <si>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</si>
  <si>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</si>
  <si>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</si>
  <si>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</si>
  <si>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</si>
  <si>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</si>
  <si>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</si>
  <si>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</si>
  <si>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</si>
  <si>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</si>
  <si>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</si>
  <si>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</si>
  <si>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</si>
  <si>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</si>
  <si>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</si>
  <si>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</si>
  <si>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</si>
  <si>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</si>
  <si>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</si>
  <si>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</si>
  <si>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</si>
  <si>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</si>
  <si>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</si>
  <si>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</si>
  <si>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</si>
  <si>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</si>
  <si>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</si>
  <si>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</si>
  <si>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</si>
  <si>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</si>
  <si>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</si>
  <si>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</si>
  <si>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</si>
  <si>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</si>
  <si>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</si>
  <si>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</si>
  <si>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</si>
  <si>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</si>
  <si>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</si>
  <si>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</si>
  <si>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</si>
  <si>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</si>
  <si>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</si>
  <si>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</si>
  <si>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</si>
  <si>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</si>
  <si>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</si>
  <si>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</si>
  <si>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</si>
  <si>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</si>
  <si>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</si>
  <si>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</si>
  <si>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</si>
  <si>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</si>
  <si>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</si>
  <si>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</si>
  <si>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</si>
  <si>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</si>
  <si>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</si>
  <si>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</si>
  <si>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</si>
  <si>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</si>
  <si>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</si>
  <si>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</si>
  <si>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</si>
  <si>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</si>
  <si>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</si>
  <si>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</si>
  <si>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</si>
  <si>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</si>
  <si>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</si>
  <si>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</si>
  <si>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</si>
  <si>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</si>
  <si>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</si>
  <si>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</si>
  <si>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</si>
  <si>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</si>
  <si>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</si>
  <si>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</si>
  <si>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</si>
  <si>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</si>
  <si>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</si>
  <si>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</si>
  <si>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</si>
  <si>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</si>
  <si>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</si>
  <si>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</si>
  <si>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</si>
  <si>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</si>
  <si>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</si>
  <si>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</si>
  <si>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</si>
  <si>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</si>
  <si>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</si>
  <si>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</si>
  <si>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</si>
  <si>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</si>
  <si>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</si>
  <si>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</si>
  <si>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</si>
  <si>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</si>
  <si>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</si>
  <si>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</si>
  <si>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</si>
  <si>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</si>
  <si>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</si>
  <si>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</si>
  <si>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</si>
  <si>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</si>
  <si>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</si>
  <si>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</si>
  <si>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</si>
  <si>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</si>
  <si>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</si>
  <si>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</si>
  <si>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</si>
  <si>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</si>
  <si>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</si>
  <si>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</si>
  <si>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</si>
  <si>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</si>
  <si>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</si>
  <si>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</si>
  <si>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</si>
  <si>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</si>
  <si>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</si>
  <si>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</si>
  <si>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</si>
  <si>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</si>
  <si>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</si>
  <si>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</si>
  <si>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</si>
  <si>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</si>
  <si>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</si>
  <si>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</si>
  <si>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</si>
  <si>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</si>
  <si>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</si>
  <si>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</si>
  <si>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</si>
  <si>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</si>
  <si>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</si>
  <si>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</si>
  <si>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</si>
  <si>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</si>
  <si>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</si>
  <si>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</si>
  <si>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</si>
  <si>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</si>
  <si>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</si>
  <si>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</si>
  <si>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</si>
  <si>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</si>
  <si>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</si>
  <si>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</si>
  <si>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</si>
  <si>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</si>
  <si>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</si>
  <si>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</si>
  <si>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</si>
  <si>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</si>
  <si>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</si>
  <si>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</si>
  <si>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</si>
  <si>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</si>
  <si>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</si>
  <si>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</si>
  <si>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</si>
  <si>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</si>
  <si>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</si>
  <si>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</si>
  <si>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</si>
  <si>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</si>
  <si>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</si>
  <si>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</si>
  <si>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</si>
  <si>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</si>
  <si>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</si>
  <si>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</si>
  <si>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</si>
  <si>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</si>
  <si>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</si>
  <si>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</si>
  <si>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</si>
  <si>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</si>
  <si>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</si>
  <si>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</si>
  <si>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</si>
  <si>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</si>
  <si>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</si>
  <si>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</si>
  <si>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</si>
  <si>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</si>
  <si>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</si>
  <si>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</si>
  <si>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</si>
  <si>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</si>
  <si>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</si>
  <si>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</si>
  <si>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</si>
  <si>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</si>
  <si>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</si>
  <si>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</si>
  <si>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</si>
  <si>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</si>
  <si>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</si>
  <si>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</si>
  <si>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</si>
  <si>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</si>
  <si>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</si>
  <si>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</si>
  <si>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</si>
  <si>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</si>
  <si>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</si>
  <si>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</si>
  <si>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</si>
  <si>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</si>
  <si>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</si>
  <si>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</si>
  <si>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</si>
  <si>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</si>
  <si>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</si>
  <si>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</si>
  <si>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</si>
  <si>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</si>
  <si>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</si>
  <si>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</si>
  <si>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</si>
  <si>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</si>
  <si>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</si>
  <si>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</si>
  <si>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</si>
  <si>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</si>
  <si>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</si>
  <si>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</si>
  <si>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</si>
  <si>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</si>
  <si>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</si>
  <si>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</si>
  <si>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</si>
  <si>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</si>
  <si>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</si>
  <si>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</si>
  <si>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</si>
  <si>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</si>
  <si>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</si>
  <si>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</si>
  <si>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</si>
  <si>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</si>
  <si>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</si>
  <si>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</si>
  <si>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</si>
  <si>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</si>
  <si>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</si>
  <si>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</si>
  <si>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</si>
  <si>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</si>
  <si>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</si>
  <si>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</si>
  <si>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</si>
  <si>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</si>
  <si>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</si>
  <si>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</si>
  <si>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</si>
  <si>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</si>
  <si>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</si>
  <si>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</si>
  <si>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</si>
  <si>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</si>
  <si>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</si>
  <si>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</si>
  <si>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</si>
  <si>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</si>
  <si>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</si>
  <si>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</si>
  <si>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</si>
  <si>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</si>
  <si>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</si>
  <si>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</si>
  <si>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</si>
  <si>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</si>
  <si>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</si>
  <si>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</si>
  <si>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</si>
  <si>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</si>
  <si>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</si>
  <si>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</si>
  <si>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</si>
  <si>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</si>
  <si>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</si>
  <si>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</si>
  <si>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</si>
  <si>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</si>
  <si>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</si>
  <si>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</si>
  <si>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</si>
  <si>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</si>
  <si>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</si>
  <si>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</si>
  <si>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</si>
  <si>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</si>
  <si>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</si>
  <si>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</si>
  <si>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</si>
  <si>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</si>
  <si>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</si>
  <si>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</si>
  <si>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</si>
  <si>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</si>
  <si>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</si>
  <si>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</si>
  <si>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</si>
  <si>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</si>
  <si>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</si>
  <si>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</si>
  <si>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</si>
  <si>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</si>
  <si>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</si>
  <si>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</si>
  <si>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</si>
  <si>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</si>
  <si>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</si>
  <si>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</si>
  <si>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</si>
  <si>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</si>
  <si>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</si>
  <si>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</si>
  <si>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</si>
  <si>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</si>
  <si>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</si>
  <si>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</si>
  <si>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</si>
  <si>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</si>
  <si>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</si>
  <si>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</si>
  <si>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</si>
  <si>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</si>
  <si>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</si>
  <si>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</si>
  <si>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</si>
  <si>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</si>
  <si>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</si>
  <si>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</si>
  <si>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</si>
  <si>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</si>
  <si>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</si>
  <si>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</si>
  <si>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</si>
  <si>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</si>
  <si>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</si>
  <si>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</si>
  <si>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</si>
  <si>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</si>
  <si>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</si>
  <si>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</si>
  <si>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</si>
  <si>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</si>
  <si>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</si>
  <si>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</si>
  <si>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</si>
  <si>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</si>
  <si>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</si>
  <si>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</si>
  <si>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</si>
  <si>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</si>
  <si>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</si>
  <si>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</si>
  <si>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</si>
  <si>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</si>
  <si>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</si>
  <si>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</si>
  <si>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</si>
  <si>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</si>
  <si>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</si>
  <si>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</si>
  <si>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</si>
  <si>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</si>
  <si>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</si>
  <si>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</si>
  <si>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</si>
  <si>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</si>
  <si>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</si>
  <si>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</si>
  <si>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</si>
  <si>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</si>
  <si>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</si>
  <si>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</si>
  <si>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</si>
  <si>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</si>
  <si>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</si>
  <si>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</si>
  <si>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</si>
  <si>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</si>
  <si>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</si>
  <si>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</si>
  <si>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</si>
  <si>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</si>
  <si>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</si>
  <si>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</si>
  <si>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</si>
  <si>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</si>
  <si>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</si>
  <si>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</si>
  <si>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</si>
  <si>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</si>
  <si>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</si>
  <si>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</si>
  <si>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</si>
  <si>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</si>
  <si>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</si>
  <si>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</si>
  <si>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</si>
  <si>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</si>
  <si>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</si>
  <si>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</si>
  <si>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</si>
  <si>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</si>
  <si>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</si>
  <si>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</si>
  <si>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</si>
  <si>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</si>
  <si>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</si>
  <si>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</si>
  <si>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</si>
  <si>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</si>
  <si>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</si>
  <si>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</si>
  <si>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</si>
  <si>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</si>
  <si>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</si>
  <si>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</si>
  <si>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</si>
  <si>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</si>
  <si>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</si>
  <si>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</si>
  <si>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</si>
  <si>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</si>
  <si>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</si>
  <si>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</si>
  <si>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</si>
  <si>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</si>
  <si>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</si>
  <si>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</si>
  <si>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</si>
  <si>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</si>
  <si>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</si>
  <si>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</si>
  <si>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</si>
  <si>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</si>
  <si>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</si>
  <si>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</si>
  <si>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</si>
  <si>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</si>
  <si>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</si>
  <si>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</si>
  <si>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</si>
  <si>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</si>
  <si>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</si>
  <si>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</si>
  <si>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</si>
  <si>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</si>
  <si>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</si>
  <si>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</si>
  <si>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</si>
  <si>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</si>
  <si>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</si>
  <si>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</si>
  <si>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</si>
  <si>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</si>
  <si>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</si>
  <si>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</si>
  <si>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</si>
  <si>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</si>
  <si>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</si>
  <si>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</si>
  <si>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</si>
  <si>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</si>
  <si>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</si>
  <si>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</si>
  <si>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</si>
  <si>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</si>
  <si>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</si>
  <si>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</si>
  <si>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</si>
  <si>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</si>
  <si>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</si>
  <si>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</si>
  <si>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</si>
  <si>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</si>
  <si>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</si>
  <si>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</si>
  <si>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</si>
  <si>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</si>
  <si>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</si>
  <si>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</si>
  <si>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</si>
  <si>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</si>
  <si>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</si>
  <si>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</si>
  <si>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</si>
  <si>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</si>
  <si>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</si>
  <si>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</si>
  <si>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</si>
  <si>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</si>
  <si>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</si>
  <si>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</si>
  <si>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</si>
  <si>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</si>
  <si>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</si>
  <si>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</si>
  <si>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</si>
  <si>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</si>
  <si>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</si>
  <si>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</si>
  <si>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</si>
  <si>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</si>
  <si>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</si>
  <si>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</si>
  <si>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</si>
  <si>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</si>
  <si>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</si>
  <si>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</si>
  <si>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</si>
  <si>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</si>
  <si>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</si>
  <si>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</si>
  <si>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</si>
  <si>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</si>
  <si>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</si>
  <si>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</si>
  <si>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</si>
  <si>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</si>
  <si>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</si>
  <si>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</si>
  <si>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</si>
  <si>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</si>
  <si>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</si>
  <si>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</si>
  <si>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</si>
  <si>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</si>
  <si>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</si>
  <si>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</si>
  <si>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</si>
  <si>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</si>
  <si>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</si>
  <si>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</si>
  <si>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</si>
  <si>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</si>
  <si>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</si>
  <si>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</si>
  <si>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</si>
  <si>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</si>
  <si>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</si>
  <si>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</si>
  <si>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</si>
  <si>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</si>
  <si>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</si>
  <si>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</si>
  <si>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</si>
  <si>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</si>
  <si>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</si>
  <si>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</si>
  <si>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</si>
  <si>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</si>
  <si>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</si>
  <si>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</si>
  <si>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</si>
  <si>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</si>
  <si>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</si>
  <si>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</si>
  <si>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</si>
  <si>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</si>
  <si>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</si>
  <si>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</si>
  <si>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</si>
  <si>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</si>
  <si>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</si>
  <si>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</si>
  <si>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</si>
  <si>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</si>
  <si>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</si>
  <si>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</si>
  <si>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</si>
  <si>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</si>
  <si>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</si>
  <si>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</si>
  <si>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</si>
  <si>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</si>
  <si>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</si>
  <si>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</si>
  <si>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</si>
  <si>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</si>
  <si>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</si>
  <si>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</si>
  <si>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</si>
  <si>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</si>
  <si>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</si>
  <si>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</si>
  <si>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</si>
  <si>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</si>
  <si>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</si>
  <si>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</si>
  <si>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</si>
  <si>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</si>
  <si>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</si>
  <si>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</si>
  <si>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</si>
  <si>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</si>
  <si>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</si>
  <si>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</si>
  <si>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</si>
  <si>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</si>
  <si>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</si>
  <si>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</si>
  <si>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</si>
  <si>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</si>
  <si>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</si>
  <si>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</si>
  <si>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</si>
  <si>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</si>
  <si>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</si>
  <si>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</si>
  <si>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</si>
  <si>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</si>
  <si>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</si>
  <si>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</si>
  <si>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</si>
  <si>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</si>
  <si>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</si>
  <si>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</si>
  <si>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</si>
  <si>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</si>
  <si>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</si>
  <si>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</si>
  <si>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</si>
  <si>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</si>
  <si>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</si>
  <si>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</si>
  <si>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</si>
  <si>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</si>
  <si>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</si>
  <si>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</si>
  <si>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</si>
  <si>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</si>
  <si>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</si>
  <si>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</si>
  <si>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</si>
  <si>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</si>
  <si>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</si>
  <si>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</si>
  <si>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</si>
  <si>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</si>
  <si>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</si>
  <si>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</si>
  <si>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</si>
  <si>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</si>
  <si>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</si>
  <si>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</si>
  <si>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</si>
  <si>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</si>
  <si>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</si>
  <si>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</si>
  <si>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</si>
  <si>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</si>
  <si>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</si>
  <si>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</si>
  <si>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</si>
  <si>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</si>
  <si>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</si>
  <si>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</si>
  <si>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</si>
  <si>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</si>
  <si>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</si>
  <si>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</si>
  <si>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</si>
  <si>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</si>
  <si>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</si>
  <si>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</si>
  <si>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</si>
  <si>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</si>
  <si>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</si>
  <si>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</si>
  <si>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</si>
  <si>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</si>
  <si>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</si>
  <si>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</si>
  <si>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</si>
  <si>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</si>
  <si>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</si>
  <si>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</si>
  <si>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</si>
  <si>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</si>
  <si>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</si>
  <si>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</si>
  <si>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</si>
  <si>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</si>
  <si>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</si>
  <si>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</si>
  <si>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</si>
  <si>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</si>
  <si>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</si>
  <si>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</si>
  <si>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</si>
  <si>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</si>
  <si>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</si>
  <si>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</si>
  <si>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</si>
  <si>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</si>
  <si>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</si>
  <si>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</si>
  <si>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</si>
  <si>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</si>
  <si>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</si>
  <si>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</si>
  <si>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</si>
  <si>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</si>
  <si>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</si>
  <si>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</si>
  <si>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</si>
  <si>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</si>
  <si>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</si>
  <si>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</si>
  <si>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</si>
  <si>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</si>
  <si>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</si>
  <si>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</si>
  <si>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</si>
  <si>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</si>
  <si>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</si>
  <si>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</si>
  <si>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</si>
  <si>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</si>
  <si>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</si>
  <si>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</si>
  <si>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</si>
  <si>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</si>
  <si>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</si>
  <si>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</si>
  <si>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</si>
  <si>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</si>
  <si>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</si>
  <si>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</si>
  <si>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</si>
  <si>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</si>
  <si>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</si>
  <si>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</si>
  <si>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</si>
  <si>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</si>
  <si>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</si>
  <si>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</si>
  <si>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</si>
  <si>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</si>
  <si>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</si>
  <si>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</si>
  <si>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</si>
  <si>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</si>
  <si>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</si>
  <si>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</si>
  <si>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</si>
  <si>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</si>
  <si>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</si>
  <si>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</si>
  <si>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</si>
  <si>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</si>
  <si>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</si>
  <si>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</si>
  <si>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</si>
  <si>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</si>
  <si>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</si>
  <si>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</si>
  <si>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</si>
  <si>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</si>
  <si>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</si>
  <si>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</si>
  <si>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</si>
  <si>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</si>
  <si>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</si>
  <si>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</si>
  <si>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</si>
  <si>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</si>
  <si>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</si>
  <si>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</si>
  <si>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</si>
  <si>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</si>
  <si>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</si>
  <si>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</si>
  <si>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</si>
  <si>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</si>
  <si>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</si>
  <si>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</si>
  <si>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</si>
  <si>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</si>
  <si>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</si>
  <si>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</si>
  <si>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</si>
  <si>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</si>
  <si>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</si>
  <si>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</si>
  <si>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</si>
  <si>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</si>
  <si>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</si>
  <si>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</si>
  <si>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</si>
  <si>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</si>
  <si>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</si>
  <si>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</si>
  <si>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</si>
  <si>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</si>
  <si>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</si>
  <si>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</si>
  <si>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</si>
  <si>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</si>
  <si>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</si>
  <si>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</si>
  <si>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</si>
  <si>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</si>
  <si>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</si>
  <si>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</si>
  <si>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</si>
  <si>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</si>
  <si>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</si>
  <si>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</si>
  <si>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</si>
  <si>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</si>
  <si>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</si>
  <si>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</si>
  <si>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</si>
  <si>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</si>
  <si>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</si>
  <si>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</si>
  <si>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</si>
  <si>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</si>
  <si>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</si>
  <si>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</si>
  <si>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</si>
  <si>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</si>
  <si>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</si>
  <si>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</si>
  <si>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</si>
  <si>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</si>
  <si>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</si>
  <si>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</si>
  <si>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</si>
  <si>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</si>
  <si>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</si>
  <si>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</si>
  <si>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</si>
  <si>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</si>
  <si>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</si>
  <si>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</si>
  <si>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</si>
  <si>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</si>
  <si>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</si>
  <si>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</si>
  <si>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</si>
  <si>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</si>
  <si>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</si>
  <si>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</si>
  <si>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</si>
  <si>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</si>
  <si>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</si>
  <si>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</si>
  <si>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</si>
  <si>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</si>
  <si>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</si>
  <si>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</si>
  <si>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</si>
  <si>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</si>
  <si>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</si>
  <si>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</si>
  <si>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</si>
  <si>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</si>
  <si>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</si>
  <si>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</si>
  <si>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</si>
  <si>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</si>
  <si>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</si>
  <si>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</si>
  <si>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</si>
  <si>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</si>
  <si>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</si>
  <si>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</si>
  <si>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</si>
  <si>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</si>
  <si>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</si>
  <si>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</si>
  <si>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</si>
  <si>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</si>
  <si>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</si>
  <si>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</si>
  <si>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</si>
  <si>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</si>
  <si>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</si>
  <si>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</si>
  <si>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</si>
  <si>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</si>
  <si>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</si>
  <si>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</si>
  <si>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</si>
  <si>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</si>
  <si>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</si>
  <si>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</si>
  <si>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</si>
  <si>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</si>
  <si>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</si>
  <si>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</si>
  <si>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</si>
  <si>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</si>
  <si>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</si>
  <si>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</si>
  <si>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</si>
  <si>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</si>
  <si>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</si>
  <si>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</si>
  <si>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</si>
  <si>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</si>
  <si>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</si>
  <si>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</si>
  <si>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</si>
  <si>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</si>
  <si>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</si>
  <si>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</si>
  <si>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</si>
  <si>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</si>
  <si>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</si>
  <si>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</si>
  <si>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</si>
  <si>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</si>
  <si>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</si>
  <si>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</si>
  <si>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</si>
  <si>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</si>
  <si>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</si>
  <si>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</si>
  <si>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</si>
  <si>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</si>
  <si>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</si>
  <si>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</si>
  <si>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</si>
  <si>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</si>
  <si>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</si>
  <si>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</si>
  <si>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</si>
  <si>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</si>
  <si>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</si>
  <si>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</si>
  <si>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</si>
  <si>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</si>
  <si>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</si>
  <si>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</si>
  <si>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</si>
  <si>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</si>
  <si>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</si>
  <si>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</si>
  <si>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</si>
  <si>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</si>
  <si>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</si>
  <si>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</si>
  <si>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</si>
  <si>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</si>
  <si>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</si>
  <si>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</si>
  <si>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</si>
  <si>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</si>
  <si>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</si>
  <si>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</si>
  <si>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</si>
  <si>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</si>
  <si>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</si>
  <si>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</si>
  <si>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</si>
  <si>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</si>
  <si>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</si>
  <si>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</si>
  <si>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</si>
  <si>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</si>
  <si>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</si>
  <si>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</si>
  <si>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</si>
  <si>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</si>
  <si>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</si>
  <si>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</si>
  <si>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</si>
  <si>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</si>
  <si>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</si>
  <si>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</si>
  <si>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</si>
  <si>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</si>
  <si>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</si>
  <si>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</si>
  <si>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</si>
  <si>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</si>
  <si>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</si>
  <si>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</si>
  <si>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</si>
  <si>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</si>
  <si>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</si>
  <si>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</si>
  <si>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</si>
  <si>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</si>
  <si>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</si>
  <si>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</si>
  <si>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</si>
  <si>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</si>
  <si>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</si>
  <si>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</si>
  <si>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</si>
  <si>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</si>
  <si>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</si>
  <si>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</si>
  <si>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</si>
  <si>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</si>
  <si>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</si>
  <si>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</si>
  <si>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</si>
  <si>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</si>
  <si>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</si>
  <si>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</si>
  <si>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</si>
  <si>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</si>
  <si>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</si>
  <si>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</si>
  <si>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</si>
  <si>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</si>
  <si>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</si>
  <si>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</si>
  <si>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</si>
  <si>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</si>
  <si>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</si>
  <si>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</si>
  <si>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</si>
  <si>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</si>
  <si>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</si>
  <si>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</si>
  <si>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</si>
  <si>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</si>
  <si>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</si>
  <si>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</si>
  <si>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</si>
  <si>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</si>
  <si>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</si>
  <si>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</si>
  <si>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</si>
  <si>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</si>
  <si>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</si>
  <si>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</si>
  <si>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</si>
  <si>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</si>
  <si>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</si>
  <si>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</si>
  <si>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</si>
  <si>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</si>
  <si>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</si>
  <si>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</si>
  <si>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</si>
  <si>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</si>
  <si>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</si>
  <si>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</si>
  <si>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</si>
  <si>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</si>
  <si>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</si>
  <si>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</si>
  <si>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</si>
  <si>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</si>
  <si>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</si>
  <si>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</si>
  <si>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</si>
  <si>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</si>
  <si>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</si>
  <si>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</si>
  <si>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</si>
  <si>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</si>
  <si>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</si>
  <si>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</si>
  <si>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</si>
  <si>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</si>
  <si>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</si>
  <si>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</si>
  <si>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</si>
  <si>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</si>
  <si>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</si>
  <si>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</si>
  <si>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</si>
  <si>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</si>
  <si>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</si>
  <si>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</si>
  <si>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</si>
  <si>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</si>
  <si>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</si>
  <si>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</si>
  <si>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</si>
  <si>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</si>
  <si>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</si>
  <si>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</si>
  <si>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</si>
  <si>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</si>
  <si>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</si>
  <si>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</si>
  <si>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</si>
  <si>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</si>
  <si>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</si>
  <si>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</si>
  <si>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</si>
  <si>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</si>
  <si>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</si>
  <si>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</si>
  <si>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</si>
  <si>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</si>
  <si>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</si>
  <si>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</si>
  <si>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</si>
  <si>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</si>
  <si>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</si>
  <si>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</si>
  <si>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</si>
  <si>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</si>
  <si>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</si>
  <si>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</si>
  <si>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</si>
  <si>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</si>
  <si>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</si>
  <si>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</si>
  <si>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</si>
  <si>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</si>
  <si>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</si>
  <si>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</si>
  <si>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</si>
  <si>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</si>
  <si>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</si>
  <si>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</si>
  <si>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</si>
  <si>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</si>
  <si>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</si>
  <si>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</si>
  <si>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</si>
  <si>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</si>
  <si>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</si>
  <si>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</si>
  <si>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</si>
  <si>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</si>
  <si>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</si>
  <si>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</si>
  <si>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</si>
  <si>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</si>
  <si>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</si>
  <si>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</si>
  <si>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</si>
  <si>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</si>
  <si>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</si>
  <si>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</si>
  <si>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</si>
  <si>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</si>
  <si>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</si>
  <si>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</si>
  <si>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</si>
  <si>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</si>
  <si>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</si>
  <si>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</si>
  <si>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</si>
  <si>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</si>
  <si>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</si>
  <si>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</si>
  <si>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</si>
  <si>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</si>
  <si>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</si>
  <si>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</si>
  <si>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</si>
  <si>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</si>
  <si>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</si>
  <si>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</si>
  <si>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</si>
  <si>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</si>
  <si>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</si>
  <si>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</si>
  <si>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</si>
  <si>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</si>
  <si>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</si>
  <si>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</si>
  <si>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</si>
  <si>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</si>
  <si>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</si>
  <si>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</si>
  <si>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</si>
  <si>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</si>
  <si>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</si>
  <si>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</si>
  <si>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</si>
  <si>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</si>
  <si>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</si>
  <si>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</si>
  <si>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</si>
  <si>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</si>
  <si>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</si>
  <si>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</si>
  <si>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</si>
  <si>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</si>
  <si>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</si>
  <si>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</si>
  <si>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</si>
  <si>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</si>
  <si>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</si>
  <si>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</si>
  <si>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</si>
  <si>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</si>
  <si>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</si>
  <si>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</si>
  <si>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</si>
  <si>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</si>
  <si>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</si>
  <si>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</si>
  <si>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</si>
  <si>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</si>
  <si>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</si>
  <si>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</si>
  <si>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</si>
  <si>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</si>
  <si>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</si>
  <si>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</si>
  <si>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</si>
  <si>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</si>
  <si>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</si>
  <si>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</si>
  <si>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</si>
  <si>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</si>
  <si>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</si>
  <si>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</si>
  <si>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</si>
  <si>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</si>
  <si>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</si>
  <si>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</si>
  <si>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</si>
  <si>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</si>
  <si>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</si>
  <si>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</si>
  <si>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</si>
  <si>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</si>
  <si>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</si>
  <si>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</si>
  <si>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</si>
  <si>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</si>
  <si>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</si>
  <si>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</si>
  <si>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</si>
  <si>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</si>
  <si>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</si>
  <si>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</si>
  <si>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</si>
  <si>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</si>
  <si>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</si>
  <si>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</si>
  <si>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</si>
  <si>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</si>
  <si>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</si>
  <si>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</si>
  <si>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</si>
  <si>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</si>
  <si>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</si>
  <si>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</si>
  <si>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</si>
  <si>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</si>
  <si>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</si>
  <si>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</si>
  <si>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</si>
  <si>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</si>
  <si>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</si>
  <si>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</si>
  <si>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</si>
  <si>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</si>
  <si>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</si>
  <si>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</si>
  <si>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</si>
  <si>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</si>
  <si>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</si>
  <si>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</si>
  <si>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</si>
  <si>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</si>
  <si>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</si>
  <si>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</si>
  <si>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</si>
  <si>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</si>
  <si>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</si>
  <si>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</si>
  <si>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</si>
  <si>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</si>
  <si>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</si>
  <si>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</si>
  <si>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</si>
  <si>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</si>
  <si>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</si>
  <si>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</si>
  <si>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</si>
  <si>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</si>
  <si>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</si>
  <si>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</si>
  <si>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</si>
  <si>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</si>
  <si>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</si>
  <si>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</si>
  <si>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</si>
  <si>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</si>
  <si>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</si>
  <si>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</si>
  <si>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</si>
  <si>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</si>
  <si>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</si>
  <si>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</si>
  <si>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</si>
  <si>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</si>
  <si>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</si>
  <si>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</si>
  <si>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</si>
  <si>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</si>
  <si>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</si>
  <si>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</si>
  <si>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</si>
  <si>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</si>
  <si>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</si>
  <si>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</si>
  <si>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</si>
  <si>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</si>
  <si>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</si>
  <si>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</si>
  <si>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</si>
  <si>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</si>
  <si>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</si>
  <si>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</si>
  <si>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</si>
  <si>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</si>
  <si>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</si>
  <si>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</si>
  <si>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</si>
  <si>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</si>
  <si>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</si>
  <si>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</si>
  <si>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</si>
  <si>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</si>
  <si>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</si>
  <si>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</si>
  <si>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</si>
  <si>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</si>
  <si>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</si>
  <si>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</si>
  <si>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</si>
  <si>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</si>
  <si>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</si>
  <si>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</si>
  <si>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</si>
  <si>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</si>
  <si>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</si>
  <si>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</si>
  <si>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</si>
  <si>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</si>
  <si>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</si>
  <si>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</si>
  <si>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</si>
  <si>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</si>
  <si>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</si>
  <si>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</si>
  <si>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</si>
  <si>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</si>
  <si>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</si>
  <si>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</si>
  <si>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</si>
  <si>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</si>
  <si>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</si>
  <si>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</si>
  <si>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</si>
  <si>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</si>
  <si>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</si>
  <si>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</si>
  <si>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</si>
  <si>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</si>
  <si>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</si>
  <si>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</si>
  <si>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</si>
  <si>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</si>
  <si>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</si>
  <si>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</si>
  <si>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</si>
  <si>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</si>
  <si>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</si>
  <si>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</si>
  <si>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</si>
  <si>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</si>
  <si>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</si>
  <si>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</si>
  <si>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</si>
  <si>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</si>
  <si>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</si>
  <si>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</si>
  <si>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</si>
  <si>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</si>
  <si>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</si>
  <si>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</si>
  <si>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</si>
  <si>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</si>
  <si>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</si>
  <si>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</si>
  <si>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</si>
  <si>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</si>
  <si>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</si>
  <si>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</si>
  <si>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</si>
  <si>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</si>
  <si>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</si>
  <si>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</si>
  <si>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</si>
  <si>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</si>
  <si>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</si>
  <si>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</si>
  <si>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</si>
  <si>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</si>
  <si>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</si>
  <si>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</si>
  <si>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</si>
  <si>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</si>
  <si>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</si>
  <si>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</si>
  <si>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</si>
  <si>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</si>
  <si>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</si>
  <si>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</si>
  <si>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</si>
  <si>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</si>
  <si>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</si>
  <si>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</si>
  <si>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</si>
  <si>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</si>
  <si>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</si>
  <si>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</si>
  <si>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</si>
  <si>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</si>
  <si>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</si>
  <si>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</si>
  <si>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</si>
  <si>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</si>
  <si>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</si>
  <si>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</si>
  <si>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</si>
  <si>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</si>
  <si>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</si>
  <si>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</si>
  <si>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</si>
  <si>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</si>
  <si>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</si>
  <si>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</si>
  <si>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</si>
  <si>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</si>
  <si>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</si>
  <si>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</si>
  <si>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</si>
  <si>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</si>
  <si>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</si>
  <si>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</si>
  <si>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</si>
  <si>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</si>
  <si>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</si>
  <si>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</si>
  <si>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</si>
  <si>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</si>
  <si>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</si>
  <si>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</si>
  <si>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</si>
  <si>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</si>
  <si>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</si>
  <si>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</si>
  <si>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</si>
  <si>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</si>
  <si>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</si>
  <si>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</si>
  <si>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</si>
  <si>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</si>
  <si>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</si>
  <si>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</si>
  <si>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</si>
  <si>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</si>
  <si>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</si>
  <si>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</si>
  <si>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</si>
  <si>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</si>
  <si>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</si>
  <si>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</si>
  <si>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</si>
  <si>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</si>
  <si>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</si>
  <si>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</si>
  <si>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</si>
  <si>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</si>
  <si>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</si>
  <si>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</si>
  <si>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</si>
  <si>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</si>
  <si>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</si>
  <si>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</si>
  <si>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</si>
  <si>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</si>
  <si>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</si>
  <si>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</si>
  <si>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</si>
  <si>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</si>
  <si>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</si>
  <si>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</si>
  <si>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</si>
  <si>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</si>
  <si>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</si>
  <si>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</si>
  <si>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</si>
  <si>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</si>
  <si>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</si>
  <si>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</si>
  <si>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</si>
  <si>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</si>
  <si>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</si>
  <si>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</si>
  <si>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</si>
  <si>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</si>
  <si>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</si>
  <si>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</si>
  <si>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</si>
  <si>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</si>
  <si>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</si>
  <si>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</si>
  <si>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</si>
  <si>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</si>
  <si>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</si>
  <si>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</si>
  <si>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</si>
  <si>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</si>
  <si>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</si>
  <si>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</si>
  <si>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</si>
  <si>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</si>
  <si>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</si>
  <si>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</si>
  <si>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</si>
  <si>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</si>
  <si>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</si>
  <si>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</si>
  <si>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</si>
  <si>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</si>
  <si>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</si>
  <si>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</si>
  <si>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</si>
  <si>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</si>
  <si>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</si>
  <si>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</si>
  <si>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</si>
  <si>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</si>
  <si>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</si>
  <si>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</si>
  <si>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</si>
  <si>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</si>
  <si>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</si>
  <si>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</si>
  <si>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</si>
  <si>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</si>
  <si>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</si>
  <si>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</si>
  <si>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</si>
  <si>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</si>
  <si>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</si>
  <si>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</si>
  <si>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</si>
  <si>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</si>
  <si>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</si>
  <si>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</si>
  <si>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</si>
  <si>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</si>
  <si>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</si>
  <si>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</si>
  <si>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</si>
  <si>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</si>
  <si>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</si>
  <si>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</si>
  <si>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</si>
  <si>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</si>
  <si>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</si>
  <si>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</si>
  <si>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</si>
  <si>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</si>
  <si>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</si>
  <si>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</si>
  <si>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</si>
  <si>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</si>
  <si>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</si>
  <si>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</si>
  <si>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</si>
  <si>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</si>
  <si>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</si>
  <si>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</si>
  <si>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</si>
  <si>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</si>
  <si>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</si>
  <si>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</si>
  <si>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</si>
  <si>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</si>
  <si>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</si>
  <si>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</si>
  <si>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</si>
  <si>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</si>
  <si>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</si>
  <si>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</si>
  <si>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</si>
  <si>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</si>
  <si>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</si>
  <si>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</si>
  <si>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</si>
  <si>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</si>
  <si>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</si>
  <si>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</si>
  <si>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</si>
  <si>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</si>
  <si>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</si>
  <si>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</si>
  <si>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</si>
  <si>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</si>
  <si>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</si>
  <si>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</si>
  <si>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</si>
  <si>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</si>
  <si>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</si>
  <si>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</si>
  <si>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</si>
  <si>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</si>
  <si>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</si>
  <si>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</si>
  <si>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</si>
  <si>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</si>
  <si>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</si>
  <si>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</si>
  <si>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</si>
  <si>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</si>
  <si>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</si>
  <si>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</si>
  <si>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</si>
  <si>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</si>
  <si>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</si>
  <si>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</si>
  <si>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</si>
  <si>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</si>
  <si>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</si>
  <si>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</si>
  <si>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</si>
  <si>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</si>
  <si>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</si>
  <si>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</si>
  <si>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</si>
  <si>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</si>
  <si>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</si>
  <si>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</si>
  <si>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</si>
  <si>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</si>
  <si>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</si>
  <si>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</si>
  <si>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</si>
  <si>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</si>
  <si>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</si>
  <si>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</si>
  <si>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</si>
  <si>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</si>
  <si>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</si>
  <si>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</si>
  <si>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</si>
  <si>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</si>
  <si>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</si>
  <si>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</si>
  <si>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</si>
  <si>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</si>
  <si>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</si>
  <si>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</si>
  <si>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</si>
  <si>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</si>
  <si>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</si>
  <si>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</si>
  <si>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</si>
  <si>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</si>
  <si>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</si>
  <si>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</si>
  <si>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</si>
  <si>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</si>
  <si>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</si>
  <si>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</si>
  <si>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</si>
  <si>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</si>
  <si>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</si>
  <si>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</si>
  <si>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</si>
  <si>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</si>
  <si>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</si>
  <si>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</si>
  <si>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</si>
  <si>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</si>
  <si>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</si>
  <si>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</si>
  <si>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</si>
  <si>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</si>
  <si>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</si>
  <si>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</si>
  <si>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</si>
  <si>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</si>
  <si>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</si>
  <si>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</si>
  <si>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</si>
  <si>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</si>
  <si>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</si>
  <si>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</si>
  <si>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</si>
  <si>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</si>
  <si>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</si>
  <si>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</si>
  <si>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</si>
  <si>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</si>
  <si>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</si>
  <si>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</si>
  <si>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</si>
  <si>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</si>
  <si>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</si>
  <si>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</si>
  <si>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</si>
  <si>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</si>
  <si>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</si>
  <si>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</si>
  <si>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</si>
  <si>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</si>
  <si>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</si>
  <si>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</si>
  <si>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</si>
  <si>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</si>
  <si>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</si>
  <si>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</si>
  <si>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</si>
  <si>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</si>
  <si>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</si>
  <si>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</si>
  <si>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</si>
  <si>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</si>
  <si>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</si>
  <si>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</si>
  <si>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</si>
  <si>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</si>
  <si>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</si>
  <si>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</si>
  <si>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</si>
  <si>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</si>
  <si>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</si>
  <si>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</si>
  <si>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</si>
  <si>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</si>
  <si>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</si>
  <si>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</si>
  <si>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</si>
  <si>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</si>
  <si>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</si>
  <si>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</si>
  <si>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</si>
  <si>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</si>
  <si>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</si>
  <si>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</si>
  <si>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</si>
  <si>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</si>
  <si>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</si>
  <si>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</si>
  <si>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</si>
  <si>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</si>
  <si>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</si>
  <si>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</si>
  <si>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</si>
  <si>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</si>
  <si>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</si>
  <si>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</si>
  <si>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</si>
  <si>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</si>
  <si>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</si>
  <si>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</si>
  <si>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</si>
  <si>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</si>
  <si>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</si>
  <si>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</si>
  <si>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</si>
  <si>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</si>
  <si>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</si>
  <si>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</si>
  <si>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</si>
  <si>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</si>
  <si>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</si>
  <si>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</si>
  <si>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</si>
  <si>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</si>
  <si>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</si>
  <si>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</si>
  <si>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</si>
  <si>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</si>
  <si>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</si>
  <si>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</si>
  <si>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</si>
  <si>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</si>
  <si>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</si>
  <si>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</si>
  <si>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</si>
  <si>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</si>
  <si>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</si>
  <si>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</si>
  <si>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</si>
  <si>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</si>
  <si>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</si>
  <si>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</si>
  <si>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</si>
  <si>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</si>
  <si>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</si>
  <si>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</si>
  <si>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</si>
  <si>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</si>
  <si>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</si>
  <si>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</si>
  <si>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</si>
  <si>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</si>
  <si>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</si>
  <si>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</si>
  <si>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</si>
  <si>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</si>
  <si>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</si>
  <si>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</si>
  <si>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</si>
  <si>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</si>
  <si>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</si>
  <si>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</si>
  <si>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</si>
  <si>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</si>
  <si>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</si>
  <si>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</si>
  <si>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</si>
  <si>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</si>
  <si>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</si>
  <si>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</si>
  <si>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</si>
  <si>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</si>
  <si>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</si>
  <si>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</si>
  <si>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</si>
  <si>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</si>
  <si>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</si>
  <si>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</si>
  <si>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</si>
  <si>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</si>
  <si>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</si>
  <si>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</si>
  <si>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</si>
  <si>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</si>
  <si>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</si>
  <si>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</si>
  <si>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</si>
  <si>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</si>
  <si>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</si>
  <si>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</si>
  <si>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</si>
  <si>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</si>
  <si>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</si>
  <si>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</si>
  <si>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</si>
  <si>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</si>
  <si>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</si>
  <si>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</si>
  <si>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</si>
  <si>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</si>
  <si>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</si>
  <si>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</si>
  <si>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</si>
  <si>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</si>
  <si>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</si>
  <si>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</si>
  <si>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</si>
  <si>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</si>
  <si>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</si>
  <si>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</si>
  <si>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</si>
  <si>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</si>
  <si>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</si>
  <si>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</si>
  <si>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</si>
  <si>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</si>
  <si>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</si>
  <si>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</si>
  <si>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</si>
  <si>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</si>
  <si>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</si>
  <si>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</si>
  <si>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</si>
  <si>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</si>
  <si>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</si>
  <si>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</si>
  <si>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</si>
  <si>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</si>
  <si>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</si>
  <si>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</si>
  <si>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</si>
  <si>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</si>
  <si>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</si>
  <si>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</si>
  <si>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</si>
  <si>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</si>
  <si>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</si>
  <si>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</si>
  <si>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</si>
  <si>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</si>
  <si>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</si>
  <si>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</si>
  <si>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</si>
  <si>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</si>
  <si>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</si>
  <si>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</si>
  <si>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</si>
  <si>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</si>
  <si>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</si>
  <si>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</si>
  <si>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</si>
  <si>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</si>
  <si>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</si>
  <si>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</si>
  <si>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</si>
  <si>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</si>
  <si>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</si>
  <si>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</si>
  <si>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</si>
  <si>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</si>
  <si>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</si>
  <si>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</si>
  <si>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</si>
  <si>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</si>
  <si>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</si>
  <si>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</si>
  <si>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</si>
  <si>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</si>
  <si>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</si>
  <si>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</si>
  <si>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</si>
  <si>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</si>
  <si>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</si>
  <si>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</si>
  <si>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</si>
  <si>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</si>
  <si>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</si>
  <si>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</si>
  <si>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</si>
  <si>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</si>
  <si>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</si>
  <si>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</si>
  <si>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</si>
  <si>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</si>
  <si>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</si>
  <si>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</si>
  <si>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</si>
  <si>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</si>
  <si>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</si>
  <si>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</si>
  <si>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</si>
  <si>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</si>
  <si>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</si>
  <si>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</si>
  <si>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</si>
  <si>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</si>
  <si>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</si>
  <si>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</si>
  <si>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</si>
  <si>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</si>
  <si>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</si>
  <si>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</si>
  <si>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</si>
  <si>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</si>
  <si>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</si>
  <si>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</si>
  <si>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</si>
  <si>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</si>
  <si>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</si>
  <si>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</si>
  <si>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</si>
  <si>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</si>
  <si>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</si>
  <si>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</si>
  <si>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</si>
  <si>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</si>
  <si>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</si>
  <si>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</si>
  <si>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</si>
  <si>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</si>
  <si>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</si>
  <si>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</si>
  <si>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</si>
  <si>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</si>
  <si>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</si>
  <si>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</si>
  <si>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</si>
  <si>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</si>
  <si>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</si>
  <si>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</si>
  <si>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</si>
  <si>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</si>
  <si>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</si>
  <si>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</si>
  <si>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</si>
  <si>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</si>
  <si>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</si>
  <si>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</si>
  <si>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</si>
  <si>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</si>
  <si>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</si>
  <si>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</si>
  <si>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</si>
  <si>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</si>
  <si>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</si>
  <si>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</si>
  <si>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</si>
  <si>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</si>
  <si>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</si>
  <si>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</si>
  <si>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</si>
  <si>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</si>
  <si>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</si>
  <si>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</si>
  <si>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</si>
  <si>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</si>
  <si>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</si>
  <si>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</si>
  <si>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</si>
  <si>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</si>
  <si>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</si>
  <si>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</si>
  <si>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</si>
  <si>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</si>
  <si>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</si>
  <si>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</si>
  <si>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</si>
  <si>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</si>
  <si>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</si>
  <si>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</si>
  <si>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</si>
  <si>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</si>
  <si>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</si>
  <si>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</si>
  <si>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</si>
  <si>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</si>
  <si>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</si>
  <si>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</si>
  <si>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</si>
  <si>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</si>
  <si>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</si>
  <si>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</si>
  <si>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</si>
  <si>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</si>
  <si>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</si>
  <si>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</si>
  <si>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</si>
  <si>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</si>
  <si>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</si>
  <si>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</si>
  <si>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</si>
  <si>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</si>
  <si>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</si>
  <si>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</si>
  <si>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</si>
  <si>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</si>
  <si>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</si>
  <si>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</si>
  <si>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</si>
  <si>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</si>
  <si>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</si>
  <si>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</si>
  <si>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</si>
  <si>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</si>
  <si>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</si>
  <si>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</si>
  <si>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</si>
  <si>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</si>
  <si>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</si>
  <si>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</si>
  <si>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</si>
  <si>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</si>
  <si>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</si>
  <si>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</si>
  <si>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</si>
  <si>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</si>
  <si>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</si>
  <si>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</si>
  <si>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</si>
  <si>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</si>
  <si>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</si>
  <si>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</si>
  <si>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</si>
  <si>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</si>
  <si>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</si>
  <si>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</si>
  <si>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</si>
  <si>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</si>
  <si>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</si>
  <si>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</si>
  <si>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</si>
  <si>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</si>
  <si>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</si>
  <si>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</si>
  <si>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</si>
  <si>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</si>
  <si>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</si>
  <si>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</si>
  <si>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</si>
  <si>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</si>
  <si>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</si>
  <si>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</si>
  <si>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</si>
  <si>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</si>
  <si>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</si>
  <si>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</si>
  <si>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</si>
  <si>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</si>
  <si>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</si>
  <si>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</si>
  <si>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</si>
  <si>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</si>
  <si>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</si>
  <si>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</si>
  <si>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</si>
  <si>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</si>
  <si>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</si>
  <si>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</si>
  <si>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</si>
  <si>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</si>
  <si>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</si>
  <si>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</si>
  <si>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</si>
  <si>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</si>
  <si>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</si>
  <si>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</si>
  <si>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</si>
  <si>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</si>
  <si>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</si>
  <si>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</si>
  <si>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</si>
  <si>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</si>
  <si>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</si>
  <si>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</si>
  <si>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</si>
  <si>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</si>
  <si>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</si>
  <si>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</si>
  <si>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</si>
  <si>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</si>
  <si>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</si>
  <si>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</si>
  <si>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</si>
  <si>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</si>
  <si>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</si>
  <si>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</si>
  <si>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</si>
  <si>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</si>
  <si>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</si>
  <si>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</si>
  <si>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</si>
  <si>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</si>
  <si>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</si>
  <si>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</si>
  <si>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</si>
  <si>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</si>
  <si>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</si>
  <si>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</si>
  <si>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</si>
  <si>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</si>
  <si>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</si>
  <si>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</si>
  <si>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</si>
  <si>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</si>
  <si>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</si>
  <si>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</si>
  <si>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</si>
  <si>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</si>
  <si>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</si>
  <si>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</si>
  <si>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</si>
  <si>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</si>
  <si>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</si>
  <si>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</si>
  <si>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</si>
  <si>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</si>
  <si>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</si>
  <si>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</si>
  <si>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</si>
  <si>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</si>
  <si>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</si>
  <si>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</si>
  <si>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</si>
  <si>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</si>
  <si>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</si>
  <si>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</si>
  <si>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</si>
  <si>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</si>
  <si>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</si>
  <si>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</si>
  <si>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</si>
  <si>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</si>
  <si>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</si>
  <si>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</si>
  <si>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</si>
  <si>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</si>
  <si>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</si>
  <si>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</si>
  <si>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</si>
  <si>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</si>
  <si>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</si>
  <si>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</si>
  <si>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</si>
  <si>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</si>
  <si>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</si>
  <si>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</si>
  <si>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</si>
  <si>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</si>
  <si>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</si>
  <si>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</si>
  <si>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</si>
  <si>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</si>
  <si>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</si>
  <si>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</si>
  <si>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</si>
  <si>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</si>
  <si>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</si>
  <si>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</si>
  <si>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</si>
  <si>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</si>
  <si>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</si>
  <si>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</si>
  <si>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</si>
  <si>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</si>
  <si>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</si>
  <si>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</si>
  <si>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</si>
  <si>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</si>
  <si>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</si>
  <si>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</si>
  <si>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</si>
  <si>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</si>
  <si>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</si>
  <si>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</si>
  <si>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</si>
  <si>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</si>
  <si>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</si>
  <si>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</si>
  <si>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</si>
  <si>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</si>
  <si>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</si>
  <si>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</si>
  <si>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</si>
  <si>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</si>
  <si>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</si>
  <si>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</si>
  <si>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</si>
  <si>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</si>
  <si>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</si>
  <si>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</si>
  <si>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</si>
  <si>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</si>
  <si>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</si>
  <si>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</si>
  <si>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</si>
  <si>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</si>
  <si>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</si>
  <si>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</si>
  <si>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</si>
  <si>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</si>
  <si>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</si>
  <si>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</si>
  <si>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</si>
  <si>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</si>
  <si>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</si>
  <si>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</si>
  <si>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</si>
  <si>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</si>
  <si>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</si>
  <si>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</si>
  <si>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</si>
  <si>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</si>
  <si>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</si>
  <si>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</si>
  <si>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</si>
  <si>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</si>
  <si>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</si>
  <si>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</si>
  <si>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</si>
  <si>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</si>
  <si>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</si>
  <si>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</si>
  <si>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</si>
  <si>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</si>
  <si>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</si>
  <si>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</si>
  <si>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</si>
  <si>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</si>
  <si>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</si>
  <si>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</si>
  <si>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</si>
  <si>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</si>
  <si>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</si>
  <si>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</si>
  <si>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</si>
  <si>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</si>
  <si>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</si>
  <si>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</si>
  <si>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</si>
  <si>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</si>
  <si>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</si>
  <si>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</si>
  <si>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</si>
  <si>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</si>
  <si>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</si>
  <si>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</si>
  <si>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</si>
  <si>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</si>
  <si>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</si>
  <si>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</si>
  <si>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</si>
  <si>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</si>
  <si>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</si>
  <si>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</si>
  <si>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</si>
  <si>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</si>
  <si>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</si>
  <si>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</si>
  <si>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</si>
  <si>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</si>
  <si>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</si>
  <si>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</si>
  <si>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</si>
  <si>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</si>
  <si>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</si>
  <si>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</si>
  <si>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</si>
  <si>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</si>
  <si>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</si>
  <si>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</si>
  <si>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</si>
  <si>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</si>
  <si>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</si>
  <si>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</si>
  <si>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</si>
  <si>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</si>
  <si>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</si>
  <si>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</si>
  <si>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</si>
  <si>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</si>
  <si>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</si>
  <si>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</si>
  <si>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</si>
  <si>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</si>
  <si>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</si>
  <si>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</si>
  <si>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</si>
  <si>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</si>
  <si>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</si>
  <si>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</si>
  <si>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</si>
  <si>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</si>
  <si>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</si>
  <si>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</si>
  <si>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</si>
  <si>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</si>
  <si>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</si>
  <si>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</si>
  <si>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</si>
  <si>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</si>
  <si>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</si>
  <si>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</si>
  <si>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</si>
  <si>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</si>
  <si>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</si>
  <si>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</si>
  <si>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</si>
  <si>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</si>
  <si>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</si>
  <si>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</si>
  <si>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</si>
  <si>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</si>
  <si>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</si>
  <si>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</si>
  <si>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</si>
  <si>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</si>
  <si>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</si>
  <si>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</si>
  <si>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</si>
  <si>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</si>
  <si>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</si>
  <si>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</si>
  <si>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</si>
  <si>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</si>
  <si>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</si>
  <si>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</si>
  <si>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</si>
  <si>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</si>
  <si>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</si>
  <si>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</si>
  <si>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</si>
  <si>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</si>
  <si>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</si>
  <si>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</si>
  <si>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</si>
  <si>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</si>
  <si>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</si>
  <si>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</si>
  <si>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</si>
  <si>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</si>
  <si>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</si>
  <si>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</si>
  <si>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</si>
  <si>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</si>
  <si>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</si>
  <si>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</si>
  <si>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</si>
  <si>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</si>
  <si>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</si>
  <si>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</si>
  <si>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</si>
  <si>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</si>
  <si>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</si>
  <si>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</si>
  <si>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</si>
  <si>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</si>
  <si>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</si>
  <si>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</si>
  <si>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</si>
  <si>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</si>
  <si>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</si>
  <si>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</si>
  <si>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</si>
  <si>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</si>
  <si>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</si>
  <si>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</si>
  <si>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</si>
  <si>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</si>
  <si>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</si>
  <si>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</si>
  <si>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</si>
  <si>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</si>
  <si>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</si>
  <si>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</si>
  <si>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</si>
  <si>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</si>
  <si>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</si>
  <si>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</si>
  <si>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</si>
  <si>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</si>
  <si>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</si>
  <si>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</si>
  <si>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</si>
  <si>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</si>
  <si>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</si>
  <si>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</si>
  <si>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</si>
  <si>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</si>
  <si>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</si>
  <si>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</si>
  <si>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</si>
  <si>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</si>
  <si>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</si>
  <si>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</si>
  <si>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</si>
  <si>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</si>
  <si>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</si>
  <si>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</si>
  <si>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</si>
  <si>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</si>
  <si>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</si>
  <si>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</si>
  <si>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</si>
  <si>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</si>
  <si>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</si>
  <si>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</si>
  <si>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</si>
  <si>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</si>
  <si>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</si>
  <si>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</si>
  <si>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</si>
  <si>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</si>
  <si>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</si>
  <si>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</si>
  <si>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</si>
  <si>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</si>
  <si>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</si>
  <si>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</si>
  <si>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</si>
  <si>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</si>
  <si>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</si>
  <si>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</si>
  <si>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</si>
  <si>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</si>
  <si>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</si>
  <si>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</si>
  <si>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</si>
  <si>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</si>
  <si>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</si>
  <si>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</si>
  <si>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</si>
  <si>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</si>
  <si>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</si>
  <si>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</si>
  <si>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</si>
  <si>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</si>
  <si>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</si>
  <si>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</si>
  <si>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</si>
  <si>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</si>
  <si>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</si>
  <si>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</si>
  <si>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</si>
  <si>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</si>
  <si>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</si>
  <si>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</si>
  <si>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</si>
  <si>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</si>
  <si>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</si>
  <si>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</si>
  <si>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</si>
  <si>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</si>
  <si>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</si>
  <si>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</si>
  <si>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</si>
  <si>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</si>
  <si>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</si>
  <si>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</si>
  <si>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</si>
  <si>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</si>
  <si>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</si>
  <si>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</si>
  <si>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</si>
  <si>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</si>
  <si>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</si>
  <si>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</si>
  <si>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</si>
  <si>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</si>
  <si>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</si>
  <si>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</si>
  <si>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</si>
  <si>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</si>
  <si>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</si>
  <si>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</si>
  <si>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</si>
  <si>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</si>
  <si>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</si>
  <si>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</si>
  <si>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</si>
  <si>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</si>
  <si>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</si>
  <si>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</si>
  <si>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</si>
  <si>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</si>
  <si>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</si>
  <si>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</si>
  <si>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</si>
  <si>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</si>
  <si>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</si>
  <si>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</si>
  <si>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</si>
  <si>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</si>
  <si>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</si>
  <si>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</si>
  <si>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</si>
  <si>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</si>
  <si>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</si>
  <si>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</si>
  <si>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</si>
  <si>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</si>
  <si>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</si>
  <si>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</si>
  <si>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</si>
  <si>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</si>
  <si>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</si>
  <si>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</si>
  <si>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</si>
  <si>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</si>
  <si>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</si>
  <si>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</si>
  <si>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</si>
  <si>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</si>
  <si>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</si>
  <si>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</si>
  <si>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</si>
  <si>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</si>
  <si>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</si>
  <si>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</si>
  <si>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</si>
  <si>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</si>
  <si>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</si>
  <si>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</si>
  <si>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</si>
  <si>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</si>
  <si>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</si>
  <si>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</si>
  <si>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</si>
  <si>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</si>
  <si>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</si>
  <si>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</si>
  <si>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</si>
  <si>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</si>
  <si>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</si>
  <si>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</si>
  <si>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</si>
  <si>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</si>
  <si>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</si>
  <si>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</si>
  <si>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</si>
  <si>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</si>
  <si>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</si>
  <si>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</si>
  <si>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</si>
  <si>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</si>
  <si>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</si>
  <si>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</si>
  <si>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</si>
  <si>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</si>
  <si>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</si>
  <si>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</si>
  <si>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</si>
  <si>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</si>
  <si>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</si>
  <si>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</si>
  <si>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</si>
  <si>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</si>
  <si>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</si>
  <si>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</si>
  <si>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</si>
  <si>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</si>
  <si>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</si>
  <si>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</si>
  <si>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</si>
  <si>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</si>
  <si>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</si>
  <si>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</si>
  <si>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</si>
  <si>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</si>
  <si>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</si>
  <si>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</si>
  <si>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</si>
  <si>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</si>
  <si>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</si>
  <si>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</si>
  <si>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</si>
  <si>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</si>
  <si>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</si>
  <si>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</si>
  <si>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</si>
  <si>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</si>
  <si>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</si>
  <si>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</si>
  <si>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</si>
  <si>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</si>
  <si>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</si>
  <si>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</si>
  <si>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</si>
  <si>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</si>
  <si>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</si>
  <si>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</si>
  <si>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</si>
  <si>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</si>
  <si>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</si>
  <si>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</si>
  <si>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</si>
  <si>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</si>
  <si>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</si>
  <si>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</si>
  <si>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</si>
  <si>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</si>
  <si>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</si>
  <si>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</si>
  <si>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</si>
  <si>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</si>
  <si>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</si>
  <si>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</si>
  <si>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</si>
  <si>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</si>
  <si>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</si>
  <si>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</si>
  <si>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</si>
  <si>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</si>
  <si>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</si>
  <si>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</si>
  <si>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</si>
  <si>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</si>
  <si>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</si>
  <si>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</si>
  <si>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</si>
  <si>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</si>
  <si>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</si>
  <si>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</si>
  <si>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</si>
  <si>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</si>
  <si>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</si>
  <si>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</si>
  <si>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</si>
  <si>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</si>
  <si>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</si>
  <si>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</si>
  <si>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</si>
  <si>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</si>
  <si>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</si>
  <si>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</si>
  <si>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</si>
  <si>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</si>
  <si>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</si>
  <si>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</si>
  <si>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</si>
  <si>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</si>
  <si>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</si>
  <si>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</si>
  <si>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</si>
  <si>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</si>
  <si>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</si>
  <si>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</si>
  <si>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</si>
  <si>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</si>
  <si>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</si>
  <si>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</si>
  <si>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</si>
  <si>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</si>
  <si>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</si>
  <si>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</si>
  <si>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</si>
  <si>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</si>
  <si>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</si>
  <si>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</si>
  <si>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</si>
  <si>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</si>
  <si>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</si>
  <si>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</si>
  <si>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</si>
  <si>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</si>
  <si>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</si>
  <si>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</si>
  <si>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</si>
  <si>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</si>
  <si>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</si>
  <si>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</si>
  <si>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</si>
  <si>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</si>
  <si>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</si>
  <si>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</si>
  <si>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</si>
  <si>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</si>
  <si>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</si>
  <si>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</si>
  <si>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</si>
  <si>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</si>
  <si>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</si>
  <si>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</si>
  <si>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</si>
  <si>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</si>
  <si>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</si>
  <si>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</si>
  <si>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</si>
  <si>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</si>
  <si>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</si>
  <si>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</si>
  <si>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</si>
  <si>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</si>
  <si>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</si>
  <si>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</si>
  <si>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</si>
  <si>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</si>
  <si>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</si>
  <si>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</si>
  <si>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</si>
  <si>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</si>
  <si>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</si>
  <si>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</si>
  <si>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</si>
  <si>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</si>
  <si>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</si>
  <si>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</si>
  <si>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</si>
  <si>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</si>
  <si>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</si>
  <si>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</si>
  <si>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</si>
  <si>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</si>
  <si>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</si>
  <si>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</si>
  <si>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</si>
  <si>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</si>
  <si>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</si>
  <si>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</si>
  <si>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</si>
  <si>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</si>
  <si>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</si>
  <si>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</si>
  <si>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</si>
  <si>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</si>
  <si>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</si>
  <si>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</si>
  <si>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</si>
  <si>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</si>
  <si>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</si>
  <si>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</si>
  <si>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</si>
  <si>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</si>
  <si>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</si>
  <si>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</si>
  <si>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</si>
  <si>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</si>
  <si>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</si>
  <si>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</si>
  <si>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</si>
  <si>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</si>
  <si>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</si>
  <si>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</si>
  <si>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</si>
  <si>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</si>
  <si>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</si>
  <si>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</si>
  <si>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</si>
  <si>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</si>
  <si>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</si>
  <si>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</si>
  <si>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</si>
  <si>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</si>
  <si>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</si>
  <si>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</si>
  <si>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</si>
  <si>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</si>
  <si>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</si>
  <si>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</si>
  <si>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</si>
  <si>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</si>
  <si>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</si>
  <si>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</si>
  <si>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</si>
  <si>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</si>
  <si>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</si>
  <si>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</si>
  <si>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</si>
  <si>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</si>
  <si>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</si>
  <si>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</si>
  <si>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</si>
  <si>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</si>
  <si>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</si>
  <si>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</si>
  <si>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</si>
  <si>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</si>
  <si>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</si>
  <si>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</si>
  <si>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</si>
  <si>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</si>
  <si>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</si>
  <si>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</si>
  <si>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</si>
  <si>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</si>
  <si>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</si>
  <si>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</si>
  <si>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</si>
  <si>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</si>
  <si>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</si>
  <si>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</si>
  <si>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</si>
  <si>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</si>
  <si>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</si>
  <si>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</si>
  <si>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</si>
  <si>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</si>
  <si>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</si>
  <si>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</si>
  <si>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</si>
  <si>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</si>
  <si>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</si>
  <si>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</si>
  <si>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</si>
  <si>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</si>
  <si>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</si>
  <si>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</si>
  <si>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</si>
  <si>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</si>
  <si>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</si>
  <si>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</si>
  <si>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</si>
  <si>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</si>
  <si>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</si>
  <si>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</si>
  <si>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</si>
  <si>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</si>
  <si>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</si>
  <si>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</si>
  <si>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</si>
  <si>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</si>
  <si>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</si>
  <si>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</si>
  <si>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</si>
  <si>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</si>
  <si>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</si>
  <si>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</si>
  <si>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</si>
  <si>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</si>
  <si>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</si>
  <si>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</si>
  <si>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</si>
  <si>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</si>
  <si>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</si>
  <si>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</si>
  <si>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</si>
  <si>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</si>
  <si>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</si>
  <si>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</si>
  <si>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</si>
  <si>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</si>
  <si>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</si>
  <si>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</si>
  <si>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</si>
  <si>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</si>
  <si>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</si>
  <si>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</si>
  <si>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</si>
  <si>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</si>
  <si>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</si>
  <si>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</si>
  <si>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</si>
  <si>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</si>
  <si>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</si>
  <si>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</si>
  <si>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</si>
  <si>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</si>
  <si>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</si>
  <si>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</si>
  <si>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</si>
  <si>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</si>
  <si>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</si>
  <si>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</si>
  <si>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</si>
  <si>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</si>
  <si>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</si>
  <si>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</si>
  <si>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</si>
  <si>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</si>
  <si>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</si>
  <si>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</si>
  <si>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</si>
  <si>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</si>
  <si>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</si>
  <si>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</si>
  <si>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</si>
  <si>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</si>
  <si>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</si>
  <si>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</si>
  <si>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</si>
  <si>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</si>
  <si>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</si>
  <si>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</si>
  <si>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</si>
  <si>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</si>
  <si>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</si>
  <si>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</si>
  <si>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</si>
  <si>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</si>
  <si>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</si>
  <si>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</si>
  <si>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</si>
  <si>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</si>
  <si>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</si>
  <si>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</si>
  <si>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</si>
  <si>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</si>
  <si>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</si>
  <si>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</si>
  <si>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</si>
  <si>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</si>
  <si>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</si>
  <si>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</si>
  <si>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</si>
  <si>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</si>
  <si>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</si>
  <si>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</si>
  <si>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</si>
  <si>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</si>
  <si>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</si>
  <si>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</si>
  <si>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</si>
  <si>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</si>
  <si>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</si>
  <si>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</si>
  <si>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</si>
  <si>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</si>
  <si>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</si>
  <si>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</si>
  <si>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</si>
  <si>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</si>
  <si>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</si>
  <si>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</si>
  <si>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</si>
  <si>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</si>
  <si>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</si>
  <si>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</si>
  <si>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</si>
  <si>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</si>
  <si>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</si>
  <si>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</si>
  <si>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</si>
  <si>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</si>
  <si>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</si>
  <si>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</si>
  <si>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</si>
  <si>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</si>
  <si>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</si>
  <si>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</si>
  <si>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</si>
  <si>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</si>
  <si>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</si>
  <si>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</si>
  <si>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</si>
  <si>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</si>
  <si>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</si>
  <si>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</si>
  <si>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</si>
  <si>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</si>
  <si>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</si>
  <si>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</si>
  <si>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</si>
  <si>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</si>
  <si>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</si>
  <si>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</si>
  <si>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</si>
  <si>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</si>
  <si>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</si>
  <si>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</si>
  <si>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</si>
  <si>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</si>
  <si>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</si>
  <si>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</si>
  <si>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</si>
  <si>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</si>
  <si>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</si>
  <si>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</si>
  <si>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</si>
  <si>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</si>
  <si>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</si>
  <si>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</si>
  <si>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</si>
  <si>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</si>
  <si>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</si>
  <si>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</si>
  <si>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</si>
  <si>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</si>
  <si>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</si>
  <si>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</si>
  <si>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</si>
  <si>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</si>
  <si>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</si>
  <si>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</si>
  <si>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</si>
  <si>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</si>
  <si>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</si>
  <si>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</si>
  <si>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</si>
  <si>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</si>
  <si>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</si>
  <si>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</si>
  <si>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</si>
  <si>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</si>
  <si>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</si>
  <si>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</si>
  <si>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</si>
  <si>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</si>
  <si>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</si>
  <si>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</si>
  <si>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</si>
  <si>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</si>
  <si>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</si>
  <si>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</si>
  <si>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</si>
  <si>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</si>
  <si>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</si>
  <si>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</si>
  <si>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</si>
  <si>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</si>
  <si>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</si>
  <si>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</si>
  <si>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</si>
  <si>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</si>
  <si>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</si>
  <si>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</si>
  <si>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</si>
  <si>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</si>
  <si>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</si>
  <si>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</si>
  <si>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</si>
  <si>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</si>
  <si>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</si>
  <si>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</si>
  <si>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</si>
  <si>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</si>
  <si>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</si>
  <si>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</si>
  <si>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</si>
  <si>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</si>
  <si>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</si>
  <si>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</si>
  <si>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</si>
  <si>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</si>
  <si>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</si>
  <si>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</si>
  <si>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</si>
  <si>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</si>
  <si>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</si>
  <si>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</si>
  <si>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</si>
  <si>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</si>
  <si>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</si>
  <si>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</si>
  <si>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</si>
  <si>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</si>
  <si>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</si>
  <si>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</si>
  <si>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</si>
  <si>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</si>
  <si>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</si>
  <si>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</si>
  <si>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</si>
  <si>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</si>
  <si>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</si>
  <si>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</si>
  <si>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</si>
  <si>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</si>
  <si>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</si>
  <si>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</si>
  <si>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</si>
  <si>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</si>
  <si>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</si>
  <si>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</si>
  <si>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</si>
  <si>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</si>
  <si>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</si>
  <si>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</si>
  <si>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</si>
  <si>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</si>
  <si>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</si>
  <si>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</si>
  <si>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</si>
  <si>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</si>
  <si>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</si>
  <si>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</si>
  <si>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</si>
  <si>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</si>
  <si>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</si>
  <si>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</si>
  <si>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</si>
  <si>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</si>
  <si>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</si>
  <si>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</si>
  <si>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</si>
  <si>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</si>
  <si>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</si>
  <si>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</si>
  <si>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</si>
  <si>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</si>
  <si>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</si>
  <si>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</si>
  <si>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</si>
  <si>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</si>
  <si>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</si>
  <si>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</si>
  <si>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</si>
  <si>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</si>
  <si>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</si>
  <si>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</si>
  <si>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</si>
  <si>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</si>
  <si>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</si>
  <si>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</si>
  <si>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</si>
  <si>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</si>
  <si>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</si>
  <si>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</si>
  <si>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</si>
  <si>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</si>
  <si>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</si>
  <si>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</si>
  <si>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</si>
  <si>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</si>
  <si>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</si>
  <si>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</si>
  <si>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</si>
  <si>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</si>
  <si>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</si>
  <si>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</si>
  <si>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</si>
  <si>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</si>
  <si>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</si>
  <si>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</si>
  <si>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</si>
  <si>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</si>
  <si>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</si>
  <si>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</si>
  <si>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</si>
  <si>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</si>
  <si>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</si>
  <si>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</si>
  <si>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</si>
  <si>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</si>
  <si>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</si>
  <si>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</si>
  <si>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</si>
  <si>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</si>
  <si>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</si>
  <si>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</si>
  <si>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</si>
  <si>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</si>
  <si>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</si>
  <si>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</si>
  <si>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</si>
  <si>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</si>
  <si>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</si>
  <si>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</si>
  <si>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</si>
  <si>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</si>
  <si>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</si>
  <si>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</si>
  <si>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</si>
  <si>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</si>
  <si>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</si>
  <si>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</si>
  <si>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</si>
  <si>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</si>
  <si>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</si>
  <si>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</si>
  <si>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</si>
  <si>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</si>
  <si>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</si>
  <si>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</si>
  <si>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</si>
  <si>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</si>
  <si>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</si>
  <si>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</si>
  <si>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</si>
  <si>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</si>
  <si>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</si>
  <si>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</si>
  <si>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</si>
  <si>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</si>
  <si>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</si>
  <si>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</si>
  <si>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</si>
  <si>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</si>
  <si>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</si>
  <si>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</si>
  <si>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</si>
  <si>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</si>
  <si>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</si>
  <si>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</si>
  <si>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</si>
  <si>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</si>
  <si>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</si>
  <si>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</si>
  <si>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</si>
  <si>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</si>
  <si>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</si>
  <si>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</si>
  <si>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</si>
  <si>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</si>
  <si>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</si>
  <si>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</si>
  <si>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</si>
  <si>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</si>
  <si>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</si>
  <si>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</si>
  <si>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</si>
  <si>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</si>
  <si>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</si>
  <si>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</si>
  <si>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</si>
  <si>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</si>
  <si>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</si>
  <si>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</si>
  <si>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</si>
  <si>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</si>
  <si>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</si>
  <si>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</si>
  <si>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</si>
  <si>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</si>
  <si>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</si>
  <si>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</si>
  <si>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</si>
  <si>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</si>
  <si>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</si>
  <si>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</si>
  <si>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</si>
  <si>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</si>
  <si>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</si>
  <si>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</si>
  <si>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</si>
  <si>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</si>
  <si>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</si>
  <si>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</si>
  <si>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</si>
  <si>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</si>
  <si>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</si>
  <si>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</si>
  <si>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</si>
  <si>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</si>
  <si>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</si>
  <si>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</si>
  <si>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</si>
  <si>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</si>
  <si>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</si>
  <si>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</si>
  <si>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</si>
  <si>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</si>
  <si>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</si>
  <si>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</si>
  <si>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</si>
  <si>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</si>
  <si>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</si>
  <si>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</si>
  <si>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</si>
  <si>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</si>
  <si>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</si>
  <si>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</si>
  <si>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</si>
  <si>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</si>
  <si>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</si>
  <si>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</si>
  <si>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</si>
  <si>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</si>
  <si>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</si>
  <si>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</si>
  <si>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</si>
  <si>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</si>
  <si>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</si>
  <si>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</si>
  <si>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</si>
  <si>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</si>
  <si>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</si>
  <si>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</si>
  <si>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</si>
  <si>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</si>
  <si>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</si>
  <si>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</si>
  <si>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</si>
  <si>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</si>
  <si>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</si>
  <si>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</si>
  <si>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</si>
  <si>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</si>
  <si>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</si>
  <si>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</si>
  <si>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</si>
  <si>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</si>
  <si>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</si>
  <si>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</si>
  <si>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</si>
  <si>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</si>
  <si>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</si>
  <si>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</si>
  <si>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</si>
  <si>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</si>
  <si>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</si>
  <si>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</si>
  <si>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</si>
  <si>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</si>
  <si>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</si>
  <si>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</si>
  <si>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</si>
  <si>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</si>
  <si>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</si>
  <si>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</si>
  <si>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</si>
  <si>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</si>
  <si>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</si>
  <si>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</si>
  <si>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</si>
  <si>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</si>
  <si>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</si>
  <si>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</si>
  <si>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</si>
  <si>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</si>
  <si>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</si>
  <si>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</si>
  <si>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</si>
  <si>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</si>
  <si>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</si>
  <si>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</si>
  <si>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</si>
  <si>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</si>
  <si>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</si>
  <si>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</si>
  <si>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</si>
  <si>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</si>
  <si>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</si>
  <si>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</si>
  <si>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</si>
  <si>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</si>
  <si>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</si>
  <si>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</si>
  <si>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</si>
  <si>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</si>
  <si>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</si>
  <si>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</si>
  <si>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</si>
  <si>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</si>
  <si>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</si>
  <si>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</si>
  <si>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</si>
  <si>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</si>
  <si>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</si>
  <si>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</si>
  <si>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</si>
  <si>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</si>
  <si>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</si>
  <si>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</si>
  <si>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</si>
  <si>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</si>
  <si>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</si>
  <si>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</si>
  <si>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</si>
  <si>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</si>
  <si>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</si>
  <si>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</si>
  <si>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</si>
  <si>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</si>
  <si>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</si>
  <si>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</si>
  <si>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</si>
  <si>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</si>
  <si>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</si>
  <si>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</si>
  <si>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</si>
  <si>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</si>
  <si>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</si>
  <si>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</si>
  <si>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</si>
  <si>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</si>
  <si>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</si>
  <si>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</si>
  <si>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</si>
  <si>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</si>
  <si>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</si>
  <si>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</si>
  <si>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</si>
  <si>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</si>
  <si>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</si>
  <si>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</si>
  <si>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</si>
  <si>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</si>
  <si>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</si>
  <si>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</si>
  <si>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</si>
  <si>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</si>
  <si>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</si>
  <si>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</si>
  <si>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</si>
  <si>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</si>
  <si>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</si>
  <si>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</si>
  <si>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</si>
  <si>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</si>
  <si>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</si>
  <si>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</si>
  <si>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</si>
  <si>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</si>
  <si>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</si>
  <si>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</si>
  <si>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</si>
  <si>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</si>
  <si>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</si>
  <si>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</si>
  <si>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</si>
  <si>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</si>
  <si>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</si>
  <si>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</si>
  <si>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</si>
  <si>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</si>
  <si>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</si>
  <si>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</si>
  <si>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</si>
  <si>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</si>
  <si>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</si>
  <si>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</si>
  <si>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</si>
  <si>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</si>
  <si>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</si>
  <si>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</si>
  <si>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</si>
  <si>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</si>
  <si>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</si>
  <si>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</si>
  <si>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</si>
  <si>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</si>
  <si>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</si>
  <si>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</si>
  <si>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</si>
  <si>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</si>
  <si>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</si>
  <si>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</si>
  <si>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</si>
  <si>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</si>
  <si>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</si>
  <si>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</si>
  <si>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</si>
  <si>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</si>
  <si>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</si>
  <si>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</si>
  <si>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</si>
  <si>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</si>
  <si>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</si>
  <si>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</si>
  <si>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</si>
  <si>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</si>
  <si>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</si>
  <si>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</si>
  <si>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</si>
  <si>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</si>
  <si>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</si>
  <si>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</si>
  <si>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</si>
  <si>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</si>
  <si>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</si>
  <si>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</si>
  <si>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</si>
  <si>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</si>
  <si>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</si>
  <si>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</si>
  <si>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</si>
  <si>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</si>
  <si>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</si>
  <si>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</si>
  <si>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</si>
  <si>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</si>
  <si>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</si>
  <si>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</si>
  <si>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</si>
  <si>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</si>
  <si>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</si>
  <si>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</si>
  <si>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</si>
  <si>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</si>
  <si>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</si>
  <si>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</si>
  <si>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</si>
  <si>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</si>
  <si>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</si>
  <si>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</si>
  <si>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</si>
  <si>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</si>
  <si>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</si>
  <si>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</si>
  <si>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</si>
  <si>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</si>
  <si>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</si>
  <si>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</si>
  <si>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</si>
  <si>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</si>
  <si>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</si>
  <si>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</si>
  <si>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</si>
  <si>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</si>
  <si>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</si>
  <si>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</si>
  <si>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</si>
  <si>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</si>
  <si>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</si>
  <si>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</si>
  <si>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</si>
  <si>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</si>
  <si>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</si>
  <si>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</si>
  <si>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</si>
  <si>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</si>
  <si>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</si>
  <si>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</si>
  <si>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</si>
  <si>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</si>
  <si>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</si>
  <si>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</si>
  <si>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</si>
  <si>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</si>
  <si>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</si>
  <si>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</si>
  <si>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</si>
  <si>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</si>
  <si>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</si>
  <si>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</si>
  <si>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</si>
  <si>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</si>
  <si>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</si>
  <si>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</si>
  <si>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</si>
  <si>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</si>
  <si>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</si>
  <si>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</si>
  <si>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</si>
  <si>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</si>
  <si>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</si>
  <si>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</si>
  <si>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</si>
  <si>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</si>
  <si>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</si>
  <si>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</si>
  <si>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</si>
  <si>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</si>
  <si>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</si>
  <si>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</si>
  <si>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</si>
  <si>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</si>
  <si>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</si>
  <si>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</si>
  <si>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</si>
  <si>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</si>
  <si>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</si>
  <si>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</si>
  <si>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</si>
  <si>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</si>
  <si>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</si>
  <si>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</si>
  <si>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</si>
  <si>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</si>
  <si>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</si>
  <si>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</si>
  <si>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</si>
  <si>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</si>
  <si>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</si>
  <si>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</si>
  <si>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</si>
  <si>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</si>
  <si>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</si>
  <si>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</si>
  <si>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</si>
  <si>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</si>
  <si>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</si>
  <si>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</si>
  <si>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</si>
  <si>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</si>
  <si>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</si>
  <si>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</si>
  <si>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</si>
  <si>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</si>
  <si>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</si>
  <si>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</si>
  <si>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</si>
  <si>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</si>
  <si>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</si>
  <si>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</si>
  <si>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</si>
  <si>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</si>
  <si>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</si>
  <si>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</si>
  <si>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</si>
  <si>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</si>
  <si>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</si>
  <si>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</si>
  <si>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</si>
  <si>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</si>
  <si>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</si>
  <si>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</si>
  <si>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</si>
  <si>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</si>
  <si>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</si>
  <si>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</si>
  <si>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</si>
  <si>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</si>
  <si>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</si>
  <si>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</si>
  <si>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</si>
  <si>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</si>
  <si>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</si>
  <si>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</si>
  <si>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</si>
  <si>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</si>
  <si>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</si>
  <si>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</si>
  <si>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</si>
  <si>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</si>
  <si>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</si>
  <si>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</si>
  <si>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</si>
  <si>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</si>
  <si>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</si>
  <si>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</si>
  <si>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</si>
  <si>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</si>
  <si>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</si>
  <si>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</si>
  <si>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</si>
  <si>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</si>
  <si>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</si>
  <si>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</si>
  <si>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</si>
  <si>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</si>
  <si>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</si>
  <si>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</si>
  <si>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</si>
  <si>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</si>
  <si>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</si>
  <si>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</si>
  <si>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</si>
  <si>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</si>
  <si>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</si>
  <si>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</si>
  <si>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</si>
  <si>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</si>
  <si>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</si>
  <si>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</si>
  <si>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</si>
  <si>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</si>
  <si>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</si>
  <si>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</si>
  <si>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</si>
  <si>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</si>
  <si>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</si>
  <si>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</si>
  <si>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</si>
  <si>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</si>
  <si>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</si>
  <si>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</si>
  <si>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</si>
  <si>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</si>
  <si>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</si>
  <si>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</si>
  <si>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</si>
  <si>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</si>
  <si>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</si>
  <si>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</si>
  <si>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</si>
  <si>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</si>
  <si>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</si>
  <si>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</si>
  <si>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</si>
  <si>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</si>
  <si>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</si>
  <si>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</si>
  <si>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</si>
  <si>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</si>
  <si>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</si>
  <si>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</si>
  <si>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</si>
  <si>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</si>
  <si>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</si>
  <si>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</si>
  <si>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</si>
  <si>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</si>
  <si>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</si>
  <si>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</si>
  <si>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</si>
  <si>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</si>
  <si>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</si>
  <si>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</si>
  <si>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</si>
  <si>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</si>
  <si>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</si>
  <si>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</si>
  <si>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</si>
  <si>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</si>
  <si>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</si>
  <si>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</si>
  <si>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</si>
  <si>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</si>
  <si>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</si>
  <si>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</si>
  <si>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</si>
  <si>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</si>
  <si>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</si>
  <si>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</si>
  <si>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</si>
  <si>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</si>
  <si>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</si>
  <si>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</si>
  <si>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</si>
  <si>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</si>
  <si>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</si>
  <si>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</si>
  <si>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</si>
  <si>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</si>
  <si>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</si>
  <si>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</si>
  <si>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</si>
  <si>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</si>
  <si>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</si>
  <si>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</si>
  <si>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</si>
  <si>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</si>
  <si>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</si>
  <si>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</si>
  <si>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</si>
  <si>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</si>
  <si>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</si>
  <si>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</si>
  <si>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</si>
  <si>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</si>
  <si>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</si>
  <si>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</si>
  <si>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</si>
  <si>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</si>
  <si>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</si>
  <si>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</si>
  <si>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</si>
  <si>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</si>
  <si>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</si>
  <si>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</si>
  <si>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</si>
  <si>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</si>
  <si>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</si>
  <si>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</si>
  <si>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</si>
  <si>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</si>
  <si>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</si>
  <si>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</si>
  <si>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</si>
  <si>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</si>
  <si>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</si>
  <si>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</si>
  <si>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</si>
  <si>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</si>
  <si>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</si>
  <si>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</si>
  <si>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</si>
  <si>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</si>
  <si>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</si>
  <si>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</si>
  <si>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</si>
  <si>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</si>
  <si>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</si>
  <si>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</si>
  <si>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</si>
  <si>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</si>
  <si>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</si>
  <si>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</si>
  <si>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</si>
  <si>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</si>
  <si>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</si>
  <si>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</si>
  <si>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</si>
  <si>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</si>
  <si>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</si>
  <si>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</si>
  <si>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</si>
  <si>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</si>
  <si>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</si>
  <si>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</si>
  <si>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</si>
  <si>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</si>
  <si>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</si>
  <si>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</si>
  <si>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</si>
  <si>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</si>
  <si>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</si>
  <si>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</si>
  <si>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</si>
  <si>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</si>
  <si>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</si>
  <si>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</si>
  <si>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</si>
  <si>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</si>
  <si>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</si>
  <si>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</si>
  <si>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</si>
  <si>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</si>
  <si>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</si>
  <si>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</si>
  <si>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</si>
  <si>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</si>
  <si>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</si>
  <si>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</si>
  <si>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</si>
  <si>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</si>
  <si>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</si>
  <si>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</si>
  <si>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</si>
  <si>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</si>
  <si>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</si>
  <si>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</si>
  <si>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</si>
  <si>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</si>
  <si>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</si>
  <si>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</si>
  <si>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</si>
  <si>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</si>
  <si>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</si>
  <si>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</si>
  <si>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</si>
  <si>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</si>
  <si>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</si>
  <si>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</si>
  <si>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</si>
  <si>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</si>
  <si>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</si>
  <si>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</si>
  <si>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</si>
  <si>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</si>
  <si>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</si>
  <si>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</si>
  <si>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</si>
  <si>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</si>
  <si>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</si>
  <si>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</si>
  <si>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</si>
  <si>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</si>
  <si>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</si>
  <si>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</si>
  <si>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</si>
  <si>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</si>
  <si>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</si>
  <si>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</si>
  <si>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</si>
  <si>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</si>
  <si>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</si>
  <si>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</si>
  <si>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</si>
  <si>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</si>
  <si>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</si>
  <si>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</si>
  <si>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</si>
  <si>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</si>
  <si>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</si>
  <si>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</si>
  <si>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</si>
  <si>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</si>
  <si>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</si>
  <si>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</si>
  <si>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</si>
  <si>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</si>
  <si>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</si>
  <si>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</si>
  <si>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</si>
  <si>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</si>
  <si>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</si>
  <si>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</si>
  <si>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</si>
  <si>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</si>
  <si>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</si>
  <si>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</si>
  <si>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</si>
  <si>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</si>
  <si>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</si>
  <si>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</si>
  <si>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</si>
  <si>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</si>
  <si>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</si>
  <si>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</si>
  <si>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</si>
  <si>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</si>
  <si>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</si>
  <si>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</si>
  <si>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</si>
  <si>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</si>
  <si>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</si>
  <si>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</si>
  <si>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</si>
  <si>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</si>
  <si>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</si>
  <si>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</si>
  <si>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</si>
  <si>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</si>
  <si>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</si>
  <si>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</si>
  <si>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</si>
  <si>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</si>
  <si>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</si>
  <si>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</si>
  <si>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</si>
  <si>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</si>
  <si>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</si>
  <si>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</si>
  <si>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</si>
  <si>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</si>
  <si>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</si>
  <si>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</si>
  <si>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</si>
  <si>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</si>
  <si>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</si>
  <si>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</si>
  <si>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</si>
  <si>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</si>
  <si>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</si>
  <si>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</si>
  <si>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</si>
  <si>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</si>
  <si>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</si>
  <si>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</si>
  <si>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</si>
  <si>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</si>
  <si>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</si>
  <si>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</si>
  <si>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</si>
  <si>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</si>
  <si>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</si>
  <si>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</si>
  <si>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</si>
  <si>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</si>
  <si>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</si>
  <si>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</si>
  <si>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</si>
  <si>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</si>
  <si>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</si>
  <si>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</si>
  <si>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</si>
  <si>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</si>
  <si>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</si>
  <si>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</si>
  <si>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</si>
  <si>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</si>
  <si>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</si>
  <si>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</si>
  <si>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</si>
  <si>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</si>
  <si>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</si>
  <si>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</si>
  <si>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</si>
  <si>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</si>
  <si>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</si>
  <si>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</si>
  <si>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</si>
  <si>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</si>
  <si>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</si>
  <si>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</si>
  <si>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</si>
  <si>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</si>
  <si>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</si>
  <si>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</si>
  <si>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</si>
  <si>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</si>
  <si>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</si>
  <si>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</si>
  <si>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</si>
  <si>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</si>
  <si>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</si>
  <si>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</si>
  <si>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</si>
  <si>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</si>
  <si>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</si>
  <si>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</si>
  <si>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</si>
  <si>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</si>
  <si>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</si>
  <si>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</si>
  <si>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</si>
  <si>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</si>
  <si>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</si>
  <si>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</si>
  <si>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</si>
  <si>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</si>
  <si>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</si>
  <si>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</si>
  <si>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</si>
  <si>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</si>
  <si>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</si>
  <si>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</si>
  <si>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</si>
  <si>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</si>
  <si>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</si>
  <si>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</si>
  <si>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</si>
  <si>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</si>
  <si>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</si>
  <si>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</si>
  <si>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</si>
  <si>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</si>
  <si>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</si>
  <si>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</si>
  <si>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</si>
  <si>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</si>
  <si>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</si>
  <si>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</si>
  <si>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</si>
  <si>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</si>
  <si>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</si>
  <si>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</si>
  <si>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</si>
  <si>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</si>
  <si>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</si>
  <si>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</si>
  <si>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</si>
  <si>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</si>
  <si>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</si>
  <si>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</si>
  <si>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</si>
  <si>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</si>
  <si>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</si>
  <si>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</si>
  <si>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</si>
  <si>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</si>
  <si>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</si>
  <si>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</si>
  <si>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</si>
  <si>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</si>
  <si>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</si>
  <si>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</si>
  <si>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</si>
  <si>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</si>
  <si>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</si>
  <si>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</si>
  <si>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</si>
  <si>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</si>
  <si>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</si>
  <si>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</si>
  <si>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</si>
  <si>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</si>
  <si>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</si>
  <si>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</si>
  <si>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</si>
  <si>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</si>
  <si>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</si>
  <si>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</si>
  <si>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</si>
  <si>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</si>
  <si>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</si>
  <si>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</si>
  <si>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</si>
  <si>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</si>
  <si>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</si>
  <si>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</si>
  <si>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</si>
  <si>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</si>
  <si>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</si>
  <si>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</si>
  <si>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</si>
  <si>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</si>
  <si>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</si>
  <si>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</si>
  <si>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</si>
  <si>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</si>
  <si>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</si>
  <si>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</si>
  <si>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</si>
  <si>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</si>
  <si>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</si>
  <si>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</si>
  <si>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</si>
  <si>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</si>
  <si>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</si>
  <si>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</si>
  <si>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</si>
  <si>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</si>
  <si>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</si>
  <si>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</si>
  <si>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</si>
  <si>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</si>
  <si>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</si>
  <si>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</si>
  <si>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</si>
  <si>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</si>
  <si>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</si>
  <si>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</si>
  <si>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</si>
  <si>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</si>
  <si>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</si>
  <si>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</si>
  <si>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</si>
  <si>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</si>
  <si>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</si>
  <si>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</si>
  <si>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</si>
  <si>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</si>
  <si>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</si>
  <si>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</si>
  <si>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</si>
  <si>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</si>
  <si>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</si>
  <si>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</si>
  <si>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</si>
  <si>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</si>
  <si>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</si>
  <si>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</si>
  <si>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</si>
  <si>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</si>
  <si>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</si>
  <si>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</si>
  <si>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</si>
  <si>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</si>
  <si>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</si>
  <si>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</si>
  <si>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</si>
  <si>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</si>
  <si>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</si>
  <si>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</si>
  <si>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</si>
  <si>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</si>
  <si>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</si>
  <si>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</si>
  <si>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</si>
  <si>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</si>
  <si>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</si>
  <si>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</si>
  <si>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</si>
  <si>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</si>
  <si>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</si>
  <si>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</si>
  <si>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</si>
  <si>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</si>
  <si>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</si>
  <si>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</si>
  <si>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</si>
  <si>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</si>
  <si>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</si>
  <si>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</si>
  <si>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</si>
  <si>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</si>
  <si>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</si>
  <si>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</si>
  <si>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</si>
  <si>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</si>
  <si>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</si>
  <si>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</si>
  <si>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</si>
  <si>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</si>
  <si>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</si>
  <si>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</si>
  <si>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</si>
  <si>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</si>
  <si>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</si>
  <si>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</si>
  <si>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</si>
  <si>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</si>
  <si>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</si>
  <si>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</si>
  <si>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</si>
  <si>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</si>
  <si>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</si>
  <si>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</si>
  <si>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</si>
  <si>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</si>
  <si>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</si>
  <si>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</si>
  <si>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</si>
  <si>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</si>
  <si>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</si>
  <si>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</si>
  <si>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</si>
  <si>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</si>
  <si>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</si>
  <si>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</si>
  <si>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</si>
  <si>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</si>
  <si>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</si>
  <si>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</si>
  <si>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</si>
  <si>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</si>
  <si>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</si>
  <si>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</si>
  <si>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</si>
  <si>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</si>
  <si>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</si>
  <si>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</si>
  <si>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</si>
  <si>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</si>
  <si>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</si>
  <si>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</si>
  <si>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</si>
  <si>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</si>
  <si>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</si>
  <si>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</si>
  <si>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</si>
  <si>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</si>
  <si>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</si>
  <si>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</si>
  <si>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</si>
  <si>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</si>
  <si>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</si>
  <si>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</si>
  <si>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</si>
  <si>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</si>
  <si>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</si>
  <si>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</si>
  <si>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</si>
  <si>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</si>
  <si>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</si>
  <si>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</si>
  <si>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</si>
  <si>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</si>
  <si>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</si>
  <si>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</si>
  <si>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</si>
  <si>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</si>
  <si>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</si>
  <si>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</si>
  <si>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</si>
  <si>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</si>
  <si>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</si>
  <si>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</si>
  <si>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</si>
  <si>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</si>
  <si>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</si>
  <si>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</si>
  <si>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</si>
  <si>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</si>
  <si>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</si>
  <si>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</si>
  <si>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</si>
  <si>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</si>
  <si>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</si>
  <si>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</si>
  <si>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</si>
  <si>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</si>
  <si>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</si>
  <si>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</si>
  <si>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</si>
  <si>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</si>
  <si>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</si>
  <si>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</si>
  <si>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</si>
  <si>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</si>
  <si>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</si>
  <si>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</si>
  <si>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</si>
  <si>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</si>
  <si>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</si>
  <si>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</si>
  <si>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</si>
  <si>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</si>
  <si>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</si>
  <si>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</si>
  <si>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</si>
  <si>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</si>
  <si>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</si>
  <si>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</si>
  <si>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</si>
  <si>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</si>
  <si>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</si>
  <si>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</si>
  <si>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</si>
  <si>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</si>
  <si>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</si>
  <si>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</si>
  <si>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</si>
  <si>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</si>
  <si>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</si>
  <si>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</si>
  <si>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</si>
  <si>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</si>
  <si>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</si>
  <si>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</si>
  <si>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</si>
  <si>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</si>
  <si>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</si>
  <si>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</si>
  <si>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</si>
  <si>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</si>
  <si>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</si>
  <si>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</si>
  <si>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</si>
  <si>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</si>
  <si>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</si>
  <si>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</si>
  <si>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</si>
  <si>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</si>
  <si>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</si>
  <si>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</si>
  <si>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</si>
  <si>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</si>
  <si>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</si>
  <si>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</si>
  <si>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</si>
  <si>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</si>
  <si>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</si>
  <si>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</si>
  <si>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</si>
  <si>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</si>
  <si>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</si>
  <si>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</si>
  <si>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</si>
  <si>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</si>
  <si>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</si>
  <si>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</si>
  <si>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</si>
  <si>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</si>
  <si>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</si>
  <si>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</si>
  <si>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</si>
  <si>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</si>
  <si>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</si>
  <si>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</si>
  <si>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</si>
  <si>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</si>
  <si>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</si>
  <si>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</si>
  <si>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</si>
  <si>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</si>
  <si>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</si>
  <si>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</si>
  <si>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</si>
  <si>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</si>
  <si>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</si>
  <si>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</si>
  <si>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</si>
  <si>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</si>
  <si>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</si>
  <si>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</si>
  <si>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</si>
  <si>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</si>
  <si>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</si>
  <si>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</si>
  <si>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</si>
  <si>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</si>
  <si>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</si>
  <si>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</si>
  <si>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</si>
  <si>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</si>
  <si>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</si>
  <si>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</si>
  <si>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</si>
  <si>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</si>
  <si>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</si>
  <si>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</si>
  <si>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</si>
  <si>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</si>
  <si>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</si>
  <si>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</si>
  <si>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</si>
  <si>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</si>
  <si>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</si>
  <si>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</si>
  <si>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</si>
  <si>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</si>
  <si>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</si>
  <si>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</si>
  <si>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</si>
  <si>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</si>
  <si>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</si>
  <si>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</si>
  <si>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</si>
  <si>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</si>
  <si>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</si>
  <si>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</si>
  <si>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</si>
  <si>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</si>
  <si>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</si>
  <si>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</si>
  <si>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</si>
  <si>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</si>
  <si>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</si>
  <si>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</si>
  <si>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</si>
  <si>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</si>
  <si>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</si>
  <si>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</si>
  <si>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</si>
  <si>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</si>
  <si>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</si>
  <si>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</si>
  <si>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</si>
  <si>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</si>
  <si>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</si>
  <si>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</si>
  <si>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</si>
  <si>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</si>
  <si>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</si>
  <si>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</si>
  <si>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</si>
  <si>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</si>
  <si>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</si>
  <si>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</si>
  <si>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</si>
  <si>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</si>
  <si>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</si>
  <si>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</si>
  <si>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</si>
  <si>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</si>
  <si>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</si>
  <si>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</si>
  <si>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</si>
  <si>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</si>
  <si>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</si>
  <si>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</si>
  <si>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</si>
  <si>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</si>
  <si>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</si>
  <si>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</si>
  <si>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</si>
  <si>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</si>
  <si>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</si>
  <si>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</si>
  <si>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</si>
  <si>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</si>
  <si>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</si>
  <si>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</si>
  <si>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</si>
  <si>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</si>
  <si>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</si>
  <si>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</si>
  <si>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</si>
  <si>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</si>
  <si>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</si>
  <si>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</si>
  <si>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</si>
  <si>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</si>
  <si>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</si>
  <si>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</si>
  <si>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</si>
  <si>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</si>
  <si>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</si>
  <si>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</si>
  <si>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</si>
  <si>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</si>
  <si>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</si>
  <si>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</si>
  <si>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</si>
  <si>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</si>
  <si>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</si>
  <si>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</si>
  <si>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</si>
  <si>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</si>
  <si>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</si>
  <si>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</si>
  <si>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</si>
  <si>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</si>
  <si>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</si>
  <si>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</si>
  <si>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</si>
  <si>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</si>
  <si>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</si>
  <si>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</si>
  <si>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</si>
  <si>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</si>
  <si>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</si>
  <si>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</si>
  <si>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</si>
  <si>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</si>
  <si>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</si>
  <si>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</si>
  <si>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</si>
  <si>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</si>
  <si>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</si>
  <si>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</si>
  <si>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</si>
  <si>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</si>
  <si>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</si>
  <si>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</si>
  <si>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</si>
  <si>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</si>
  <si>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</si>
  <si>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</si>
  <si>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</si>
  <si>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</si>
  <si>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</si>
  <si>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</si>
  <si>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</si>
  <si>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</si>
  <si>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</si>
  <si>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</si>
  <si>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</si>
  <si>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</si>
  <si>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</si>
  <si>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</si>
  <si>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</si>
  <si>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</si>
  <si>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</si>
  <si>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</si>
  <si>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</si>
  <si>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</si>
  <si>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</si>
  <si>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</si>
  <si>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</si>
  <si>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</si>
  <si>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</si>
  <si>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</si>
  <si>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</si>
  <si>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</si>
  <si>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</si>
  <si>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</si>
  <si>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</si>
  <si>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</si>
  <si>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</si>
  <si>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</si>
  <si>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</si>
  <si>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</si>
  <si>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</si>
  <si>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</si>
  <si>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</si>
  <si>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</si>
  <si>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</si>
  <si>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</si>
  <si>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</si>
  <si>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</si>
  <si>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</si>
  <si>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</si>
  <si>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</si>
  <si>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</si>
  <si>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</si>
  <si>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</si>
  <si>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</si>
  <si>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</si>
  <si>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</si>
  <si>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</si>
  <si>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</si>
  <si>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</si>
  <si>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</si>
  <si>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</si>
  <si>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</si>
  <si>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</si>
  <si>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</si>
  <si>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</si>
  <si>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</si>
  <si>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</si>
  <si>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</si>
  <si>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</si>
  <si>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</si>
  <si>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</si>
  <si>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</si>
  <si>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</si>
  <si>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</si>
  <si>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</si>
  <si>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</si>
  <si>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</si>
  <si>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</si>
  <si>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</si>
  <si>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</si>
  <si>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</si>
  <si>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</si>
  <si>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</si>
  <si>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</si>
  <si>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</si>
  <si>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</si>
  <si>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</si>
  <si>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</si>
  <si>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</si>
  <si>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</si>
  <si>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</si>
  <si>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</si>
  <si>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</si>
  <si>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</si>
  <si>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</si>
  <si>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</si>
  <si>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</si>
  <si>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</si>
  <si>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</si>
  <si>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</si>
  <si>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</si>
  <si>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</si>
  <si>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</si>
  <si>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</si>
  <si>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</si>
  <si>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</si>
  <si>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</si>
  <si>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</si>
  <si>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</si>
  <si>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</si>
  <si>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</si>
  <si>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</si>
  <si>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</si>
  <si>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</si>
  <si>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</si>
  <si>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</si>
  <si>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</si>
  <si>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</si>
  <si>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</si>
  <si>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</si>
  <si>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</si>
  <si>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</si>
  <si>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</si>
  <si>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</si>
  <si>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</si>
  <si>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</si>
  <si>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</si>
  <si>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</si>
  <si>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</si>
  <si>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</si>
  <si>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</si>
  <si>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</si>
  <si>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</si>
  <si>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</si>
  <si>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</si>
  <si>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</si>
  <si>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</si>
  <si>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</si>
  <si>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</si>
  <si>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</si>
  <si>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</si>
  <si>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</si>
  <si>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</si>
  <si>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</si>
  <si>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</si>
  <si>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</si>
  <si>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</si>
  <si>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</si>
  <si>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</si>
  <si>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</si>
  <si>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</si>
  <si>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</si>
  <si>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</si>
  <si>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</si>
  <si>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</si>
  <si>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</si>
  <si>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</si>
  <si>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</si>
  <si>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</si>
  <si>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</si>
  <si>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</si>
  <si>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</si>
  <si>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</si>
  <si>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</si>
  <si>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</si>
  <si>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</si>
  <si>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</si>
  <si>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</si>
  <si>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</si>
  <si>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</si>
  <si>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</si>
  <si>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</si>
  <si>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</si>
  <si>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</si>
  <si>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</si>
  <si>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</si>
  <si>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</si>
  <si>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</si>
  <si>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</si>
  <si>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</si>
  <si>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</si>
  <si>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</si>
  <si>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</si>
  <si>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</si>
  <si>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</si>
  <si>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</si>
  <si>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</si>
  <si>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</si>
  <si>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</si>
  <si>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</si>
  <si>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</si>
  <si>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</si>
  <si>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</si>
  <si>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</si>
  <si>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</si>
  <si>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</si>
  <si>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</si>
  <si>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</si>
  <si>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</si>
  <si>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</si>
  <si>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</si>
  <si>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</si>
  <si>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</si>
  <si>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</si>
  <si>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</si>
  <si>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</si>
  <si>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</si>
  <si>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</si>
  <si>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</si>
  <si>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</si>
  <si>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</si>
  <si>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</si>
  <si>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</si>
  <si>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</si>
  <si>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</si>
  <si>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</si>
  <si>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</si>
  <si>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</si>
  <si>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</si>
  <si>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</si>
  <si>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</si>
  <si>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</si>
  <si>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</si>
  <si>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</si>
  <si>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</si>
  <si>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</si>
  <si>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</si>
  <si>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</si>
  <si>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</si>
  <si>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</si>
  <si>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</si>
  <si>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</si>
  <si>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</si>
  <si>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</si>
  <si>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</si>
  <si>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</si>
  <si>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</si>
  <si>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</si>
  <si>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</si>
  <si>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</si>
  <si>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</si>
  <si>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</si>
  <si>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</si>
  <si>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</si>
  <si>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</si>
  <si>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</si>
  <si>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</si>
  <si>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</si>
  <si>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</si>
  <si>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</si>
  <si>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</si>
  <si>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</si>
  <si>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</si>
  <si>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</si>
  <si>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</si>
  <si>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</si>
  <si>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</si>
  <si>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</si>
  <si>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</si>
  <si>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</si>
  <si>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</si>
  <si>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</si>
  <si>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</si>
  <si>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</si>
  <si>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</si>
  <si>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</si>
  <si>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</si>
  <si>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</si>
  <si>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</si>
  <si>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</si>
  <si>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</si>
  <si>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</si>
  <si>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</si>
  <si>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</si>
  <si>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</si>
  <si>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</si>
  <si>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</si>
  <si>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</si>
  <si>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</si>
  <si>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</si>
  <si>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</si>
  <si>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</si>
  <si>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</si>
  <si>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</si>
  <si>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</si>
  <si>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</si>
  <si>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</si>
  <si>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</si>
  <si>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</si>
  <si>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</si>
  <si>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</si>
  <si>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</si>
  <si>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</si>
  <si>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</si>
  <si>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</si>
  <si>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</si>
  <si>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</si>
  <si>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</si>
  <si>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</si>
  <si>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</si>
  <si>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</si>
  <si>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</si>
  <si>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</si>
  <si>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</si>
  <si>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</si>
  <si>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</si>
  <si>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</si>
  <si>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</si>
  <si>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</si>
  <si>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</si>
  <si>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</si>
  <si>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</si>
  <si>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</si>
  <si>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</si>
  <si>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</si>
  <si>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</si>
  <si>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</si>
  <si>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</si>
  <si>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</si>
  <si>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</si>
  <si>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</si>
  <si>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</si>
  <si>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</si>
  <si>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</si>
  <si>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</si>
  <si>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</si>
  <si>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</si>
  <si>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</si>
  <si>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</si>
  <si>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</si>
  <si>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</si>
  <si>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</si>
  <si>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</si>
  <si>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</si>
  <si>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</si>
  <si>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</si>
  <si>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</si>
  <si>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</si>
  <si>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</si>
  <si>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</si>
  <si>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</si>
  <si>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</si>
  <si>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</si>
  <si>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</si>
  <si>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</si>
  <si>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</si>
  <si>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</si>
  <si>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</si>
  <si>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</si>
  <si>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</si>
  <si>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</si>
  <si>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</si>
  <si>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</si>
  <si>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</si>
  <si>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</si>
  <si>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</si>
  <si>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</si>
  <si>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</si>
  <si>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</si>
  <si>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</si>
  <si>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</si>
  <si>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</si>
  <si>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</si>
  <si>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</si>
  <si>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</si>
  <si>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</si>
  <si>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</si>
  <si>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</si>
  <si>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</si>
  <si>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</si>
  <si>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</si>
  <si>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</si>
  <si>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</si>
  <si>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</si>
  <si>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</si>
  <si>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</si>
  <si>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</si>
  <si>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</si>
  <si>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</si>
  <si>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</si>
  <si>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</si>
  <si>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</si>
  <si>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</si>
  <si>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</si>
  <si>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</si>
  <si>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</si>
  <si>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</si>
  <si>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</si>
  <si>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</si>
  <si>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</si>
  <si>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</si>
  <si>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</si>
  <si>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</si>
  <si>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</si>
  <si>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</si>
  <si>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</si>
  <si>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</si>
  <si>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</si>
  <si>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</si>
  <si>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</si>
  <si>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</si>
  <si>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</si>
  <si>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</si>
  <si>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</si>
  <si>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</si>
  <si>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</si>
  <si>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</si>
  <si>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</si>
  <si>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</si>
  <si>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</si>
  <si>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</si>
  <si>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</si>
  <si>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</si>
  <si>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</si>
  <si>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</si>
  <si>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</si>
  <si>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</si>
  <si>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</si>
  <si>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</si>
  <si>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</si>
  <si>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</si>
  <si>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</si>
  <si>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</si>
  <si>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</si>
  <si>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</si>
  <si>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</si>
  <si>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</si>
  <si>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</si>
  <si>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</si>
  <si>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</si>
  <si>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</si>
  <si>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</si>
  <si>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</si>
  <si>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</si>
  <si>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</si>
  <si>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</si>
  <si>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</si>
  <si>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</si>
  <si>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</si>
  <si>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</si>
  <si>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</si>
  <si>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</si>
  <si>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</si>
  <si>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</si>
  <si>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</si>
  <si>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</si>
  <si>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</si>
  <si>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</si>
  <si>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</si>
  <si>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</si>
  <si>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</si>
  <si>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</si>
  <si>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</si>
  <si>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</si>
  <si>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</si>
  <si>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</si>
  <si>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</si>
  <si>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</si>
  <si>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</si>
  <si>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</si>
  <si>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</si>
  <si>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</si>
  <si>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</si>
  <si>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</si>
  <si>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</si>
  <si>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</si>
  <si>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</si>
  <si>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</si>
  <si>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</si>
  <si>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</si>
  <si>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</si>
  <si>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</si>
  <si>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</si>
  <si>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</si>
  <si>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</si>
  <si>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</si>
  <si>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</si>
  <si>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</si>
  <si>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</si>
  <si>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</si>
  <si>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</si>
  <si>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</si>
  <si>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</si>
  <si>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</si>
  <si>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</si>
  <si>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</si>
  <si>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</si>
  <si>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</si>
  <si>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</si>
  <si>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</si>
  <si>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</si>
  <si>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</si>
  <si>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</si>
  <si>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</si>
  <si>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</si>
  <si>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</si>
  <si>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</si>
  <si>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</si>
  <si>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</si>
  <si>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</si>
  <si>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</si>
  <si>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</si>
  <si>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</si>
  <si>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</si>
  <si>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</si>
  <si>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</si>
  <si>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</si>
  <si>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</si>
  <si>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</si>
  <si>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</si>
  <si>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</si>
  <si>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</si>
  <si>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</si>
  <si>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</si>
  <si>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</si>
  <si>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</si>
  <si>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</si>
  <si>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</si>
  <si>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</si>
  <si>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</si>
  <si>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</si>
  <si>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</si>
  <si>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</si>
  <si>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</si>
  <si>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</si>
  <si>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</si>
  <si>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</si>
  <si>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</si>
  <si>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</si>
  <si>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</si>
  <si>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</si>
  <si>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</si>
  <si>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</si>
  <si>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</si>
  <si>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</si>
  <si>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</si>
  <si>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</si>
  <si>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</si>
  <si>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</si>
  <si>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</si>
  <si>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</si>
  <si>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</si>
  <si>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</si>
  <si>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</si>
  <si>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</si>
  <si>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</si>
  <si>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</si>
  <si>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</si>
  <si>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</si>
  <si>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</si>
  <si>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</si>
  <si>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</si>
  <si>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</si>
  <si>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</si>
  <si>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</si>
  <si>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</si>
  <si>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</si>
  <si>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</si>
  <si>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</si>
  <si>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</si>
  <si>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</si>
  <si>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</si>
  <si>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</si>
  <si>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</si>
  <si>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</si>
  <si>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</si>
  <si>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</si>
  <si>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</si>
  <si>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</si>
  <si>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</si>
  <si>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</si>
  <si>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</si>
  <si>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</si>
  <si>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</si>
  <si>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</si>
  <si>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</si>
  <si>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</si>
  <si>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</si>
  <si>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</si>
  <si>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</si>
  <si>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</si>
  <si>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</si>
  <si>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</si>
  <si>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</si>
  <si>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</si>
  <si>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</si>
  <si>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</si>
  <si>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</si>
  <si>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</si>
  <si>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</si>
  <si>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</si>
  <si>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</si>
  <si>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</si>
  <si>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</si>
  <si>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</si>
  <si>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</si>
  <si>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</si>
  <si>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</si>
  <si>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</si>
  <si>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</si>
  <si>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</si>
  <si>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</si>
  <si>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</si>
  <si>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</si>
  <si>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</si>
  <si>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</si>
  <si>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</si>
  <si>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</si>
  <si>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</si>
  <si>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</si>
  <si>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</si>
  <si>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</si>
  <si>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</si>
  <si>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</si>
  <si>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</si>
  <si>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</si>
  <si>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</si>
  <si>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</si>
  <si>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</si>
  <si>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</si>
  <si>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</si>
  <si>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</si>
  <si>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</si>
  <si>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</si>
  <si>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</si>
  <si>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</si>
  <si>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</si>
  <si>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</si>
  <si>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</si>
  <si>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</si>
  <si>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</si>
  <si>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</si>
  <si>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</si>
  <si>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</si>
  <si>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</si>
  <si>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</si>
  <si>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</si>
  <si>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</si>
  <si>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</si>
  <si>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</si>
  <si>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</si>
  <si>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</si>
  <si>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</si>
  <si>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</si>
  <si>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</si>
  <si>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</si>
  <si>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</si>
  <si>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</si>
  <si>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</si>
  <si>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</si>
  <si>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</si>
  <si>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</si>
  <si>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</si>
  <si>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</si>
  <si>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</si>
  <si>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</si>
  <si>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</si>
  <si>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</si>
  <si>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</si>
  <si>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</si>
  <si>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</si>
  <si>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</si>
  <si>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</si>
  <si>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</si>
  <si>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</si>
  <si>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</si>
  <si>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</si>
  <si>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</si>
  <si>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</si>
  <si>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</si>
  <si>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</si>
  <si>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</si>
  <si>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</si>
  <si>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</si>
  <si>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</si>
  <si>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</si>
  <si>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</si>
  <si>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</si>
  <si>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</si>
  <si>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</si>
  <si>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</si>
  <si>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</si>
  <si>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</si>
  <si>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</si>
  <si>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</si>
  <si>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</si>
  <si>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</si>
  <si>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</si>
  <si>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</si>
  <si>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</si>
  <si>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</si>
  <si>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</si>
  <si>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</si>
  <si>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</si>
  <si>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</si>
  <si>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</si>
  <si>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</si>
  <si>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</si>
  <si>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</si>
  <si>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</si>
  <si>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</si>
  <si>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</si>
  <si>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</si>
  <si>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</si>
  <si>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</si>
  <si>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</si>
  <si>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</si>
  <si>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</si>
  <si>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</si>
  <si>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</si>
  <si>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</si>
  <si>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</si>
  <si>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</si>
  <si>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</si>
  <si>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</si>
  <si>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</si>
  <si>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</si>
  <si>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</si>
  <si>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</si>
  <si>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</si>
  <si>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</si>
  <si>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</si>
  <si>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</si>
  <si>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</si>
  <si>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</si>
  <si>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</si>
  <si>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</si>
  <si>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</si>
  <si>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</si>
  <si>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</si>
  <si>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</si>
  <si>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</si>
  <si>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</si>
  <si>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</si>
  <si>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</si>
  <si>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</si>
  <si>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</si>
  <si>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</si>
  <si>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</si>
  <si>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</si>
  <si>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</si>
  <si>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</si>
  <si>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</si>
  <si>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</si>
  <si>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</si>
  <si>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</si>
  <si>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</si>
  <si>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</si>
  <si>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</si>
  <si>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</si>
  <si>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</si>
  <si>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</si>
  <si>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</si>
  <si>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</si>
  <si>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</si>
  <si>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</si>
  <si>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</si>
  <si>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</si>
  <si>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</si>
  <si>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</si>
  <si>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</si>
  <si>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</si>
  <si>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</si>
  <si>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</si>
  <si>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</si>
  <si>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</si>
  <si>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</si>
  <si>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</si>
  <si>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</si>
  <si>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</si>
  <si>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</si>
  <si>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</si>
  <si>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</si>
  <si>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</si>
  <si>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</si>
  <si>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</si>
  <si>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</si>
  <si>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</si>
  <si>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</si>
  <si>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</si>
  <si>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</si>
  <si>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</si>
  <si>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</si>
  <si>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</si>
  <si>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</si>
  <si>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</si>
  <si>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</si>
  <si>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</si>
  <si>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</si>
  <si>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</si>
  <si>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</si>
  <si>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</si>
  <si>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</si>
  <si>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</si>
  <si>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</si>
  <si>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</si>
  <si>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</si>
  <si>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</si>
  <si>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</si>
  <si>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</si>
  <si>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</si>
  <si>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</si>
  <si>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</si>
  <si>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</si>
  <si>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</si>
  <si>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</si>
  <si>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</si>
  <si>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</si>
  <si>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</si>
  <si>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</si>
  <si>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</si>
  <si>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</si>
  <si>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</si>
  <si>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</si>
  <si>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</si>
  <si>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</si>
  <si>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</si>
  <si>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</si>
  <si>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</si>
  <si>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</si>
  <si>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</si>
  <si>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</si>
  <si>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</si>
  <si>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</si>
  <si>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</si>
  <si>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</si>
  <si>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</si>
  <si>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</si>
  <si>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</si>
  <si>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</si>
  <si>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</si>
  <si>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</si>
  <si>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</si>
  <si>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</si>
  <si>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</si>
  <si>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</si>
  <si>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</si>
  <si>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</si>
  <si>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</si>
  <si>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</si>
  <si>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</si>
  <si>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</si>
  <si>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</si>
  <si>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</si>
  <si>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</si>
  <si>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</si>
  <si>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</si>
  <si>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</si>
  <si>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</si>
  <si>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</si>
  <si>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</si>
  <si>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</si>
  <si>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</si>
  <si>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</si>
  <si>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</si>
  <si>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</si>
  <si>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</si>
  <si>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</si>
  <si>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</si>
  <si>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</si>
  <si>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</si>
  <si>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</si>
  <si>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</si>
  <si>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</si>
  <si>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</si>
  <si>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</si>
  <si>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</si>
  <si>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</si>
  <si>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</si>
  <si>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</si>
  <si>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</si>
  <si>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</si>
  <si>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</si>
  <si>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</si>
  <si>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</si>
  <si>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</si>
  <si>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</si>
  <si>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</si>
  <si>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</si>
  <si>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</si>
  <si>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</si>
  <si>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</si>
  <si>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</si>
  <si>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</si>
  <si>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</si>
  <si>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</si>
  <si>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</si>
  <si>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</si>
  <si>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</si>
  <si>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</si>
  <si>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</si>
  <si>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</si>
  <si>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</si>
  <si>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</si>
  <si>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</si>
  <si>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</si>
  <si>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</si>
  <si>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</si>
  <si>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</si>
  <si>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</si>
  <si>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</si>
  <si>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</si>
  <si>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</si>
  <si>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</si>
  <si>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</si>
  <si>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</si>
  <si>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</si>
  <si>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</si>
  <si>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</si>
  <si>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</si>
  <si>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</si>
  <si>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</si>
  <si>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</si>
  <si>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</si>
  <si>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</si>
  <si>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</si>
  <si>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</si>
  <si>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</si>
  <si>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</si>
  <si>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</si>
  <si>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</si>
  <si>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</si>
  <si>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</si>
  <si>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</si>
  <si>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</si>
  <si>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</si>
  <si>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</si>
  <si>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</si>
  <si>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</si>
  <si>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</si>
  <si>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</si>
  <si>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</si>
  <si>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</si>
  <si>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</si>
  <si>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</si>
  <si>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</si>
  <si>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</si>
  <si>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</si>
  <si>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</si>
  <si>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</si>
  <si>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</si>
  <si>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</si>
  <si>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</si>
  <si>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</si>
  <si>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</si>
  <si>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</si>
  <si>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</si>
  <si>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</si>
  <si>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</si>
  <si>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</si>
  <si>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</si>
  <si>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</si>
  <si>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</si>
  <si>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</si>
  <si>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</si>
  <si>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</si>
  <si>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</si>
  <si>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</si>
  <si>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</si>
  <si>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</si>
  <si>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</si>
  <si>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</si>
  <si>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</si>
  <si>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</si>
  <si>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</si>
  <si>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</si>
  <si>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</si>
  <si>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</si>
  <si>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</si>
  <si>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</si>
  <si>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</si>
  <si>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</si>
  <si>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</si>
  <si>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</si>
  <si>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</si>
  <si>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</si>
  <si>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</si>
  <si>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</si>
  <si>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</si>
  <si>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</si>
  <si>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</si>
  <si>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</si>
  <si>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</si>
  <si>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</si>
  <si>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</si>
  <si>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</si>
  <si>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</si>
  <si>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</si>
  <si>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</si>
  <si>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</si>
  <si>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</si>
  <si>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</si>
  <si>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</si>
  <si>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</si>
  <si>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</si>
  <si>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</si>
  <si>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</si>
  <si>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</si>
  <si>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</si>
  <si>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</si>
  <si>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</si>
  <si>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</si>
  <si>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</si>
  <si>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</si>
  <si>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</si>
  <si>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</si>
  <si>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</si>
  <si>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</si>
  <si>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</si>
  <si>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</si>
  <si>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</si>
  <si>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</si>
  <si>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</si>
  <si>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</si>
  <si>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</si>
  <si>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</si>
  <si>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</si>
  <si>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</si>
  <si>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</si>
  <si>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</si>
  <si>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</si>
  <si>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</si>
  <si>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</si>
  <si>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</si>
  <si>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</si>
  <si>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</si>
  <si>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</si>
  <si>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</si>
  <si>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</si>
  <si>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</si>
  <si>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</si>
  <si>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</si>
  <si>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</si>
  <si>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</si>
  <si>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</si>
  <si>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</si>
  <si>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</si>
  <si>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</si>
  <si>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</si>
  <si>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</si>
  <si>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</si>
  <si>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</si>
  <si>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</si>
  <si>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</si>
  <si>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</si>
  <si>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</si>
  <si>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</si>
  <si>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</si>
  <si>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</si>
  <si>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</si>
  <si>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</si>
  <si>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</si>
  <si>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</si>
  <si>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</si>
  <si>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</si>
  <si>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</si>
  <si>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</si>
  <si>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</si>
  <si>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</si>
  <si>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</si>
  <si>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</si>
  <si>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</si>
  <si>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</si>
  <si>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</si>
  <si>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</si>
  <si>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</si>
  <si>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</si>
  <si>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</si>
  <si>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</si>
  <si>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</si>
  <si>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</si>
  <si>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</si>
  <si>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</si>
  <si>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</si>
  <si>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</si>
  <si>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</si>
  <si>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</si>
  <si>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</si>
  <si>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</si>
  <si>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</si>
  <si>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</si>
  <si>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</si>
  <si>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</si>
  <si>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</si>
  <si>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</si>
  <si>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</si>
  <si>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</si>
  <si>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</si>
  <si>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</si>
  <si>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</si>
  <si>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</si>
  <si>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</si>
  <si>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</si>
  <si>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</si>
  <si>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</si>
  <si>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</si>
  <si>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</si>
  <si>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</si>
  <si>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</si>
  <si>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</si>
  <si>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</si>
  <si>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</si>
  <si>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</si>
  <si>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</si>
  <si>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</si>
  <si>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</si>
  <si>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</si>
  <si>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</si>
  <si>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</si>
  <si>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</si>
  <si>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</si>
  <si>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</si>
  <si>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</si>
  <si>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</si>
  <si>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</si>
  <si>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</si>
  <si>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</si>
  <si>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</si>
  <si>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</si>
  <si>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</si>
  <si>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</si>
  <si>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</si>
  <si>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</si>
  <si>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</si>
  <si>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</si>
  <si>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</si>
  <si>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</si>
  <si>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</si>
  <si>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</si>
  <si>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</si>
  <si>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</si>
  <si>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</si>
  <si>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</si>
  <si>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</si>
  <si>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</si>
  <si>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</si>
  <si>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</si>
  <si>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</si>
  <si>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</si>
  <si>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</si>
  <si>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</si>
  <si>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</si>
  <si>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</si>
  <si>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</si>
  <si>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</si>
  <si>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</si>
  <si>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</si>
  <si>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</si>
  <si>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</si>
  <si>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</si>
  <si>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</si>
  <si>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</si>
  <si>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</si>
  <si>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</si>
  <si>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</si>
  <si>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</si>
  <si>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</si>
  <si>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</si>
  <si>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</si>
  <si>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</si>
  <si>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</si>
  <si>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</si>
  <si>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</si>
  <si>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</si>
  <si>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</si>
  <si>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</si>
  <si>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</si>
  <si>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</si>
  <si>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</si>
  <si>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</si>
  <si>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</si>
  <si>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</si>
  <si>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</si>
  <si>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</si>
  <si>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</si>
  <si>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</si>
  <si>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</si>
  <si>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</si>
  <si>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</si>
  <si>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</si>
  <si>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</si>
  <si>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</si>
  <si>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</si>
  <si>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</si>
  <si>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</si>
  <si>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</si>
  <si>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</si>
  <si>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</si>
  <si>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</si>
  <si>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</si>
  <si>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</si>
  <si>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</si>
  <si>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</si>
  <si>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</si>
  <si>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</si>
  <si>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</si>
  <si>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</si>
  <si>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</si>
  <si>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</si>
  <si>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</si>
  <si>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</si>
  <si>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</si>
  <si>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</si>
  <si>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</si>
  <si>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</si>
  <si>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</si>
  <si>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</si>
  <si>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</si>
  <si>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</si>
  <si>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</si>
  <si>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</si>
  <si>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</si>
  <si>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</si>
  <si>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</si>
  <si>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</si>
  <si>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</si>
  <si>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</si>
  <si>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</si>
  <si>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</si>
  <si>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</si>
  <si>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</si>
  <si>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</si>
  <si>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</si>
  <si>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</si>
  <si>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</si>
  <si>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</si>
  <si>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</si>
  <si>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</si>
  <si>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</si>
  <si>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</si>
  <si>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</si>
  <si>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</si>
  <si>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</si>
  <si>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</si>
  <si>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</si>
  <si>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</si>
  <si>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</si>
  <si>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</si>
  <si>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</si>
  <si>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</si>
  <si>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</si>
  <si>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</si>
  <si>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</si>
  <si>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</si>
  <si>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</si>
  <si>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</si>
  <si>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</si>
  <si>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</si>
  <si>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</si>
  <si>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</si>
  <si>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</si>
  <si>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</si>
  <si>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</si>
  <si>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</si>
  <si>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</si>
  <si>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</si>
  <si>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</si>
  <si>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</si>
  <si>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</si>
  <si>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</si>
  <si>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</si>
  <si>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</si>
  <si>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</si>
  <si>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</si>
  <si>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</si>
  <si>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</si>
  <si>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</si>
  <si>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</si>
  <si>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</si>
  <si>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</si>
  <si>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</si>
  <si>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</si>
  <si>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</si>
  <si>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</si>
  <si>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</si>
  <si>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</si>
  <si>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</si>
  <si>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</si>
  <si>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</si>
  <si>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</si>
  <si>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</si>
  <si>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</si>
  <si>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</si>
  <si>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</si>
  <si>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</si>
  <si>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</si>
  <si>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</si>
  <si>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</si>
  <si>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</si>
  <si>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</si>
  <si>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</si>
  <si>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</si>
  <si>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</si>
  <si>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</si>
  <si>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</si>
  <si>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</si>
  <si>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</si>
  <si>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</si>
  <si>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</si>
  <si>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</si>
  <si>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</si>
  <si>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</si>
  <si>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</si>
  <si>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</si>
  <si>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</si>
  <si>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</si>
  <si>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</si>
  <si>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</si>
  <si>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</si>
  <si>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</si>
  <si>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</si>
  <si>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</si>
  <si>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</si>
  <si>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</si>
  <si>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</si>
  <si>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</si>
  <si>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</si>
  <si>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</si>
  <si>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</si>
  <si>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</si>
  <si>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</si>
  <si>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</si>
  <si>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</si>
  <si>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</si>
  <si>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</si>
  <si>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</si>
  <si>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</si>
  <si>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</si>
  <si>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</si>
  <si>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</si>
  <si>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</si>
  <si>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</si>
  <si>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</si>
  <si>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</si>
  <si>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</si>
  <si>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</si>
  <si>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</si>
  <si>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</si>
  <si>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</si>
  <si>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</si>
  <si>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</si>
  <si>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</si>
  <si>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</si>
  <si>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</si>
  <si>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</si>
  <si>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</si>
  <si>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</si>
  <si>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</si>
  <si>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</si>
  <si>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</si>
  <si>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</si>
  <si>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</si>
  <si>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</si>
  <si>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</si>
  <si>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</si>
  <si>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</si>
  <si>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</si>
  <si>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</si>
  <si>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</si>
  <si>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</si>
  <si>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</si>
  <si>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</si>
  <si>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</si>
  <si>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</si>
  <si>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</si>
  <si>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</si>
  <si>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</si>
  <si>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</si>
  <si>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</si>
  <si>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</si>
  <si>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</si>
  <si>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</si>
  <si>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</si>
  <si>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</si>
  <si>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</si>
  <si>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</si>
  <si>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</si>
  <si>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</si>
  <si>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</si>
  <si>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</si>
  <si>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</si>
  <si>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</si>
  <si>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</si>
  <si>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</si>
  <si>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</si>
  <si>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</si>
  <si>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</si>
  <si>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</si>
  <si>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</si>
  <si>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</si>
  <si>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</si>
  <si>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</si>
  <si>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</si>
  <si>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</si>
  <si>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</si>
  <si>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</si>
  <si>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</si>
  <si>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</si>
  <si>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</si>
  <si>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</si>
  <si>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</si>
  <si>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</si>
  <si>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</si>
  <si>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</si>
  <si>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</si>
  <si>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</si>
  <si>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</si>
  <si>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</si>
  <si>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</si>
  <si>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</si>
  <si>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</si>
  <si>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</si>
  <si>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</si>
  <si>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</si>
  <si>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</si>
  <si>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</si>
  <si>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</si>
  <si>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</si>
  <si>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</si>
  <si>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</si>
  <si>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</si>
  <si>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</si>
  <si>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</si>
  <si>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</si>
  <si>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</si>
  <si>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</si>
  <si>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</si>
  <si>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</si>
  <si>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</si>
  <si>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</si>
  <si>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</si>
  <si>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</si>
  <si>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</si>
  <si>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</si>
  <si>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</si>
  <si>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</si>
  <si>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</si>
  <si>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</si>
  <si>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</si>
  <si>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</si>
  <si>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</si>
  <si>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</si>
  <si>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</si>
  <si>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</si>
  <si>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</si>
  <si>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</si>
  <si>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</si>
  <si>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</si>
  <si>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</si>
  <si>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</si>
  <si>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</si>
  <si>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</si>
  <si>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</si>
  <si>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</si>
  <si>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</si>
  <si>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</si>
  <si>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</si>
  <si>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</si>
  <si>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</si>
  <si>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</si>
  <si>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</si>
  <si>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</si>
  <si>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</si>
  <si>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</si>
  <si>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</si>
  <si>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</si>
  <si>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</si>
  <si>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</si>
  <si>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</si>
  <si>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</si>
  <si>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</si>
  <si>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</si>
  <si>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</si>
  <si>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</si>
  <si>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</si>
  <si>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</si>
  <si>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</si>
  <si>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</si>
  <si>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</si>
  <si>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</si>
  <si>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</si>
  <si>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</si>
  <si>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</si>
  <si>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</si>
  <si>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</si>
  <si>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</si>
  <si>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</si>
  <si>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</si>
  <si>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</si>
  <si>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</si>
  <si>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</si>
  <si>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</si>
  <si>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</si>
  <si>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</si>
  <si>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</si>
  <si>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</si>
  <si>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</si>
  <si>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</si>
  <si>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</si>
  <si>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</si>
  <si>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</si>
  <si>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</si>
  <si>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</si>
  <si>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</si>
  <si>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</si>
  <si>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</si>
  <si>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</si>
  <si>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</si>
  <si>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</si>
  <si>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</si>
  <si>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</si>
  <si>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</si>
  <si>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</si>
  <si>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</si>
  <si>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</si>
  <si>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</si>
  <si>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</si>
  <si>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</si>
  <si>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</si>
  <si>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</si>
  <si>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</si>
  <si>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</si>
  <si>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</si>
  <si>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</si>
  <si>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</si>
  <si>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</si>
  <si>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</si>
  <si>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</si>
  <si>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</si>
  <si>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</si>
  <si>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</si>
  <si>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</si>
  <si>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</si>
  <si>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</si>
  <si>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</si>
  <si>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</si>
  <si>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</si>
  <si>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</si>
  <si>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</si>
  <si>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</si>
  <si>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</si>
  <si>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</si>
  <si>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</si>
  <si>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</si>
  <si>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</si>
  <si>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</si>
  <si>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</si>
  <si>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</si>
  <si>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</si>
  <si>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</si>
  <si>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</si>
  <si>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</si>
  <si>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</si>
  <si>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</si>
  <si>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</si>
  <si>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</si>
  <si>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</si>
  <si>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</si>
  <si>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</si>
  <si>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</si>
  <si>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</si>
  <si>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</si>
  <si>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</si>
  <si>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</si>
  <si>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</si>
  <si>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</si>
  <si>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Goal</t>
  </si>
  <si>
    <t xml:space="preserve">Number Successful 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</si>
  <si>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</si>
  <si>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</si>
  <si>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</si>
  <si>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</si>
  <si>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</si>
  <si>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</si>
  <si>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</si>
  <si>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</si>
  <si>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</si>
  <si>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</si>
  <si>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</si>
  <si>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</si>
  <si>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</si>
  <si>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</si>
  <si>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</si>
  <si>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</si>
  <si>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</si>
  <si>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&gt;= 50000</t>
  </si>
  <si>
    <t>(All)</t>
  </si>
  <si>
    <t>(blank)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</si>
  <si>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</si>
  <si>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</si>
  <si>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</si>
  <si>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</si>
  <si>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</si>
  <si>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</si>
  <si>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</si>
  <si>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</si>
  <si>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</si>
  <si>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</si>
  <si>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</si>
  <si>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</si>
  <si>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</si>
  <si>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</si>
  <si>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</si>
  <si>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</si>
  <si>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</si>
  <si>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</si>
  <si>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</si>
  <si>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</si>
  <si>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</si>
  <si>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</si>
  <si>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</si>
  <si>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</si>
  <si>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</si>
  <si>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</si>
  <si>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</si>
  <si>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</si>
  <si>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</si>
  <si>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</si>
  <si>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</si>
  <si>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</si>
  <si>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</si>
  <si>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</si>
  <si>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</si>
  <si>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</si>
  <si>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</si>
  <si>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</si>
  <si>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</si>
  <si>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</si>
  <si>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</si>
  <si>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</si>
  <si>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</si>
  <si>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</si>
  <si>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</si>
  <si>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</si>
  <si>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</si>
  <si>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</si>
  <si>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</si>
  <si>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</si>
  <si>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</si>
  <si>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</si>
  <si>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</si>
  <si>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</si>
  <si>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</si>
  <si>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</si>
  <si>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</si>
  <si>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Month</t>
  </si>
  <si>
    <t>Date Created Conversion Year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</si>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</sst>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HW'!$F$1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HW'!$A$2:$A$13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&gt;= 50000</c:v>
                </c:pt>
              </c:strCache>
            </c:strRef>
          </c:cat>
          <c:val>
            <c:numRef>
              <c:f>'Bonus HW'!$F$2:$F$13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D9-4313-97F8-07F210E0A624}"/>
            </c:ext>
          </c:extLst>
        </c:ser>
        <c:ser>
          <c:idx val="5"/>
          <c:order val="5"/>
          <c:tx>
            <c:strRef>
              <c:f>'Bonus HW'!$G$1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HW'!$A$2:$A$13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&gt;= 50000</c:v>
                </c:pt>
              </c:strCache>
            </c:strRef>
          </c:cat>
          <c:val>
            <c:numRef>
              <c:f>'Bonus HW'!$G$2:$G$13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D9-4313-97F8-07F210E0A624}"/>
            </c:ext>
          </c:extLst>
        </c:ser>
        <c:ser>
          <c:idx val="6"/>
          <c:order val="6"/>
          <c:tx>
            <c:strRef>
              <c:f>'Bonus HW'!$H$1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HW'!$A$2:$A$13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&gt;= 50000</c:v>
                </c:pt>
              </c:strCache>
            </c:strRef>
          </c:cat>
          <c:val>
            <c:numRef>
              <c:f>'Bonus HW'!$H$2:$H$13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D9-4313-97F8-07F210E0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060056"/>
        <c:axId val="504058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HW'!$B$1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HW'!$A$2:$A$13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HW'!$B$2:$B$13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D9-4313-97F8-07F210E0A6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HW'!$C$1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HW'!$A$2:$A$13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HW'!$C$2:$C$13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FD9-4313-97F8-07F210E0A6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HW'!$D$1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HW'!$A$2:$A$13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HW'!$D$2:$D$13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FD9-4313-97F8-07F210E0A6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HW'!$E$1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HW'!$A$2:$A$13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HW'!$E$2:$E$13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FD9-4313-97F8-07F210E0A624}"/>
                  </c:ext>
                </c:extLst>
              </c15:ser>
            </c15:filteredLineSeries>
          </c:ext>
        </c:extLst>
      </c:lineChart>
      <c:catAx>
        <c:axId val="50406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8416"/>
        <c:crosses val="autoZero"/>
        <c:auto val="1"/>
        <c:lblAlgn val="ctr"/>
        <c:lblOffset val="100"/>
        <c:noMultiLvlLbl val="0"/>
      </c:catAx>
      <c:valAx>
        <c:axId val="50405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6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Outcome!PivotTable20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F-476A-A40C-8590A4AC9BD5}"/>
            </c:ext>
          </c:extLst>
        </c:ser>
        <c:ser>
          <c:idx val="1"/>
          <c:order val="1"/>
          <c:tx>
            <c:strRef>
              <c:f>'Category Outcome'!$C$3:$C$4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6F-476A-A40C-8590A4AC9BD5}"/>
            </c:ext>
          </c:extLst>
        </c:ser>
        <c:ser>
          <c:idx val="2"/>
          <c:order val="2"/>
          <c:tx>
            <c:strRef>
              <c:f>'Category Outcome'!$D$3:$D$4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6F-476A-A40C-8590A4AC9BD5}"/>
            </c:ext>
          </c:extLst>
        </c:ser>
        <c:ser>
          <c:idx val="3"/>
          <c:order val="3"/>
          <c:tx>
            <c:strRef>
              <c:f>'Category Outcome'!$E$3:$E$4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6F-476A-A40C-8590A4AC9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6039384"/>
        <c:axId val="296034792"/>
      </c:barChart>
      <c:catAx>
        <c:axId val="29603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34792"/>
        <c:crosses val="autoZero"/>
        <c:auto val="1"/>
        <c:lblAlgn val="ctr"/>
        <c:lblOffset val="100"/>
        <c:noMultiLvlLbl val="0"/>
      </c:catAx>
      <c:valAx>
        <c:axId val="29603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3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Outcome!PivotTable21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Outcome'!$B$4:$B$5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Outcome'!$A$6:$A$48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Outcome'!$B$6:$B$48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9F55-4C68-A46E-D719CF9DDECC}"/>
            </c:ext>
          </c:extLst>
        </c:ser>
        <c:ser>
          <c:idx val="1"/>
          <c:order val="1"/>
          <c:tx>
            <c:strRef>
              <c:f>'Sub Category Outcome'!$C$4:$C$5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Outcome'!$A$6:$A$48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Outcome'!$C$6:$C$48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5-4C68-A46E-D719CF9DDECC}"/>
            </c:ext>
          </c:extLst>
        </c:ser>
        <c:ser>
          <c:idx val="2"/>
          <c:order val="2"/>
          <c:tx>
            <c:strRef>
              <c:f>'Sub 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Outcome'!$A$6:$A$48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Outcome'!$D$6:$D$48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55-4C68-A46E-D719CF9DDECC}"/>
            </c:ext>
          </c:extLst>
        </c:ser>
        <c:ser>
          <c:idx val="3"/>
          <c:order val="3"/>
          <c:tx>
            <c:strRef>
              <c:f>'Sub Category Outcome'!$E$4:$E$5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Outcome'!$A$6:$A$48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Outcome'!$E$6:$E$48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55-4C68-A46E-D719CF9DDECC}"/>
            </c:ext>
          </c:extLst>
        </c:ser>
        <c:ser>
          <c:idx val="4"/>
          <c:order val="4"/>
          <c:tx>
            <c:strRef>
              <c:f>'Sub Category Outcome'!$F$4:$F$5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Outcome'!$A$6:$A$48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Outcome'!$F$6:$F$48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55-4C68-A46E-D719CF9D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062024"/>
        <c:axId val="504063664"/>
      </c:barChart>
      <c:catAx>
        <c:axId val="50406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63664"/>
        <c:crosses val="autoZero"/>
        <c:auto val="1"/>
        <c:lblAlgn val="ctr"/>
        <c:lblOffset val="100"/>
        <c:noMultiLvlLbl val="0"/>
      </c:catAx>
      <c:valAx>
        <c:axId val="50406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6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[StarterBook.xlsx]Sheet8!PivotTable23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9-4D65-8851-38C4548B5A5D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C9-4D65-8851-38C4548B5A5D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C9-4D65-8851-38C4548B5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457864"/>
        <c:axId val="865450976"/>
      </c:lineChart>
      <c:catAx>
        <c:axId val="86545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50976"/>
        <c:crosses val="autoZero"/>
        <c:auto val="1"/>
        <c:lblAlgn val="ctr"/>
        <c:lblOffset val="100"/>
        <c:noMultiLvlLbl val="0"/>
      </c:catAx>
      <c:valAx>
        <c:axId val="8654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5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644524</xdr:colOff>
      <xdr:row>16</xdr:row>
      <xdr:rowOff>47624</xdr:rowOff>
    </xdr:from>
    <xdr:to>
      <xdr:col>13</xdr:col>
      <xdr:colOff>171449</xdr:colOff>
      <xdr:row>39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66E68-71FC-4286-BD41-0D023C0E9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3174</xdr:rowOff>
    </xdr:from>
    <xdr:to>
      <xdr:col>18</xdr:col>
      <xdr:colOff>142875</xdr:colOff>
      <xdr:row>24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DA83D-E91E-42C5-9817-750E71C77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479424</xdr:colOff>
      <xdr:row>2</xdr:row>
      <xdr:rowOff>155574</xdr:rowOff>
    </xdr:from>
    <xdr:to>
      <xdr:col>17</xdr:col>
      <xdr:colOff>311149</xdr:colOff>
      <xdr:row>32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B8504-C2F7-47E7-8B11-BFE72B4FE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3</xdr:row>
      <xdr:rowOff>95250</xdr:rowOff>
    </xdr:from>
    <xdr:to>
      <xdr:col>12</xdr:col>
      <xdr:colOff>533400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1DCDC-9043-4D8E-ABFA-6C8E7DE51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ini Nadig" refreshedDate="43120.630404166666" createdVersion="6" refreshedVersion="6" minRefreshableVersion="3" recordCount="4115" xr:uid="{9699F573-7091-4B37-85BB-E629D8519606}">
  <cacheSource type="worksheet">
    <worksheetSource ref="A1:R1048576" sheet="Mas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ini Nadig" refreshedDate="43120.746026388886" createdVersion="6" refreshedVersion="6" minRefreshableVersion="3" recordCount="4115" xr:uid="{D23C523E-6FF1-44FB-A6FF-7F0CE8819FB6}">
  <cacheSource type="worksheet">
    <worksheetSource ref="A1:V1048576" sheet="Mas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1:26:00" maxDate="2017-05-03T11:12:00"/>
    </cacheField>
    <cacheField name="Date Created Conversion" numFmtId="0">
      <sharedItems containsNonDate="0" containsDate="1" containsString="0" containsBlank="1" minDate="2009-05-16T19:55:13" maxDate="2017-03-15T07:30:07"/>
    </cacheField>
    <cacheField name="Date Created Conversion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Date Created Conversion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19:00:00"/>
    <d v="2015-06-21T16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6:24:43"/>
    <d v="2017-01-31T06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08:51:23"/>
    <d v="2016-02-05T08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4:21:47"/>
    <d v="2014-07-08T04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2:01:19"/>
    <d v="2015-11-19T12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8T21:35:00"/>
    <d v="2016-07-12T14:23:2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17:44:10"/>
    <d v="2014-06-03T17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17:07:47"/>
    <d v="2016-05-25T17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3:00:00"/>
    <d v="2016-04-08T14:40:12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18:29:04"/>
    <d v="2016-03-17T18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17:37:59"/>
    <d v="2014-05-20T17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19:00:00"/>
    <d v="2016-07-21T10:41:02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19:00:00"/>
    <d v="2014-06-01T09:07:05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2:27:00"/>
    <d v="2016-05-18T08:15:09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5:59:00"/>
    <d v="2014-06-17T16:38:08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2:14:00"/>
    <d v="2015-09-09T01:24:18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5T21:30:00"/>
    <d v="2014-05-01T11:06:51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0:33:42"/>
    <d v="2014-10-05T09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5:00:56"/>
    <d v="2014-08-18T05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1:35:34"/>
    <d v="2015-06-20T11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0:11:52"/>
    <d v="2015-07-15T10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07:03:09"/>
    <d v="2014-08-27T07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31T23:59:00"/>
    <d v="2014-12-16T13:52:2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07:20:00"/>
    <d v="2015-04-03T10:41:41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1:39:00"/>
    <d v="2015-08-13T11:41:03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6:36:01"/>
    <d v="2015-11-09T16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4:22:24"/>
    <d v="2014-07-08T04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0:57:13"/>
    <d v="2014-10-16T19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5:08:04"/>
    <d v="2015-11-16T15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08:09:28"/>
    <d v="2014-06-22T08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0T23:01:55"/>
    <d v="2014-07-21T23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1:00:34"/>
    <d v="2016-01-07T11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19:59:00"/>
    <d v="2016-04-01T07:03:37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08:51:41"/>
    <d v="2015-10-09T07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4T23:43:21"/>
    <d v="2014-07-20T23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6:00:00"/>
    <d v="2015-04-03T23:00:1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3T22:22:05"/>
    <d v="2015-03-04T23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08:37:59"/>
    <d v="2015-01-28T08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17:22:24"/>
    <d v="2013-04-10T17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4:59:00"/>
    <d v="2014-04-24T17:07:48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0:00:00"/>
    <d v="2014-05-29T21:08:08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5:39:14"/>
    <d v="2014-09-05T05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07:20:26"/>
    <d v="2014-11-28T07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6:00:00"/>
    <d v="2014-06-12T10:58:0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18:22:17"/>
    <d v="2014-08-22T18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6:58:27"/>
    <d v="2016-03-28T06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5:09:34"/>
    <d v="2015-11-15T15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2:40:07"/>
    <d v="2014-10-20T11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4:00:00"/>
    <d v="2015-01-29T04:24:2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0:14:05"/>
    <d v="2015-09-23T20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09:00:00"/>
    <d v="2014-12-22T10:04:18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4:17:17"/>
    <d v="2015-07-11T14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08:50:46"/>
    <d v="2014-06-17T08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4:00:00"/>
    <d v="2014-03-21T05:10:45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09:07:01"/>
    <d v="2015-11-25T09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5:15:16"/>
    <d v="2016-05-06T15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08:00:00"/>
    <d v="2015-05-25T05:10:24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1:59:22"/>
    <d v="2015-03-26T11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0:52:52"/>
    <d v="2014-10-20T09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3:00:00"/>
    <d v="2015-08-13T21:39:36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6:00:00"/>
    <d v="2014-03-03T13:38:37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1:32:37"/>
    <d v="2013-05-15T11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1:11:18"/>
    <d v="2013-02-06T11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0:59:00"/>
    <d v="2013-12-04T13:53:33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6:26:21"/>
    <d v="2013-06-07T16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0T21:59:00"/>
    <d v="2014-07-15T11:42:34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2:23:40"/>
    <d v="2016-06-18T12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6:00:04"/>
    <d v="2012-06-15T06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5:39:51"/>
    <d v="2014-01-24T05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1T22:59:00"/>
    <d v="2011-08-30T20:30:25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3:30:45"/>
    <d v="2011-07-06T13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7T22:30:57"/>
    <d v="2012-03-28T22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6:00:00"/>
    <d v="2012-10-25T16:14:41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19:59:00"/>
    <d v="2011-02-13T10:09:44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3:41:35"/>
    <d v="2015-12-22T03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2T21:01:12"/>
    <d v="2013-03-23T21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09:35:58"/>
    <d v="2011-10-28T08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18:59:00"/>
    <d v="2012-03-28T19:28:37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09:32:01"/>
    <d v="2016-08-22T09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0:38:13"/>
    <d v="2014-03-26T10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18:00:56"/>
    <d v="2013-11-04T18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19:02:00"/>
    <d v="2012-07-09T19:48:4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1:41:01"/>
    <d v="2011-09-09T11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3:30:00"/>
    <d v="2015-02-07T06:46:29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0:11:26"/>
    <d v="2011-04-15T10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19:00:37"/>
    <d v="2011-08-23T19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6:20:45"/>
    <d v="2015-10-14T05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17:41:00"/>
    <d v="2010-05-24T04:56:43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07:48:51"/>
    <d v="2014-05-27T07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0:03:12"/>
    <d v="2013-05-08T10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1T23:08:19"/>
    <d v="2011-06-11T23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1:39:24"/>
    <d v="2011-03-17T01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0:00:00"/>
    <d v="2016-12-16T20:46:23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3:00:00"/>
    <d v="2012-06-05T12:35:37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09:13:42"/>
    <d v="2014-03-18T09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6:07:21"/>
    <d v="2012-01-26T16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19:00:00"/>
    <d v="2010-05-26T07:54:01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19:14:42"/>
    <d v="2011-06-11T19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5:30:00"/>
    <d v="2012-11-01T11:04:34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3:39:59"/>
    <d v="2013-12-23T13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1:04:46"/>
    <d v="2012-10-15T10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0:38:30"/>
    <d v="2012-12-31T10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19:08:53"/>
    <d v="2010-11-22T19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1:20:30"/>
    <d v="2014-02-12T11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17:00:00"/>
    <d v="2011-03-10T08:41:06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6:00:00"/>
    <d v="2016-04-25T09:23:4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0:38:21"/>
    <d v="2012-03-19T10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5:34:47"/>
    <d v="2011-04-02T15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6:42:50"/>
    <d v="2013-04-01T06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6:37:10"/>
    <d v="2011-01-26T16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3T21:59:00"/>
    <d v="2013-10-10T14:47:33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0T23:59:47"/>
    <d v="2015-04-30T23:59:47"/>
    <x v="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18:00:00"/>
    <d v="2014-03-19T17:01:58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07:00:00"/>
    <d v="2011-07-29T10:12:08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2T22:34:48"/>
    <d v="2011-11-13T22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09:44:04"/>
    <d v="2012-01-10T09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2:55:55"/>
    <d v="2011-02-21T03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1:00:00"/>
    <d v="2010-03-11T12:02:24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17:17:16"/>
    <d v="2011-06-28T17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5:00:00"/>
    <d v="2011-07-14T17:39:46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17:11:47"/>
    <d v="2016-09-02T17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2:16:00"/>
    <d v="2015-04-02T08:55:1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2:21:47"/>
    <d v="2016-08-11T02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4:00:00"/>
    <d v="2014-09-22T10:46:04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4:17:22"/>
    <d v="2015-04-20T14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5:51:20"/>
    <d v="2016-12-05T15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18:00:00"/>
    <d v="2015-05-11T06:08:57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5:59:01"/>
    <d v="2015-03-04T06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19T21:28:13"/>
    <d v="2016-09-14T21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4:29:43"/>
    <d v="2014-08-31T14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2:16:00"/>
    <d v="2014-05-19T13:58:12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6:00:00"/>
    <d v="2016-06-20T12:06:0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2:30:07"/>
    <d v="2014-09-23T11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09:31:00"/>
    <d v="2016-05-01T11:23:04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09:00:00"/>
    <d v="2015-08-05T13:50:1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1:00:00"/>
    <d v="2014-05-29T01:09:57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2:16:00"/>
    <d v="2015-04-02T01:50:3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5:46:33"/>
    <d v="2015-08-23T05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0:59:00"/>
    <d v="2015-06-30T22:10:41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4:06:12"/>
    <d v="2015-07-02T14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19:45:32"/>
    <d v="2015-02-17T20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19:40:23"/>
    <d v="2015-04-15T19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4:26:18"/>
    <d v="2014-10-26T13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2T21:55:00"/>
    <d v="2016-07-07T17:32:22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09:17:52"/>
    <d v="2015-02-12T10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5:00:52"/>
    <d v="2015-07-15T05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6:23:18"/>
    <d v="2016-11-18T16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0:18:00"/>
    <d v="2014-11-26T10:25:4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6T22:45:36"/>
    <d v="2016-01-27T22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0:00:00"/>
    <d v="2014-11-24T20:07:5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19:53:02"/>
    <d v="2015-03-26T19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5:13:11"/>
    <d v="2015-04-19T05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17:51:40"/>
    <d v="2014-08-23T17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07:04:04"/>
    <d v="2014-10-21T06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5:08:15"/>
    <d v="2015-04-21T05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5:25:35"/>
    <d v="2015-06-13T05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18:59:56"/>
    <d v="2014-06-03T18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3:52:52"/>
    <d v="2016-01-27T13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17:50:28"/>
    <d v="2014-09-21T17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2:25:45"/>
    <d v="2016-05-24T02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3:54:51"/>
    <d v="2015-06-16T13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08:29:55"/>
    <d v="2014-06-02T08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5:42:00"/>
    <d v="2014-07-14T19:02:36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6:00:00"/>
    <d v="2015-08-27T15:04:14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0:18:21"/>
    <d v="2014-07-21T10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07:48:44"/>
    <d v="2015-12-13T07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17:49:22"/>
    <d v="2016-12-16T17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4:15:35"/>
    <d v="2015-06-05T14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1:02:50"/>
    <d v="2015-02-17T12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4:07:39"/>
    <d v="2014-09-18T04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29T21:28:00"/>
    <d v="2015-07-31T15:28:03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0:20:14"/>
    <d v="2016-06-12T20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0:28:43"/>
    <d v="2015-02-12T01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5:45:08"/>
    <d v="2015-01-29T05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0:12:56"/>
    <d v="2015-03-09T10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0:40:11"/>
    <d v="2014-08-04T10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1:46:39"/>
    <d v="2015-07-06T11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6:08:46"/>
    <d v="2015-03-06T17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5:55:45"/>
    <d v="2015-10-27T14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17:55:55"/>
    <d v="2016-02-02T17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1:00:00"/>
    <d v="2015-03-04T15:47:2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09:48:15"/>
    <d v="2015-05-23T09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6:17:12"/>
    <d v="2016-12-07T16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2:26:50"/>
    <d v="2014-10-27T11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19:59:00"/>
    <d v="2014-07-05T10:59:22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3:52:19"/>
    <d v="2016-07-19T13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2:00:00"/>
    <d v="2017-02-01T11:30:34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0T22:59:00"/>
    <d v="2015-06-26T21:37:3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0:23:35"/>
    <d v="2014-08-05T20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08:34:37"/>
    <d v="2016-07-05T08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07:37:26"/>
    <d v="2016-06-06T07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2:35:38"/>
    <d v="2015-08-23T02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1:00:32"/>
    <d v="2014-09-17T11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5:26:06"/>
    <d v="2014-09-29T14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5:55:31"/>
    <d v="2016-01-06T15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08:05:32"/>
    <d v="2015-05-11T08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3:00:00"/>
    <d v="2015-09-12T05:01:38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3:00:00"/>
    <d v="2017-01-06T12:21:4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1:12:02"/>
    <d v="2014-09-05T01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18:58:22"/>
    <d v="2016-08-01T18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18:00:03"/>
    <d v="2014-08-15T18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1:38:49"/>
    <d v="2015-01-19T11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2:59:00"/>
    <d v="2015-09-08T14:16:04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2:21:04"/>
    <d v="2014-11-30T12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6:00:03"/>
    <d v="2016-07-05T06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07:10:22"/>
    <d v="2015-09-01T07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6:06:23"/>
    <d v="2016-07-15T16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0:43:58"/>
    <d v="2014-12-04T20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0:52:47"/>
    <d v="2014-11-16T00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4:08:55"/>
    <d v="2015-06-10T14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30T21:00:00"/>
    <d v="2015-09-01T17:33:12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19:50:17"/>
    <d v="2015-08-19T19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2:08:40"/>
    <d v="2016-02-16T13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6:06:41"/>
    <d v="2015-07-17T06:15:4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07:22:29"/>
    <d v="2015-01-05T07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5:59:00"/>
    <d v="2016-01-05T21:31:22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4:00:37"/>
    <d v="2015-03-03T15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07:22:29"/>
    <d v="2014-11-27T07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07:04:49"/>
    <d v="2015-03-16T07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3-31T22:59:00"/>
    <d v="2016-02-28T23:50:25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2:06:00"/>
    <d v="2015-07-10T07:27:1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1:06:04"/>
    <d v="2015-01-27T12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18:39:00"/>
    <d v="2015-01-27T10:28:38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17:05:00"/>
    <d v="2016-04-21T17:09:1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09T21:38:46"/>
    <d v="2015-05-10T21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4:04:14"/>
    <d v="2016-03-09T15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1:29:00"/>
    <d v="2015-04-12T07:59:0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3:27:21"/>
    <d v="2015-06-09T13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08:28:25"/>
    <d v="2015-04-02T08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4:24:57"/>
    <d v="2016-01-14T14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0:39:11"/>
    <d v="2015-05-05T10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5:00:51"/>
    <d v="2015-12-03T15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1:49:06"/>
    <d v="2015-01-28T11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3:52:52"/>
    <d v="2016-08-30T13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6:50:59"/>
    <d v="2015-05-11T16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3:48:17"/>
    <d v="2015-06-09T13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6:00:00"/>
    <d v="2015-11-12T18:01:39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5:51:09"/>
    <d v="2016-01-08T05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1:00:00"/>
    <d v="2016-12-09T15:06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4:00:00"/>
    <d v="2015-10-19T18:38:5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09:00:11"/>
    <d v="2013-03-21T09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08:45:04"/>
    <d v="2014-11-06T08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3:49:50"/>
    <d v="2011-11-15T03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17:08:24"/>
    <d v="2014-01-22T17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5T23:06:00"/>
    <d v="2010-02-03T23:45:59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17:16:25"/>
    <d v="2012-07-16T17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1:43:25"/>
    <d v="2010-10-29T00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19:39:00"/>
    <d v="2010-09-09T06:30:14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0:35:09"/>
    <d v="2011-11-23T10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09:40:00"/>
    <d v="2010-06-03T14:10:2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5:34:51"/>
    <d v="2013-05-07T05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1:00:00"/>
    <d v="2012-04-14T10:54:06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19:59:00"/>
    <d v="2010-03-29T07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07:37:15"/>
    <d v="2012-01-16T07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18:00:00"/>
    <d v="2015-09-16T14:51:5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3:38:02"/>
    <d v="2011-02-14T04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0:27:47"/>
    <d v="2013-02-14T10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07:02:42"/>
    <d v="2016-04-19T07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17:14:26"/>
    <d v="2011-05-18T17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09:42:49"/>
    <d v="2015-03-09T09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1:59:00"/>
    <d v="2010-06-01T10:07:59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6:55:00"/>
    <d v="2012-04-18T13:15:0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5T21:57:08"/>
    <d v="2011-01-11T21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4:54:54"/>
    <d v="2012-08-28T14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6:53:15"/>
    <d v="2012-04-11T06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2:16:00"/>
    <d v="2010-03-29T21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19:51:00"/>
    <d v="2010-01-26T20:11:47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2:51:39"/>
    <d v="2014-05-26T02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0:39:38"/>
    <d v="2011-09-22T19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0:43:42"/>
    <d v="2017-01-22T20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0:00:00"/>
    <d v="2011-04-04T12:47:5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0:00:00"/>
    <d v="2013-12-03T18:24:21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0:49:00"/>
    <d v="2010-02-26T13:36:31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3:57:46"/>
    <d v="2011-06-03T03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4T22:59:00"/>
    <d v="2012-03-01T13:53:49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17:46:06"/>
    <d v="2012-10-10T16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6:57:54"/>
    <d v="2012-02-27T17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3:23:39"/>
    <d v="2015-04-23T13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6:58:59"/>
    <d v="2012-09-11T16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18:01:00"/>
    <d v="2017-01-23T21:51:36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6:10:35"/>
    <d v="2014-04-15T06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1:26:00"/>
    <d v="2009-05-16T19:55:13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4:00:00"/>
    <d v="2010-01-16T14:04:52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0:59:00"/>
    <d v="2011-05-12T09:02:24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09:43:00"/>
    <d v="2011-12-27T09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0:08:48"/>
    <d v="2013-08-20T10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0:35:24"/>
    <d v="2013-02-08T11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0:00:00"/>
    <d v="2012-10-01T22:40:18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0:03:13"/>
    <d v="2012-05-21T20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2:57:14"/>
    <d v="2013-10-03T02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1T23:59:00"/>
    <d v="2010-12-14T00:51:37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6:01:00"/>
    <d v="2013-04-12T10:27:26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19:59:00"/>
    <d v="2011-09-26T11:16:3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08:01:54"/>
    <d v="2014-03-21T08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08:00:00"/>
    <d v="2010-06-13T18:01:34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6:00:00"/>
    <d v="2013-09-01T16:06:4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3:24:43"/>
    <d v="2012-08-13T03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19:59:00"/>
    <d v="2015-03-26T09:28:21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3:00:00"/>
    <d v="2014-03-11T03:07:28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6T22:24:20"/>
    <d v="2010-10-17T2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5:02:18"/>
    <d v="2011-03-24T15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08:42:15"/>
    <d v="2013-02-07T09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2:33:58"/>
    <d v="2012-01-25T12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17:42:26"/>
    <d v="2012-05-02T17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18:00:00"/>
    <d v="2012-07-23T18:16:3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07:07:29"/>
    <d v="2012-02-09T07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1:05:33"/>
    <d v="2013-02-28T12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4:40:01"/>
    <d v="2013-01-08T14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08:40:10"/>
    <d v="2011-01-24T08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0:02:14"/>
    <d v="2012-08-13T10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18:00:00"/>
    <d v="2011-10-04T20:23:43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2-31T23:59:00"/>
    <d v="2011-11-20T21:16:32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3:03:52"/>
    <d v="2013-03-15T13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07:59:00"/>
    <d v="2010-06-27T21:28:14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1:59:48"/>
    <d v="2013-01-30T11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0:32:14"/>
    <d v="2012-07-23T10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0:59:00"/>
    <d v="2014-11-07T14:09:57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08:14:43"/>
    <d v="2013-11-11T08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5:55:51"/>
    <d v="2013-02-24T16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1T23:59:00"/>
    <d v="2009-11-06T12:07:09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5:00:00"/>
    <d v="2015-11-23T05:13:53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3:43:06"/>
    <d v="2016-10-04T02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5:40:48"/>
    <d v="2016-04-13T05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0T23:59:00"/>
    <d v="2016-11-22T23:42:46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07:01:48"/>
    <d v="2015-06-29T07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0:30:33"/>
    <d v="2016-11-14T20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4:57:00"/>
    <d v="2017-02-08T23:33:26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0:00:00"/>
    <d v="2015-02-22T21:38:49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0:00:00"/>
    <d v="2015-10-01T14:43:08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0:00:00"/>
    <d v="2015-10-14T03:12:07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19:59:00"/>
    <d v="2013-04-15T04:22:43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5:57:14"/>
    <d v="2016-05-17T05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0:00:00"/>
    <d v="2015-09-16T08:19:37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6:16:31"/>
    <d v="2016-03-08T07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1:00:00"/>
    <d v="2015-04-07T08:22:37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4:00:00"/>
    <d v="2015-04-07T09:41:55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07:18:38"/>
    <d v="2015-10-14T06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18:05:08"/>
    <d v="2015-02-11T19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17:00:00"/>
    <d v="2016-07-08T10:08:1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0:14:28"/>
    <d v="2015-03-30T10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3:00:00"/>
    <d v="2017-02-06T08:03:27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19:59:00"/>
    <d v="2014-09-12T13:06:38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0:44:25"/>
    <d v="2016-03-30T10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19:00:00"/>
    <d v="2014-10-14T09:42:25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18:20:00"/>
    <d v="2015-04-17T15:18:1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4:39:50"/>
    <d v="2015-04-20T14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4:00:21"/>
    <d v="2015-09-14T04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4:53:29"/>
    <d v="2015-10-15T03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6:05:16"/>
    <d v="2015-07-22T06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3:58:28"/>
    <d v="2017-01-25T03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19:59:00"/>
    <d v="2016-08-03T17:35:09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4:09:14"/>
    <d v="2016-02-27T15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0:01:08"/>
    <d v="2014-09-07T20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2:00:19"/>
    <d v="2015-10-20T11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0:52:01"/>
    <d v="2016-03-09T11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0:03:14"/>
    <d v="2014-10-30T2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0:16:33"/>
    <d v="2016-02-15T11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3T21:19:57"/>
    <d v="2015-03-14T21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07:00:00"/>
    <d v="2016-05-17T12:38:41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3T21:12:00"/>
    <d v="2014-10-22T17:41:3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19:11:00"/>
    <d v="2015-06-08T13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17:01:46"/>
    <d v="2014-10-23T16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6:00:00"/>
    <d v="2014-07-16T21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1:22:00"/>
    <d v="2010-03-18T09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19:59:00"/>
    <d v="2014-05-21T12:37:52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6:33:19"/>
    <d v="2014-01-29T06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1:01:58"/>
    <d v="2012-04-20T11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0:59:00"/>
    <d v="2013-03-22T05:51:18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5:32:02"/>
    <d v="2015-02-08T06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5:14:29"/>
    <d v="2011-12-16T05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1:05:00"/>
    <d v="2016-12-07T11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0:25:39"/>
    <d v="2012-12-18T10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08:00:00"/>
    <d v="2016-02-25T05:50:44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3:53:18"/>
    <d v="2012-06-18T13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3:20:31"/>
    <d v="2011-08-02T13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09:18:00"/>
    <d v="2014-01-18T15:38:3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2:51:56"/>
    <d v="2016-07-25T02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3T23:01:00"/>
    <d v="2015-10-14T22:01:08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5:52:00"/>
    <d v="2016-01-01T05:43:28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08:31:12"/>
    <d v="2012-03-19T08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09:16:32"/>
    <d v="2015-12-29T09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29T21:00:00"/>
    <d v="2012-06-25T08:45:17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09:01:40"/>
    <d v="2012-08-23T09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18:49:19"/>
    <d v="2014-04-25T18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0:45:47"/>
    <d v="2014-12-07T10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07:01:41"/>
    <d v="2014-10-22T06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4:49:51"/>
    <d v="2015-07-26T14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4T22:00:00"/>
    <d v="2015-07-15T08:14:18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17:49:40"/>
    <d v="2016-06-27T17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4:59:00"/>
    <d v="2014-02-03T17:30:5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6:52:52"/>
    <d v="2015-04-17T16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6:59:00"/>
    <d v="2011-11-17T17:00:5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19:00:00"/>
    <d v="2011-08-08T09:12:51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09:00:52"/>
    <d v="2013-09-09T09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0:38:02"/>
    <d v="2016-02-17T11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3:32:00"/>
    <d v="2012-03-22T13:49:2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5:33:26"/>
    <d v="2012-06-22T05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19:44:00"/>
    <d v="2010-07-20T10:38:04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1:02:06"/>
    <d v="2015-03-15T11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4:00:00"/>
    <d v="2016-11-13T13:01:07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19:30:00"/>
    <d v="2014-04-16T07:15:47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2:12:50"/>
    <d v="2011-07-08T12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5:56:57"/>
    <d v="2015-10-15T04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09T23:08:00"/>
    <d v="2011-06-23T23:27:2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5:04:00"/>
    <d v="2014-01-07T07:04:22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18:02:19"/>
    <d v="2014-02-03T18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8T21:59:00"/>
    <d v="2011-04-04T19:53:57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3:54:10"/>
    <d v="2011-09-20T12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0:39:50"/>
    <d v="2013-09-26T09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2:42:24"/>
    <d v="2016-06-22T12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5:33:17"/>
    <d v="2015-04-19T15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1T21:00:00"/>
    <d v="2013-11-19T20:13:2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09:49:38"/>
    <d v="2012-07-09T09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3:03:31"/>
    <d v="2012-06-19T13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17:31:05"/>
    <d v="2013-09-11T17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4:00:00"/>
    <d v="2014-09-22T12:26:42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1:30:31"/>
    <d v="2014-01-09T01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0:33:00"/>
    <d v="2013-03-27T15:17:4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2T22:46:37"/>
    <d v="2015-06-22T22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2:13:07"/>
    <d v="2013-04-30T12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0:40:31"/>
    <d v="2014-02-11T21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3:47:36"/>
    <d v="2015-06-22T03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0T22:14:57"/>
    <d v="2014-08-11T22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4:13:50"/>
    <d v="2013-05-06T14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0:01:39"/>
    <d v="2012-01-26T01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3:40:04"/>
    <d v="2015-09-28T12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09:05:14"/>
    <d v="2016-01-31T09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0:59:00"/>
    <d v="2015-10-08T13:4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4:00:00"/>
    <d v="2014-05-19T10:24:0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0:59:00"/>
    <d v="2009-09-14T13:38:02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18:34:27"/>
    <d v="2013-08-26T18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2:54:43"/>
    <d v="2016-06-05T12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09:26:21"/>
    <d v="2015-08-22T09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07:07:02"/>
    <d v="2015-08-12T07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3:01:42"/>
    <d v="2013-10-29T12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09:56:20"/>
    <d v="2013-08-14T09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0:41:53"/>
    <d v="2013-07-01T00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7T23:38:46"/>
    <d v="2016-08-08T23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7T23:15:58"/>
    <d v="2015-10-18T2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0:16:58"/>
    <d v="2014-10-07T10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4:39:13"/>
    <d v="2016-02-23T15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1:03:16"/>
    <d v="2013-10-03T11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3:19:43"/>
    <d v="2015-01-20T13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6:21:41"/>
    <d v="2014-01-10T16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3:46:01"/>
    <d v="2011-12-17T13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0:02:55"/>
    <d v="2015-05-06T00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18:00:20"/>
    <d v="2015-02-01T18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4:19:23"/>
    <d v="2013-02-26T05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0:11:35"/>
    <d v="2014-04-24T10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5:38:05"/>
    <d v="2013-09-17T05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4:43:20"/>
    <d v="2014-01-15T14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09:09:51"/>
    <d v="2013-12-26T09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08:53:35"/>
    <d v="2015-04-13T08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1:47:59"/>
    <d v="2015-02-03T11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5:14:00"/>
    <d v="2014-10-26T09:12:51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6:31:00"/>
    <d v="2012-03-02T16:03:42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19:59:00"/>
    <d v="2013-09-30T08:40:01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0:25:12"/>
    <d v="2014-07-17T10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08:47:40"/>
    <d v="2013-04-14T08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08:22:07"/>
    <d v="2011-09-14T07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0:00:00"/>
    <d v="2014-04-30T05:01:15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2:19:27"/>
    <d v="2013-05-13T12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19:02:21"/>
    <d v="2011-06-10T19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09:02:33"/>
    <d v="2011-07-26T09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2:22:15"/>
    <d v="2016-04-28T12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18:52:54"/>
    <d v="2014-06-10T18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4:37:44"/>
    <d v="2012-08-08T14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08:18:54"/>
    <d v="2012-08-14T08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19:51:05"/>
    <d v="2012-05-11T20:01:23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5:45:24"/>
    <d v="2014-07-07T15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0:00:00"/>
    <d v="2013-11-26T20:01:29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08:19:39"/>
    <d v="2014-03-05T09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4:08:38"/>
    <d v="2014-07-24T14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08:45:19"/>
    <d v="2014-08-18T08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6T23:53:49"/>
    <d v="2017-01-17T23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18:04:03"/>
    <d v="2015-04-05T18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19:59:00"/>
    <d v="2014-04-28T15:24:01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2:02:14"/>
    <d v="2012-03-19T12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2:51:49"/>
    <d v="2015-03-02T13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2:47:15"/>
    <d v="2014-09-22T01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4:00:15"/>
    <d v="2013-07-10T04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08:08:09"/>
    <d v="2012-09-10T08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6:34:00"/>
    <d v="2016-03-18T13:31:3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0:44:32"/>
    <d v="2012-11-29T20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5:32:52"/>
    <d v="2015-09-25T14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4:08:19"/>
    <d v="2013-04-17T04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4:37:19"/>
    <d v="2014-05-02T14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07:16:34"/>
    <d v="2016-10-26T06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17:18:20"/>
    <d v="2016-12-09T17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3:33:00"/>
    <d v="2011-12-05T03:33:36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5:14:45"/>
    <d v="2012-07-23T15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5:34:59"/>
    <d v="2015-12-28T15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6:50:30"/>
    <d v="2016-08-13T16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09:25:38"/>
    <d v="2015-04-20T09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19:00:00"/>
    <d v="2014-06-09T11:56:05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1:51:45"/>
    <d v="2015-06-16T11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4:21:14"/>
    <d v="2013-12-12T14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4T21:00:00"/>
    <d v="2014-11-01T16:54:25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0:17:29"/>
    <d v="2011-11-11T10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2:59:00"/>
    <d v="2009-08-18T13:29:2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4:16:00"/>
    <d v="2010-03-10T13:15:51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8T21:37:31"/>
    <d v="2011-06-08T21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4:17:05"/>
    <d v="2012-02-17T05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4:38:23"/>
    <d v="2014-12-18T04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4:36:27"/>
    <d v="2012-02-10T15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18:21:26"/>
    <d v="2015-11-09T18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5:15:20"/>
    <d v="2013-07-11T05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5:00:57"/>
    <d v="2012-09-04T15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6:14:00"/>
    <d v="2012-03-26T16:35:01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07:09:30"/>
    <d v="2015-05-29T07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0:13:59"/>
    <d v="2016-01-30T20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5T22:16:22"/>
    <d v="2013-03-06T23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0:48:47"/>
    <d v="2016-10-06T09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4T23:00:00"/>
    <d v="2016-07-01T07:41:45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6:44:07"/>
    <d v="2014-07-10T06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3:46:41"/>
    <d v="2015-11-19T03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0:41:20"/>
    <d v="2015-03-28T10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6:46:01"/>
    <d v="2017-01-03T06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6:46:00"/>
    <d v="2015-08-07T06:47:04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1:23:41"/>
    <d v="2012-11-05T01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08:51:01"/>
    <d v="2015-11-10T08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0:59:00"/>
    <d v="2016-10-02T18:13:39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5:58:45"/>
    <d v="2016-02-29T16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19:11:16"/>
    <d v="2015-08-21T19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09:12:49"/>
    <d v="2016-05-02T09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1:37:21"/>
    <d v="2014-07-30T01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09:00:00"/>
    <d v="2015-07-07T06:12:24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08:05:00"/>
    <d v="2017-01-17T20:56:06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3:20:00"/>
    <d v="2015-05-31T14:05:07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0T21:00:00"/>
    <d v="2016-12-20T16:44:54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18:00:00"/>
    <d v="2015-06-02T06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6T22:59:00"/>
    <d v="2016-11-01T17:33:49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6:10:08"/>
    <d v="2016-04-12T16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2:26:05"/>
    <d v="2016-04-22T02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5:00:00"/>
    <d v="2015-09-23T11:27:5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5:05:05"/>
    <d v="2016-12-07T05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0:00:00"/>
    <d v="2015-06-24T00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1:26:31"/>
    <d v="2015-10-05T10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1:04:23"/>
    <d v="2016-04-13T11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17:11:47"/>
    <d v="2016-06-13T17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1:36:46"/>
    <d v="2015-01-05T11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17:07:14"/>
    <d v="2015-09-28T17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08:41:56"/>
    <d v="2016-03-04T09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18:12:42"/>
    <d v="2014-10-01T18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07:46:00"/>
    <d v="2016-06-04T07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07:13:09"/>
    <d v="2015-10-06T06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08:01:55"/>
    <d v="2015-09-02T08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08:42:44"/>
    <d v="2016-01-11T08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3:40:48"/>
    <d v="2015-09-29T13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07:17:02"/>
    <d v="2015-06-08T07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0T21:00:00"/>
    <d v="2017-01-18T08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09:53:00"/>
    <d v="2015-06-17T22:37: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6:48:16"/>
    <d v="2015-11-10T06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0:16:31"/>
    <d v="2014-10-15T09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08:26:12"/>
    <d v="2014-09-19T08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0:29:03"/>
    <d v="2016-05-13T00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2:38:37"/>
    <d v="2015-12-07T12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5:36:43"/>
    <d v="2016-11-02T14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2:11:45"/>
    <d v="2015-02-22T13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2T22:47:40"/>
    <d v="2015-11-12T22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0:30:45"/>
    <d v="2014-11-17T10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07:48:33"/>
    <d v="2015-09-21T07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1:20:15"/>
    <d v="2016-11-18T01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17:40:47"/>
    <d v="2015-01-17T17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4:37:55"/>
    <d v="2016-02-11T14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0:50:49"/>
    <d v="2015-06-10T10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08:25:33"/>
    <d v="2016-06-14T08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2:13:14"/>
    <d v="2014-12-02T12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3:00:00"/>
    <d v="2015-12-10T14:07:03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2:20:12"/>
    <d v="2015-12-02T12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1:09:29"/>
    <d v="2016-01-19T11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19:59:00"/>
    <d v="2015-07-07T11:35:23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0:11:28"/>
    <d v="2015-10-05T09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17:12:00"/>
    <d v="2014-11-19T17:12: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2:38:27"/>
    <d v="2016-09-19T02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08:37:23"/>
    <d v="2015-05-14T08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2:19:12"/>
    <d v="2015-01-27T03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6:08:22"/>
    <d v="2016-03-21T06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5:53:13"/>
    <d v="2015-08-14T05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2:27:03"/>
    <d v="2014-11-25T12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3:47:47"/>
    <d v="2016-08-23T13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6:18:24"/>
    <d v="2015-07-02T16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0:00:00"/>
    <d v="2015-02-20T09:45:19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3:31:27"/>
    <d v="2015-02-17T14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08:11:56"/>
    <d v="2015-02-14T09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6:00:00"/>
    <d v="2015-10-06T01:22:57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2:30:07"/>
    <d v="2015-01-16T12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0:10:33"/>
    <d v="2015-03-17T10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1:28:06"/>
    <d v="2016-09-18T10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6:44:59"/>
    <d v="2015-06-23T06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5:01:00"/>
    <d v="2016-01-08T05:18:5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5:02:10"/>
    <d v="2015-06-22T05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2T21:34:20"/>
    <d v="2014-11-02T21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07:15:45"/>
    <d v="2015-03-07T08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0:43:26"/>
    <d v="2016-03-17T10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17:40:38"/>
    <d v="2015-03-19T17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3:31:32"/>
    <d v="2016-10-03T13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08:00:00"/>
    <d v="2016-06-24T08:55:35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6:03:01"/>
    <d v="2014-11-04T16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07:16:00"/>
    <d v="2015-02-12T11:30:0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1:09:22"/>
    <d v="2015-03-10T11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2:35:39"/>
    <d v="2014-11-26T12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1:03:35"/>
    <d v="2015-05-19T11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07:20:23"/>
    <d v="2014-07-15T07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6:50:56"/>
    <d v="2014-07-28T16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0:35:08"/>
    <d v="2015-07-09T00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07:00:00"/>
    <d v="2015-04-08T07:36:49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2:48:56"/>
    <d v="2015-10-23T11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4:06:20"/>
    <d v="2015-05-16T14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17:49:04"/>
    <d v="2015-10-29T16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1:56:26"/>
    <d v="2015-03-23T11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5:27:17"/>
    <d v="2015-11-20T05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6:45:46"/>
    <d v="2016-08-02T16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0:59:00"/>
    <d v="2015-08-31T03:55:2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17:29:00"/>
    <d v="2016-05-24T17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18:55:59"/>
    <d v="2015-08-25T18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1:01:47"/>
    <d v="2017-01-26T01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0:14:03"/>
    <d v="2015-03-24T00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1:26:43"/>
    <d v="2015-11-09T11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08:36:30"/>
    <d v="2014-09-26T07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09:12:18"/>
    <d v="2014-07-11T09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5:42:17"/>
    <d v="2016-06-07T15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0:35:38"/>
    <d v="2016-06-11T10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6:13:17"/>
    <d v="2015-04-27T16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5:44:01"/>
    <d v="2015-04-14T15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2:29:37"/>
    <d v="2017-02-24T13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5:22:00"/>
    <d v="2015-07-13T05:25:39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5:00:00"/>
    <d v="2016-01-14T23:21:5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08:37:37"/>
    <d v="2014-06-13T08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07:18:28"/>
    <d v="2016-04-14T07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5T21:10:00"/>
    <d v="2015-08-07T06:52:01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0:32:09"/>
    <d v="2016-04-29T10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08:49:25"/>
    <d v="2015-10-26T07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5:00:00"/>
    <d v="2016-05-16T23:11:02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4:17:09"/>
    <d v="2015-01-27T14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18:12:42"/>
    <d v="2015-03-12T18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2:47:00"/>
    <d v="2015-05-07T02:55:5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5:04:00"/>
    <d v="2017-01-27T15:05:18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5:14:22"/>
    <d v="2017-01-24T06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5:59:55"/>
    <d v="2014-08-14T05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5:00:00"/>
    <d v="2016-11-09T02:05:15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5:40:48"/>
    <d v="2015-07-14T05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07:37:54"/>
    <d v="2015-07-14T07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07:24:35"/>
    <d v="2015-04-06T07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17:00:00"/>
    <d v="2014-09-16T07:58:5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6:37:54"/>
    <d v="2016-07-12T16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2:27:47"/>
    <d v="2014-07-12T12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09:25:49"/>
    <d v="2016-02-16T10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08:38:28"/>
    <d v="2014-09-09T08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3:53:33"/>
    <d v="2014-08-26T13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17:53:04"/>
    <d v="2014-10-19T16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6:25:11"/>
    <d v="2014-11-12T16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09:34:10"/>
    <d v="2016-11-01T08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6:50:40"/>
    <d v="2015-07-14T06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4:58:33"/>
    <d v="2015-06-08T14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3:58:32"/>
    <d v="2015-02-10T14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0:18:39"/>
    <d v="2016-02-17T11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2:17:52"/>
    <d v="2015-11-23T12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0:00:00"/>
    <d v="2015-06-23T19:51:29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6:14:55"/>
    <d v="2015-07-24T06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0:47:59"/>
    <d v="2014-10-10T09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07:29:19"/>
    <d v="2016-09-23T07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2:30:47"/>
    <d v="2014-12-17T02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2:14:16"/>
    <d v="2015-06-18T12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07:59:35"/>
    <d v="2015-03-14T07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09:04:21"/>
    <d v="2016-11-14T09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1:58:18"/>
    <d v="2014-07-18T11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0:57:43"/>
    <d v="2016-09-19T00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1:57:02"/>
    <d v="2015-03-27T11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07:00:58"/>
    <d v="2016-06-06T07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0:10:00"/>
    <d v="2016-05-16T09:02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0:00:00"/>
    <d v="2014-12-11T08:37:3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0:59:00"/>
    <d v="2014-11-30T21:16:04"/>
    <x v="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2:10:17"/>
    <d v="2014-07-18T12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18:47:07"/>
    <d v="2014-06-12T18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31T22:59:00"/>
    <d v="2014-12-02T14:20:04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0:26:21"/>
    <d v="2015-01-08T10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1:41:35"/>
    <d v="2016-05-14T01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1:02:18"/>
    <d v="2016-04-21T01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08:41:49"/>
    <d v="2016-07-05T08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4:02:11"/>
    <d v="2014-08-13T04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1:20:04"/>
    <d v="2016-09-26T11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09:22:02"/>
    <d v="2017-02-12T10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3:36:04"/>
    <d v="2016-09-21T13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19:00:00"/>
    <d v="2014-06-19T03:21:31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2:47:52"/>
    <d v="2014-11-28T12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08:09:30"/>
    <d v="2015-07-04T08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0:00:53"/>
    <d v="2016-12-07T10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18:30:53"/>
    <d v="2015-09-14T18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0:59:00"/>
    <d v="2016-11-01T08:01:37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8T22:00:00"/>
    <d v="2016-07-28T07:14:01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6:40:46"/>
    <d v="2015-06-02T16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1:01:03"/>
    <d v="2016-11-22T01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1:23:47"/>
    <d v="2015-03-31T11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07:55:59"/>
    <d v="2017-01-02T07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4:30:20"/>
    <d v="2014-10-01T04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4:15:02"/>
    <d v="2014-06-25T14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4:33:09"/>
    <d v="2016-01-19T04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18:00:00"/>
    <d v="2014-08-15T14:20:45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08:00:00"/>
    <d v="2013-10-16T03:39:08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08:31:21"/>
    <d v="2016-12-11T08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07:54:40"/>
    <d v="2014-06-23T07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0:26:27"/>
    <d v="2016-10-25T09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5:32:00"/>
    <d v="2016-12-07T14:49:09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0:37:48"/>
    <d v="2016-12-21T20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3:47:58"/>
    <d v="2016-12-22T03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0:39:00"/>
    <d v="2016-11-02T15:53:03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07:55:27"/>
    <d v="2016-11-22T07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5:56:40"/>
    <d v="2014-07-15T05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6:59:19"/>
    <d v="2014-11-04T16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6:44:00"/>
    <d v="2014-07-17T15:38:22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4:01:08"/>
    <d v="2016-11-04T03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08:20:32"/>
    <d v="2016-01-15T08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4:42:12"/>
    <d v="2016-05-06T04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0:54:42"/>
    <d v="2016-12-30T10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19:10:40"/>
    <d v="2015-09-25T18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6:00:00"/>
    <d v="2014-10-28T07:48:27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2:30:02"/>
    <d v="2014-08-06T12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7T21:59:00"/>
    <d v="2017-01-17T12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6:57:56"/>
    <d v="2016-02-08T16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07:34:51"/>
    <d v="2012-01-01T07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5:43:27"/>
    <d v="2014-06-17T05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0:19:38"/>
    <d v="2012-03-09T11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19:59:00"/>
    <d v="2015-06-29T11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07:19:23"/>
    <d v="2011-05-31T07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07:01:52"/>
    <d v="2015-11-13T07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17:01:27"/>
    <d v="2013-03-12T17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3:20:00"/>
    <d v="2012-12-03T16:29:09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2:05:57"/>
    <d v="2011-07-07T12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0:27:41"/>
    <d v="2012-07-20T20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09:53:11"/>
    <d v="2011-11-07T09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1T22:00:00"/>
    <d v="2011-12-02T11:05:47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2:11:01"/>
    <d v="2013-07-31T02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2:04:52"/>
    <d v="2013-11-20T02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8T21:00:00"/>
    <d v="2015-04-07T19:57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6:39:00"/>
    <d v="2014-11-02T16:42:26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0:59:00"/>
    <d v="2013-11-01T09:37:2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2:00:00"/>
    <d v="2014-01-27T22:36:27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0:59:00"/>
    <d v="2014-10-31T06:29:54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4:03:49"/>
    <d v="2014-07-09T04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19:31:22"/>
    <d v="2015-06-06T19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07:33:26"/>
    <d v="2013-05-07T07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3:01:52"/>
    <d v="2014-02-19T14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3:00:00"/>
    <d v="2012-03-22T09:01:25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4:58:23"/>
    <d v="2012-11-13T14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5:44:05"/>
    <d v="2013-04-03T05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19:59:00"/>
    <d v="2012-09-04T17:01:4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2:54:00"/>
    <d v="2014-12-15T05:10:19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2:19:26"/>
    <d v="2014-07-11T12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4:35:30"/>
    <d v="2016-12-29T14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3:04:32"/>
    <d v="2013-01-25T13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07:07:55"/>
    <d v="2011-06-19T07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3:00:00"/>
    <d v="2016-09-26T02:06:57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6:09:51"/>
    <d v="2015-01-15T06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09:58:41"/>
    <d v="2012-12-06T09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6:41:00"/>
    <d v="2013-04-19T06:31:17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09:24:19"/>
    <d v="2011-02-16T10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17:18:34"/>
    <d v="2012-11-21T17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2:04:28"/>
    <d v="2010-09-08T12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8T23:55:39"/>
    <d v="2014-05-29T23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1:20:13"/>
    <d v="2016-10-27T10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0:02:06"/>
    <d v="2014-01-03T10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3T22:00:00"/>
    <d v="2016-11-16T12:36:1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2:43:28"/>
    <d v="2013-07-16T02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0:09:21"/>
    <d v="2015-08-10T20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5:01:24"/>
    <d v="2014-09-19T05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0:48:03"/>
    <d v="2015-01-17T10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19:26:50"/>
    <d v="2015-04-20T19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0:58:10"/>
    <d v="2013-11-15T20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5:54:54"/>
    <d v="2013-11-26T15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5:59:29"/>
    <d v="2013-01-15T15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1:46:42"/>
    <d v="2015-12-11T11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19:59:00"/>
    <d v="2009-09-11T17:21:5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5:01:00"/>
    <d v="2015-04-06T09:39:45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0:43:38"/>
    <d v="2014-01-24T10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17:26:35"/>
    <d v="2011-11-15T17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0T21:00:00"/>
    <d v="2015-09-03T08:27:25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5:32:57"/>
    <d v="2013-07-01T15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08:51:20"/>
    <d v="2014-03-31T08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0:00:00"/>
    <d v="2010-09-15T08:25:05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08:10:25"/>
    <d v="2011-04-03T08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6:01:14"/>
    <d v="2013-05-08T16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0:11:42"/>
    <d v="2012-07-26T10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4:00:00"/>
    <d v="2012-03-19T10:34:09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18:35:19"/>
    <d v="2014-02-04T19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6:15:15"/>
    <d v="2013-01-29T06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07:47:00"/>
    <d v="2012-03-14T17:20:34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07:03:46"/>
    <d v="2013-10-02T07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19:59:00"/>
    <d v="2012-05-29T16:09:4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0T23:59:00"/>
    <d v="2013-01-02T20:28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17:08:59"/>
    <d v="2013-01-01T17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2T21:59:00"/>
    <d v="2013-10-10T10:44:06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3:58:03"/>
    <d v="2013-10-08T12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0:59:00"/>
    <d v="2013-06-17T09:47:24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09:06:00"/>
    <d v="2011-07-11T18:45:3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0:59:00"/>
    <d v="2012-02-24T06:42:46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3:10:00"/>
    <d v="2013-08-16T13:11:25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0:00:00"/>
    <d v="2012-03-28T15:51:28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6:09:47"/>
    <d v="2014-08-31T06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08:00:46"/>
    <d v="2012-03-28T08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2:24:14"/>
    <d v="2014-08-12T02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1:05:20"/>
    <d v="2011-06-01T11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0:05:00"/>
    <d v="2012-08-01T16:32:04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17:00:00"/>
    <d v="2011-05-02T14:47:58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19:59:00"/>
    <d v="2011-07-05T18:32:06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5:00:00"/>
    <d v="2011-05-27T11:45:12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08:35:39"/>
    <d v="2011-08-08T08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18:00:00"/>
    <d v="2017-01-24T07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0:59:00"/>
    <d v="2014-11-18T18:24:46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2:00:30"/>
    <d v="2013-12-20T12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17:21:02"/>
    <d v="2012-08-01T17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08:52:00"/>
    <d v="2013-06-18T07:26:42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5:58:00"/>
    <d v="2013-01-07T16:25:52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5:02:45"/>
    <d v="2012-06-20T15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0:04:00"/>
    <d v="2011-05-16T09:50:01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4:01:43"/>
    <d v="2014-10-02T14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8T22:30:00"/>
    <d v="2013-03-08T12:54:0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0:59:00"/>
    <d v="2012-01-17T06:23:3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09:01:00"/>
    <d v="2012-07-30T13:11:21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0:44:00"/>
    <d v="2013-12-11T15:57:3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8T21:00:00"/>
    <d v="2014-05-09T12:12:22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0:01:00"/>
    <d v="2015-03-30T14:07:45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4:44:10"/>
    <d v="2012-09-05T14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4:20:52"/>
    <d v="2015-02-20T15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7T22:59:00"/>
    <d v="2010-03-12T21:48:38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8T23:21:24"/>
    <d v="2012-10-03T23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5:55:30"/>
    <d v="2012-03-04T16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1:49:00"/>
    <d v="2012-01-19T03:21:47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08:24:00"/>
    <d v="2012-06-12T17:13:02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1:14:00"/>
    <d v="2016-05-14T11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3:37:05"/>
    <d v="2013-02-20T04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07:31:34"/>
    <d v="2012-03-28T07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0:13:00"/>
    <d v="2011-11-22T08:12:15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3:04:35"/>
    <d v="2014-03-20T13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19:59:00"/>
    <d v="2013-05-28T11:44:52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19:00:00"/>
    <d v="2012-04-06T02:59:18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17:21:58"/>
    <d v="2013-09-06T17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5:57:42"/>
    <d v="2014-04-01T15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3:33:05"/>
    <d v="2011-12-18T13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0:19:16"/>
    <d v="2012-08-23T10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3T21:26:27"/>
    <d v="2016-08-24T21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3:07:43"/>
    <d v="2014-10-11T12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19:59:00"/>
    <d v="2013-09-09T06:13:03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0:00:00"/>
    <d v="2016-11-20T22:11:2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0:59:00"/>
    <d v="2014-09-23T08:25:52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19:59:00"/>
    <d v="2016-07-26T20:56:36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6:00:00"/>
    <d v="2014-02-24T01:24:15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1:09:36"/>
    <d v="2015-06-10T11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1:00:33"/>
    <d v="2015-03-15T11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18:34:24"/>
    <d v="2015-02-15T19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0:59:00"/>
    <d v="2016-03-23T11:51:57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1:45:00"/>
    <d v="2016-06-01T13:07:33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3:00:00"/>
    <d v="2016-10-13T11:19:55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1:58:29"/>
    <d v="2015-01-17T11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7T21:05:46"/>
    <d v="2016-11-27T21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19:00:17"/>
    <d v="2016-06-23T19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1:00:00"/>
    <d v="2016-08-26T23:29:16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6:57:11"/>
    <d v="2015-10-14T05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4:59:00"/>
    <d v="2015-03-16T09:53:38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6:00:00"/>
    <d v="2015-05-04T11:41:08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4:35:13"/>
    <d v="2013-10-23T03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5:10:04"/>
    <d v="2016-08-17T15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6:19:08"/>
    <d v="2013-10-12T05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18:49:26"/>
    <d v="2012-01-12T18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1:59:00"/>
    <d v="2013-09-23T18:33:58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0:33:17"/>
    <d v="2012-11-17T10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07:10:00"/>
    <d v="2015-01-21T07:18:38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0:59:00"/>
    <d v="2009-10-01T18:31:46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6:39:58"/>
    <d v="2013-12-07T16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1:17:37"/>
    <d v="2013-03-09T12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6:32:03"/>
    <d v="2013-08-01T16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6:28:15"/>
    <d v="2013-10-30T05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1:48:47"/>
    <d v="2011-01-24T11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0T21:00:40"/>
    <d v="2012-10-01T2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6:00:34"/>
    <d v="2013-04-04T06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09:22:11"/>
    <d v="2015-09-01T09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3:55:27"/>
    <d v="2013-01-02T03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0:56:00"/>
    <d v="2013-11-19T10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2T21:35:24"/>
    <d v="2010-11-22T21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1:55:05"/>
    <d v="2012-05-08T11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29T23:42:18"/>
    <d v="2012-09-26T23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3T22:01:26"/>
    <d v="2011-11-29T22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2:39:10"/>
    <d v="2011-08-04T12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4:27:15"/>
    <d v="2016-01-02T14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18:31:00"/>
    <d v="2012-03-13T11:15:46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4:35:11"/>
    <d v="2016-12-09T14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2:53:33"/>
    <d v="2016-08-21T12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5:00:55"/>
    <d v="2012-04-27T15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8-31T22:00:00"/>
    <d v="2011-07-27T10:04:45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0:49:03"/>
    <d v="2014-09-05T10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09:46:19"/>
    <d v="2013-10-22T08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6:45:30"/>
    <d v="2014-07-21T16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0:00:00"/>
    <d v="2010-05-05T20:48:03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2:32:43"/>
    <d v="2015-03-02T13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5:33:30"/>
    <d v="2016-05-06T15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19:03:49"/>
    <d v="2010-09-09T19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0:00:00"/>
    <d v="2015-08-02T12:57:06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09:31:48"/>
    <d v="2012-10-29T08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0:11:50"/>
    <d v="2011-12-01T10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18:22:42"/>
    <d v="2011-04-12T18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1:23:22"/>
    <d v="2016-02-29T12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1:11:00"/>
    <d v="2010-04-23T11:28:3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07:30:00"/>
    <d v="2014-07-09T15:10:2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18:25:00"/>
    <d v="2012-08-28T11:06:2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17:55:37"/>
    <d v="2015-12-03T17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3T21:45:26"/>
    <d v="2010-11-24T21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19:33:10"/>
    <d v="2014-02-10T20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0:37:03"/>
    <d v="2011-08-11T20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0:59:00"/>
    <d v="2010-06-11T11:14:15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0:00:00"/>
    <d v="2012-06-21T08:34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5:05:19"/>
    <d v="2017-01-02T05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6:07:25"/>
    <d v="2014-01-02T16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19:37:27"/>
    <d v="2012-10-11T18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19:20:19"/>
    <d v="2012-04-04T19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0:19:07"/>
    <d v="2012-07-26T10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0:59:00"/>
    <d v="2012-01-29T08:18:34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1T21:00:00"/>
    <d v="2010-09-13T12:28:54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18:30:00"/>
    <d v="2014-06-12T14:38:5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4:59:21"/>
    <d v="2014-11-01T13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07:24:05"/>
    <d v="2012-11-14T07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09:07:02"/>
    <d v="2013-10-15T08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1T21:06:16"/>
    <d v="2011-10-30T2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4:43:13"/>
    <d v="2014-08-27T04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6:02:03"/>
    <d v="2014-10-22T15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4:37:49"/>
    <d v="2013-01-14T14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4:08:31"/>
    <d v="2013-10-28T13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4:40:00"/>
    <d v="2010-06-08T16:28:5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1:44:55"/>
    <d v="2012-04-14T11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6:00:00"/>
    <d v="2012-09-28T12:41:53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0:42:49"/>
    <d v="2012-03-09T21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3:32:00"/>
    <d v="2010-05-14T13:58:26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4:00:00"/>
    <d v="2014-02-10T00:38:2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4:15:45"/>
    <d v="2013-02-05T15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0:03:29"/>
    <d v="2014-03-12T20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3T22:00:00"/>
    <d v="2014-04-04T09:41:2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0:00:29"/>
    <d v="2015-12-30T00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2:00:00"/>
    <d v="2011-12-05T16:34:49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2:09:17"/>
    <d v="2013-10-04T11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3:30:48"/>
    <d v="2012-08-03T03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1:58:00"/>
    <d v="2013-05-22T10:18:58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6:12:06"/>
    <d v="2015-06-26T16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18:19:05"/>
    <d v="2017-01-10T18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2:14:20"/>
    <d v="2016-01-13T12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09:01:45"/>
    <d v="2016-10-30T08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6:00:00"/>
    <d v="2016-03-15T06:00:5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5:59:00"/>
    <d v="2016-12-28T12:57:06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0:00:48"/>
    <d v="2016-08-10T10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0:45:06"/>
    <d v="2016-05-01T10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1:52:44"/>
    <d v="2016-02-11T11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17:02:56"/>
    <d v="2015-12-22T17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0:01:01"/>
    <d v="2015-12-18T10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07:41:12"/>
    <d v="2016-04-20T07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07:43:32"/>
    <d v="2016-10-19T06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19:56:39"/>
    <d v="2014-12-25T19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2:00:39"/>
    <d v="2015-07-09T12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2T23:05:00"/>
    <d v="2016-08-03T23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2:55:59"/>
    <d v="2015-02-25T13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6:15:33"/>
    <d v="2016-10-17T05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0:59:00"/>
    <d v="2015-03-19T11:16:0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0:11:05"/>
    <d v="2014-12-19T20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6:02:35"/>
    <d v="2017-01-31T07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1:00:00"/>
    <d v="2017-01-05T08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09:05:53"/>
    <d v="2016-01-04T09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07:15:19"/>
    <d v="2016-09-12T07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07:05:19"/>
    <d v="2015-07-23T07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19:59:00"/>
    <d v="2016-09-23T16:24:06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07:15:32"/>
    <d v="2016-09-06T07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1T21:06:14"/>
    <d v="2016-02-21T22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2:20:34"/>
    <d v="2014-07-16T12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8T23:16:47"/>
    <d v="2017-01-06T23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0:59:00"/>
    <d v="2016-12-16T21:17:33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09:01:00"/>
    <d v="2015-04-17T09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3T22:59:00"/>
    <d v="2014-08-05T12:46:3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17:21:33"/>
    <d v="2015-09-09T16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08:59:16"/>
    <d v="2016-02-24T09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08:43:05"/>
    <d v="2016-04-29T08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17:24:57"/>
    <d v="2015-06-29T17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4:36:37"/>
    <d v="2016-01-22T14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4T23:25:01"/>
    <d v="2016-01-25T23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0:59:00"/>
    <d v="2016-05-16T02:00:28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4:42:02"/>
    <d v="2014-10-16T13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4:43:42"/>
    <d v="2014-07-10T14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0:04:46"/>
    <d v="2016-09-02T10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2:54:00"/>
    <d v="2016-07-23T08:01:25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17:46:48"/>
    <d v="2015-02-25T18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5:00:00"/>
    <d v="2015-12-01T15:13:3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6:00:00"/>
    <d v="2015-11-16T10:25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2T23:04:10"/>
    <d v="2014-05-13T23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0:33:45"/>
    <d v="2016-09-01T00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4:24:55"/>
    <d v="2016-08-29T14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0:49:24"/>
    <d v="2014-08-04T10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0:51:00"/>
    <d v="2016-06-17T10:09:48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3:11:59"/>
    <d v="2016-03-08T14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1T21:00:00"/>
    <d v="2016-10-09T15:09:28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4:59:00"/>
    <d v="2014-10-08T22:18:5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08:00:00"/>
    <d v="2014-11-04T14:34:4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07:27:00"/>
    <d v="2014-06-27T12:47:4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19:28:17"/>
    <d v="2014-10-28T18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8T21:03:21"/>
    <d v="2015-10-04T2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0:02:00"/>
    <d v="2014-10-13T23:11:3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6:26:00"/>
    <d v="2017-01-13T17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09:16:53"/>
    <d v="2016-12-16T09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6T21:59:00"/>
    <d v="2015-11-17T08:25:14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08:01:01"/>
    <d v="2017-02-14T09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09:00:27"/>
    <d v="2016-01-19T09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6:59:43"/>
    <d v="2015-09-29T06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1T23:11:00"/>
    <d v="2014-12-03T16:57:5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07:00:23"/>
    <d v="2016-11-02T06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1:25:15"/>
    <d v="2016-11-28T11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6:30:46"/>
    <d v="2016-05-20T06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18:59:00"/>
    <d v="2016-07-10T11:54:22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3:33:15"/>
    <d v="2014-11-03T13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2:34:12"/>
    <d v="2016-12-10T02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2:00:00"/>
    <d v="2015-12-01T12:00:56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6:03:35"/>
    <d v="2014-11-11T16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4:04:55"/>
    <d v="2015-10-26T13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17:34:16"/>
    <d v="2016-02-21T18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09:12:15"/>
    <d v="2015-10-12T08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3:48:53"/>
    <d v="2016-06-14T03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5:22:29"/>
    <d v="2015-01-05T15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6:47:00"/>
    <d v="2015-05-02T17:40:09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0:00:00"/>
    <d v="2015-09-23T22:02:51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07:31:17"/>
    <d v="2015-04-17T07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4:04:21"/>
    <d v="2015-05-21T14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5:56:03"/>
    <d v="2016-01-01T05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1:00:37"/>
    <d v="2015-02-14T12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0:46:56"/>
    <d v="2016-02-26T01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6:49:07"/>
    <d v="2014-09-22T16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2:00:00"/>
    <d v="2017-01-20T07:03:25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3:59:00"/>
    <d v="2015-02-09T09:05:07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3:35:49"/>
    <d v="2016-08-29T03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0:20:10"/>
    <d v="2015-11-16T10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08:00:25"/>
    <d v="2016-05-24T08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09:34:40"/>
    <d v="2016-11-14T09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19:59:00"/>
    <d v="2016-07-03T20:00:04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07:23:40"/>
    <d v="2015-01-12T07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0:00:00"/>
    <d v="2012-12-06T02:46:3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7T21:00:00"/>
    <d v="2015-04-25T11:44:22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0:33:43"/>
    <d v="2016-02-17T21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2T23:59:00"/>
    <d v="2016-11-17T18:37:26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09:00:09"/>
    <d v="2016-07-28T09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17:26:32"/>
    <d v="2014-07-10T17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2:00:00"/>
    <d v="2014-07-31T08:42:28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19T22:04:15"/>
    <d v="2015-04-19T22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2:27:00"/>
    <d v="2015-01-07T14:13:2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2:59:10"/>
    <d v="2014-07-24T12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2:26:00"/>
    <d v="2015-11-11T12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2:38:35"/>
    <d v="2014-10-06T11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17:16:29"/>
    <d v="2016-08-15T17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2:20:45"/>
    <d v="2016-01-13T02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1:07:57"/>
    <d v="2015-08-15T11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6:20:25"/>
    <d v="2014-07-29T16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2:09:00"/>
    <d v="2016-04-23T11:08:15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0:08:52"/>
    <d v="2017-02-08T20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4:00:00"/>
    <d v="2014-07-11T12:26:39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5:49:05"/>
    <d v="2016-02-06T15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08:16:17"/>
    <d v="2015-02-23T09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3:54:43"/>
    <d v="2016-11-04T12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6:00:00"/>
    <d v="2015-02-12T13:37:23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09:57:36"/>
    <d v="2015-02-11T10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3:54:53"/>
    <d v="2015-03-16T13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17:00:00"/>
    <d v="2016-03-02T22:38:28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1:22:21"/>
    <d v="2016-07-05T11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6:44:22"/>
    <d v="2016-07-31T16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6T21:28:23"/>
    <d v="2013-05-22T21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1:08:42"/>
    <d v="2014-01-22T01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5:06:22"/>
    <d v="2013-06-20T15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2:32:11"/>
    <d v="2013-11-21T12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09T23:54:24"/>
    <d v="2016-03-11T00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5T22:30:59"/>
    <d v="2013-10-24T2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6:17:02"/>
    <d v="2012-09-10T16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1:04:53"/>
    <d v="2015-10-18T10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1:58:17"/>
    <d v="2014-01-06T11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5:09:01"/>
    <d v="2011-09-16T15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0:09:05"/>
    <d v="2013-12-04T20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3:41:56"/>
    <d v="2012-04-06T13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1:04:10"/>
    <d v="2014-07-18T01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0:00:11"/>
    <d v="2015-12-14T20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0:42:01"/>
    <d v="2011-06-06T20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5:35:36"/>
    <d v="2016-04-19T05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19:18:53"/>
    <d v="2014-04-10T19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4:14:52"/>
    <d v="2014-12-29T14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3:44:48"/>
    <d v="2012-07-11T13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07:49:43"/>
    <d v="2014-06-03T07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3:53:24"/>
    <d v="2014-07-09T13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07:06:15"/>
    <d v="2016-02-13T08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2:48:11"/>
    <d v="2014-07-25T12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09:08:07"/>
    <d v="2014-05-16T09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1:11:07"/>
    <d v="2014-03-25T11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0:32:55"/>
    <d v="2015-05-26T20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0:27:33"/>
    <d v="2015-04-28T20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0:41:12"/>
    <d v="2016-03-11T11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6:37:18"/>
    <d v="2012-12-06T16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5:22:17"/>
    <d v="2016-01-27T15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09:07:13"/>
    <d v="2011-09-09T09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4:53:40"/>
    <d v="2013-07-31T04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19:30:00"/>
    <d v="2014-09-03T04:25:54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1:01:17"/>
    <d v="2014-01-21T11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0:18:15"/>
    <d v="2014-03-14T10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2:04:28"/>
    <d v="2015-04-13T12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18:39:31"/>
    <d v="2016-01-14T18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0:12:00"/>
    <d v="2016-06-17T10:32:18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8T21:59:00"/>
    <d v="2013-10-29T17:05:25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7T21:19:50"/>
    <d v="2016-04-18T21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1:50:21"/>
    <d v="2014-05-12T01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18:15:27"/>
    <d v="2014-02-21T19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08:46:15"/>
    <d v="2012-03-05T09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2:40:24"/>
    <d v="2014-06-23T12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6:17:15"/>
    <d v="2012-02-13T07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1:03:10"/>
    <d v="2016-10-19T10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4:23:42"/>
    <d v="2012-11-07T14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0:53:10"/>
    <d v="2015-12-08T20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0:30:00"/>
    <d v="2014-11-20T10:13:3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5:27:00"/>
    <d v="2014-07-15T15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0:18:07"/>
    <d v="2013-09-09T00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07:41:35"/>
    <d v="2016-02-29T08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2:20:08"/>
    <d v="2012-04-10T12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6:21:53"/>
    <d v="2015-11-25T06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18:59:39"/>
    <d v="2014-03-05T19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1:01:04"/>
    <d v="2014-03-24T11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2:56:40"/>
    <d v="2011-09-13T12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3:25:16"/>
    <d v="2016-02-12T14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08:53:45"/>
    <d v="2013-05-16T08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4:34:08"/>
    <d v="2014-03-20T04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08:00:51"/>
    <d v="2015-03-31T08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6:58:50"/>
    <d v="2015-07-27T06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3T23:51:34"/>
    <d v="2016-06-13T23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3:30:00"/>
    <d v="2014-10-14T12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07:35:17"/>
    <d v="2014-07-08T07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4T22:21:33"/>
    <d v="2016-05-05T22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6:55:00"/>
    <d v="2014-09-26T15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3:47:48"/>
    <d v="2015-11-24T13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18:46:11"/>
    <d v="2016-12-01T18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1:46:21"/>
    <d v="2014-07-01T01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0:33:00"/>
    <d v="2014-11-14T22:50:28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5:44:54"/>
    <d v="2016-07-07T15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08:07:09"/>
    <d v="2015-11-19T08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1:40:21"/>
    <d v="2016-03-24T11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3:45:31"/>
    <d v="2017-01-01T13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0:20:26"/>
    <d v="2014-12-02T00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3:05:21"/>
    <d v="2015-07-07T03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08:47:30"/>
    <d v="2015-06-09T08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6:08:47"/>
    <d v="2015-01-17T16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0:38:46"/>
    <d v="2015-11-16T20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0:22:00"/>
    <d v="2015-03-29T20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09:56:32"/>
    <d v="2014-08-03T09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4:52:53"/>
    <d v="2014-03-25T14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5:19:43"/>
    <d v="2014-08-20T15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30T21:06:21"/>
    <d v="2016-10-31T2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09:02:46"/>
    <d v="2016-05-17T09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4:54:35"/>
    <d v="2015-11-09T14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18:27:43"/>
    <d v="2015-08-07T18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09:01:52"/>
    <d v="2015-04-15T09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09:08:25"/>
    <d v="2015-05-19T09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18:36:46"/>
    <d v="2015-08-06T18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0:20:08"/>
    <d v="2014-07-15T10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17:42:42"/>
    <d v="2015-01-24T17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08:04:40"/>
    <d v="2014-10-06T07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18:12:08"/>
    <d v="2014-11-08T18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07:45:00"/>
    <d v="2015-05-30T09:26:0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18:43:06"/>
    <d v="2015-02-25T19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07:06:29"/>
    <d v="2015-04-28T07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08:24:24"/>
    <d v="2014-08-25T08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09:22:00"/>
    <d v="2014-07-10T09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09:23:02"/>
    <d v="2016-05-19T09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5T21:08:50"/>
    <d v="2014-06-01T21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0:00:00"/>
    <d v="2015-05-26T03:39:02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09:38:15"/>
    <d v="2014-08-12T09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17:17:45"/>
    <d v="2016-08-22T17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0:29:23"/>
    <d v="2015-01-23T00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3:26:11"/>
    <d v="2015-04-30T13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2:18:47"/>
    <d v="2014-10-26T11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08:22:32"/>
    <d v="2014-07-21T08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0:27:37"/>
    <d v="2015-06-28T20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2:12:07"/>
    <d v="2016-04-08T12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09:28:59"/>
    <d v="2015-06-15T09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5:00:00"/>
    <d v="2017-01-10T16:28:18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07:51:36"/>
    <d v="2014-09-15T07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3:44:12"/>
    <d v="2014-07-17T13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09:17:07"/>
    <d v="2015-09-28T09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1:21:54"/>
    <d v="2014-05-22T11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0:08:41"/>
    <d v="2015-01-30T00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08:42:00"/>
    <d v="2016-12-24T11:51:28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19:59:00"/>
    <d v="2016-10-13T12:40:23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6:23:31"/>
    <d v="2017-01-06T06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0:00:00"/>
    <d v="2015-05-06T12:45:49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4:42:00"/>
    <d v="2015-04-29T12:43:15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0:00:00"/>
    <d v="2015-04-15T13:28:43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08:49:00"/>
    <d v="2016-12-07T08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5:29:55"/>
    <d v="2016-06-08T15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07:58:45"/>
    <d v="2014-08-01T07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5:29:20"/>
    <d v="2016-02-19T06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4:09:38"/>
    <d v="2017-01-12T04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09:37:33"/>
    <d v="2016-02-09T10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3:42:59"/>
    <d v="2015-03-09T03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1:00:00"/>
    <d v="2015-10-21T00:20:53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1:38:59"/>
    <d v="2015-11-18T11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2T21:59:00"/>
    <d v="2016-05-13T07:57:14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19:00:00"/>
    <d v="2015-11-25T06:51:26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0:30:00"/>
    <d v="2015-06-06T10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3:27:36"/>
    <d v="2015-03-26T03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6:34:06"/>
    <d v="2016-06-15T06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6T22:55:54"/>
    <d v="2015-05-27T22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6:45:27"/>
    <d v="2015-05-01T06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3T21:00:00"/>
    <d v="2015-10-20T09:57:13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4:09:11"/>
    <d v="2015-05-14T04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5:29:00"/>
    <d v="2017-02-06T10:37:33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2:00:00"/>
    <d v="2016-03-01T02:19:3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08:01:04"/>
    <d v="2016-02-23T09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2:18:25"/>
    <d v="2017-01-26T12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3:00:00"/>
    <d v="2015-05-08T14:36:12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2:47:41"/>
    <d v="2016-05-25T12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17:00:00"/>
    <d v="2015-11-10T14:48:15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0:08:20"/>
    <d v="2016-12-27T10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2:10:05"/>
    <d v="2015-04-10T12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4:09:16"/>
    <d v="2014-04-30T14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5:03:00"/>
    <d v="2015-08-31T06:47:37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1:25:40"/>
    <d v="2016-06-14T11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19:00:00"/>
    <d v="2015-10-01T07:53:2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3:05:13"/>
    <d v="2016-09-20T03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07:05:12"/>
    <d v="2015-07-26T07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6:00:00"/>
    <d v="2016-11-06T03:24:48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0:00:00"/>
    <d v="2016-03-01T09:17:27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09T21:15:09"/>
    <d v="2016-10-10T2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5:11:42"/>
    <d v="2014-04-07T05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3:44:38"/>
    <d v="2013-08-23T13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17:00:00"/>
    <d v="2014-03-17T12:59:41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6T23:00:00"/>
    <d v="2014-07-07T14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09:30:08"/>
    <d v="2011-07-30T09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08:00:00"/>
    <d v="2012-03-17T03:02:07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5:20:30"/>
    <d v="2011-01-25T15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17:00:00"/>
    <d v="2015-07-08T14:36:08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2:21:10"/>
    <d v="2013-08-20T12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4:46:14"/>
    <d v="2012-01-31T14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0:55:42"/>
    <d v="2015-01-03T10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19:14:59"/>
    <d v="2013-11-04T19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08:00:00"/>
    <d v="2012-07-20T08:19:24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3T22:47:45"/>
    <d v="2012-08-03T22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6:38:56"/>
    <d v="2011-07-07T06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5:06:07"/>
    <d v="2011-12-06T15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3:51:00"/>
    <d v="2013-05-14T16:57:37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2T21:59:00"/>
    <d v="2014-10-11T12:06:2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5:18:00"/>
    <d v="2011-08-26T19:58:22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3:00:00"/>
    <d v="2011-05-08T13:06:11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3:00:00"/>
    <d v="2013-03-22T11:48:4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6:23:54"/>
    <d v="2014-05-15T06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18:02:29"/>
    <d v="2011-10-21T17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5T23:00:55"/>
    <d v="2013-04-05T23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2T22:59:00"/>
    <d v="2014-05-08T07:45:53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09:46:51"/>
    <d v="2012-06-07T09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07:25:31"/>
    <d v="2014-07-23T07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1:32:47"/>
    <d v="2011-07-27T11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5:42:49"/>
    <d v="2013-09-26T15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0:48:27"/>
    <d v="2014-08-04T10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0:59:00"/>
    <d v="2010-11-05T06:54:46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3:17:32"/>
    <d v="2013-11-01T12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4:03:51"/>
    <d v="2012-01-13T14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17:03:10"/>
    <d v="2011-02-12T18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6:40:12"/>
    <d v="2013-08-01T06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19:59:00"/>
    <d v="2014-05-07T15:17:44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2:13:40"/>
    <d v="2014-01-27T12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0:13:47"/>
    <d v="2013-12-30T00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0:18:12"/>
    <d v="2014-01-17T10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17:00:00"/>
    <d v="2014-02-21T18:01:1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07:54:43"/>
    <d v="2013-09-30T07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07:43:35"/>
    <d v="2010-10-14T07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3:02:25"/>
    <d v="2013-12-12T13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6:02:38"/>
    <d v="2013-06-24T06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2:17:27"/>
    <d v="2013-08-21T12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6:00:00"/>
    <d v="2016-03-16T11:45:12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1:34:02"/>
    <d v="2012-01-25T12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09:24:19"/>
    <d v="2013-10-14T08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0:00:00"/>
    <d v="2010-04-06T09:52:59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09:31:31"/>
    <d v="2014-08-01T09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08:33:45"/>
    <d v="2012-07-26T08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2:49:47"/>
    <d v="2013-07-03T12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0:00:00"/>
    <d v="2009-07-13T08:54:0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5:29:07"/>
    <d v="2012-07-31T05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18:00:00"/>
    <d v="2014-05-27T05:19:26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17:22:50"/>
    <d v="2014-02-11T18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0:10:54"/>
    <d v="2010-12-01T10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09:50:36"/>
    <d v="2013-07-08T09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0:59:00"/>
    <d v="2013-11-08T03:24:15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0:00:00"/>
    <d v="2013-02-15T09:13:09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08:59:00"/>
    <d v="2016-12-07T21:38:02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5:59:35"/>
    <d v="2015-06-05T05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6:00:00"/>
    <d v="2015-02-04T01:13:47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6:54:16"/>
    <d v="2015-04-13T06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0:00:00"/>
    <d v="2016-07-09T19:42:43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19:14:05"/>
    <d v="2016-12-04T19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2T22:59:00"/>
    <d v="2015-03-23T06:45:31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6T23:00:00"/>
    <d v="2015-03-01T07:39:51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4:59:00"/>
    <d v="2015-09-09T10:20:28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09:49:31"/>
    <d v="2015-10-15T08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3:00:00"/>
    <d v="2015-10-01T02:53:17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09:00:00"/>
    <d v="2015-06-29T05:44:57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6:12:53"/>
    <d v="2016-02-22T17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09:55:58"/>
    <d v="2016-04-01T09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08:20:32"/>
    <d v="2016-03-29T08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1:32:39"/>
    <d v="2015-06-14T11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0:57:00"/>
    <d v="2016-04-23T08:12:18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19:00:00"/>
    <d v="2015-07-10T09:59:38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18:23:31"/>
    <d v="2016-10-31T17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3:00:00"/>
    <d v="2016-07-15T02:35:2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19:40:05"/>
    <d v="2017-01-11T20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09:30:00"/>
    <d v="2016-06-22T07:58:28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2:58:54"/>
    <d v="2014-11-04T02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4:04:39"/>
    <d v="2016-01-18T04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6:43:32"/>
    <d v="2016-08-29T06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3:11:08"/>
    <d v="2015-09-10T13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08:00:50"/>
    <d v="2016-07-05T08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2:15:19"/>
    <d v="2016-10-26T11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08:52:02"/>
    <d v="2015-03-19T08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09:01:54"/>
    <d v="2016-02-02T09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08:04:20"/>
    <d v="2016-08-22T08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17:00:00"/>
    <d v="2015-10-01T03:57:28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5:05:09"/>
    <d v="2016-01-24T15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6:00:00"/>
    <d v="2016-05-29T21:39:06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17:02:52"/>
    <d v="2014-12-11T17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08:00:00"/>
    <d v="2014-06-26T11:29:25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5:00:00"/>
    <d v="2016-12-01T08:34:06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09:58:57"/>
    <d v="2016-11-23T09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07:45:25"/>
    <d v="2015-04-21T07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5T22:55:00"/>
    <d v="2016-03-22T08:45:46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07:12:32"/>
    <d v="2016-09-13T07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18:03:55"/>
    <d v="2016-11-29T18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1:00:28"/>
    <d v="2014-12-01T11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08:17:15"/>
    <d v="2015-04-29T08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07:25:34"/>
    <d v="2016-08-30T07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1T22:19:05"/>
    <d v="2014-10-22T2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0:00:00"/>
    <d v="2016-05-31T22:38:29"/>
    <x v="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4:05:54"/>
    <d v="2016-07-18T04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17:26:48"/>
    <d v="2016-12-27T17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18:33:45"/>
    <d v="2014-06-15T18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0:34:47"/>
    <d v="2016-02-10T10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4:28:22"/>
    <d v="2015-11-05T14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2:43:48"/>
    <d v="2014-11-12T12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5:51:19"/>
    <d v="2017-02-01T05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1:17:13"/>
    <d v="2015-07-03T11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08:31:55"/>
    <d v="2014-10-24T07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6:17:33"/>
    <d v="2014-07-16T06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6:58:37"/>
    <d v="2016-08-30T06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1:35:39"/>
    <d v="2015-06-17T11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19:59:00"/>
    <d v="2016-06-21T04:38:03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0:57:19"/>
    <d v="2016-06-01T10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1:32:39"/>
    <d v="2014-06-09T11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17:49:11"/>
    <d v="2013-05-27T17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07:18:45"/>
    <d v="2015-02-05T07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4:08:53"/>
    <d v="2014-11-20T04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5T22:59:00"/>
    <d v="2015-11-08T23:58:55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6:18:54"/>
    <d v="2015-11-25T16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09:45:44"/>
    <d v="2016-01-13T09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19:59:00"/>
    <d v="2015-07-15T05:52:46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6:00:00"/>
    <d v="2013-02-03T18:49:48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1:22:59"/>
    <d v="2016-05-12T11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2:00:00"/>
    <d v="2012-10-30T22:06:45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6:56:00"/>
    <d v="2013-06-04T16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2-28T21:59:00"/>
    <d v="2013-01-30T15:05:37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5:42:03"/>
    <d v="2011-05-26T05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1:33:10"/>
    <d v="2011-05-05T11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3:37:00"/>
    <d v="2012-07-05T13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09:12:52"/>
    <d v="2014-05-22T09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4:25:31"/>
    <d v="2013-07-09T14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4T23:59:00"/>
    <d v="2016-01-27T12:15:27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08:41:46"/>
    <d v="2014-11-08T08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08:35:52"/>
    <d v="2015-02-14T09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6:54:23"/>
    <d v="2014-10-12T15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17:04:10"/>
    <d v="2015-10-14T16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0:34:54"/>
    <d v="2015-05-21T20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6:15:46"/>
    <d v="2014-03-12T06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6:04:50"/>
    <d v="2013-09-30T16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0:12:22"/>
    <d v="2015-04-07T10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09:45:32"/>
    <d v="2012-06-12T09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4:50:33"/>
    <d v="2016-11-30T14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18:53:08"/>
    <d v="2016-02-23T19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17:35:19"/>
    <d v="2016-12-15T17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09:03:26"/>
    <d v="2016-11-03T08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0:11:00"/>
    <d v="2017-01-11T21:16:1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0:13:30"/>
    <d v="2016-07-17T10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3:47:56"/>
    <d v="2015-05-06T03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18:00:00"/>
    <d v="2015-05-17T10:18:26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8T21:08:45"/>
    <d v="2016-11-28T21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1:12:16"/>
    <d v="2013-04-06T11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17:47:58"/>
    <d v="2016-12-02T17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09:38:42"/>
    <d v="2015-06-05T09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4:11:00"/>
    <d v="2016-03-04T08:32:01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07:31:29"/>
    <d v="2015-06-29T07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0:30:00"/>
    <d v="2015-05-02T14:06:3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08:14:00"/>
    <d v="2016-09-21T06:45:17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3:32:37"/>
    <d v="2016-07-14T03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09:12:00"/>
    <d v="2015-03-24T11:16:46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0:59:00"/>
    <d v="2015-07-08T07:36:58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19:43:06"/>
    <d v="2016-01-31T19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08:22:03"/>
    <d v="2016-07-02T08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19:00:00"/>
    <d v="2017-01-16T19:28:46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3:48:01"/>
    <d v="2016-12-15T13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5:58:02"/>
    <d v="2015-01-14T15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3:19:00"/>
    <d v="2016-09-27T14:01:5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2:58:54"/>
    <d v="2016-06-05T12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6:06:13"/>
    <d v="2014-09-06T16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1T21:30:00"/>
    <d v="2016-05-08T00:11:13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5:54:34"/>
    <d v="2013-05-05T15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6:16:51"/>
    <d v="2015-03-01T17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17:30:35"/>
    <d v="2013-06-25T17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4:14:45"/>
    <d v="2015-01-28T04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09:20:01"/>
    <d v="2014-10-29T08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2:00:00"/>
    <d v="2015-10-20T02:23:27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4:52:58"/>
    <d v="2014-07-18T04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3:55:56"/>
    <d v="2015-10-14T12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0:12:15"/>
    <d v="2014-11-01T19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2T23:38:40"/>
    <d v="2016-04-18T23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17:25:00"/>
    <d v="2015-01-08T17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17:31:39"/>
    <d v="2014-11-03T17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2:29:30"/>
    <d v="2015-12-22T02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2T22:04:27"/>
    <d v="2016-12-03T22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08:13:11"/>
    <d v="2015-07-07T08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5:13:39"/>
    <d v="2015-10-22T14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3:11:00"/>
    <d v="2015-08-15T19:36:14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2:57:14"/>
    <d v="2016-01-26T02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2:56:59"/>
    <d v="2016-09-09T02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08:01:26"/>
    <d v="2016-06-03T08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3:58:29"/>
    <d v="2015-01-09T13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0T21:45:04"/>
    <d v="2016-08-21T21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0:38:51"/>
    <d v="2015-12-02T00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0:13:22"/>
    <d v="2016-11-02T09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19:09:19"/>
    <d v="2015-03-29T19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1:22:00"/>
    <d v="2015-06-25T01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2:26:25"/>
    <d v="2016-08-19T12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0:06:57"/>
    <d v="2016-03-03T01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17:27:22"/>
    <d v="2015-03-10T17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1:31:28"/>
    <d v="2014-11-18T11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5T22:03:36"/>
    <d v="2015-10-26T2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0:43:48"/>
    <d v="2015-06-20T10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3:00:00"/>
    <d v="2016-10-30T07:01:15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07:00:00"/>
    <d v="2015-05-18T10:24:38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0:43:40"/>
    <d v="2015-09-11T10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0:24:17"/>
    <d v="2016-01-22T00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0:59:00"/>
    <d v="2014-06-06T04:45:39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5:55:00"/>
    <d v="2016-03-28T12:54:59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1:55:01"/>
    <d v="2015-02-05T11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09:57:43"/>
    <d v="2016-04-26T09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0:22:49"/>
    <d v="2015-07-13T10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07:29:18"/>
    <d v="2016-04-25T07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4:13:29"/>
    <d v="2016-12-03T14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2:57:42"/>
    <d v="2015-07-14T12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5:00:55"/>
    <d v="2015-05-15T05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2:44:38"/>
    <d v="2016-04-01T02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09:32:14"/>
    <d v="2016-06-08T09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1T21:25:00"/>
    <d v="2015-04-21T14:28:38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1:28:25"/>
    <d v="2015-03-23T11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0:06:37"/>
    <d v="2016-01-20T20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6:00:59"/>
    <d v="2014-10-19T15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08:52:43"/>
    <d v="2014-06-28T08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07:42:27"/>
    <d v="2017-03-01T08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3:59:00"/>
    <d v="2016-04-03T12:48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5:39:00"/>
    <d v="2014-07-12T08:08:4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08:02:45"/>
    <d v="2016-12-04T08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4:30:44"/>
    <d v="2015-10-12T13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0:00:00"/>
    <d v="2014-07-11T08:56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09:25:00"/>
    <d v="2015-11-03T20:54:56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5:45:00"/>
    <d v="2014-10-03T13:31:38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6:00:00"/>
    <d v="2014-09-17T07:29:14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07:54:31"/>
    <d v="2013-03-11T07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2:52:18"/>
    <d v="2013-02-21T13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07:52:38"/>
    <d v="2013-01-17T07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19:00:00"/>
    <d v="2012-02-20T09:37:3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1T21:00:00"/>
    <d v="2015-12-01T20:07:46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0:14:45"/>
    <d v="2012-01-25T11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6:20:49"/>
    <d v="2011-04-12T16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6:21:49"/>
    <d v="2013-01-16T06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1:51:03"/>
    <d v="2012-12-07T11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4:58:54"/>
    <d v="2015-03-10T14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5:01:43"/>
    <d v="2013-09-16T05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5:30:39"/>
    <d v="2012-01-31T15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09:28:12"/>
    <d v="2013-08-14T09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0:59:00"/>
    <d v="2014-11-17T09:21:03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17:00:22"/>
    <d v="2011-08-10T17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19:00:00"/>
    <d v="2011-10-24T06:46:44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2:55:13"/>
    <d v="2013-04-30T12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19:59:00"/>
    <d v="2014-04-25T09:53:09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09:00:00"/>
    <d v="2013-07-09T14:24:59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4:09:05"/>
    <d v="2013-10-03T14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6T23:51:00"/>
    <d v="2012-08-15T12:35:36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0:37:55"/>
    <d v="2016-06-26T20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6:51:00"/>
    <d v="2012-05-23T20:49:23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1:06:13"/>
    <d v="2015-05-06T11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0:02:41"/>
    <d v="2015-01-27T20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4:01:11"/>
    <d v="2016-07-03T14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5:31:00"/>
    <d v="2013-12-06T05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07:40:52"/>
    <d v="2012-10-16T06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5:27:54"/>
    <d v="2013-09-03T05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07:38:00"/>
    <d v="2014-12-18T09:07:23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3:14:06"/>
    <d v="2011-05-19T13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2:47:55"/>
    <d v="2013-05-17T12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07:38:00"/>
    <d v="2015-03-04T09:20:1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0:57:11"/>
    <d v="2011-07-28T10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3:24:19"/>
    <d v="2014-07-18T03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1:43:00"/>
    <d v="2013-06-19T07:25:22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5:36:18"/>
    <d v="2014-07-20T15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6:10:33"/>
    <d v="2016-06-05T16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3:42:37"/>
    <d v="2013-04-01T13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6:00:23"/>
    <d v="2015-06-08T06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4:00:00"/>
    <d v="2016-02-26T05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0:20:01"/>
    <d v="2016-08-24T00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0:33:00"/>
    <d v="2014-05-13T07:47:04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2:01:00"/>
    <d v="2016-02-14T02:38:23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0:51:44"/>
    <d v="2014-06-24T10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0:10:00"/>
    <d v="2010-03-17T02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6:44:41"/>
    <d v="2014-05-27T06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4:59:00"/>
    <d v="2017-01-16T04:48:05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1:14:38"/>
    <d v="2014-06-19T01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07:00:04"/>
    <d v="2015-10-19T06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08:25:39"/>
    <d v="2017-01-06T08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07:17:46"/>
    <d v="2014-06-16T07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6:20:40"/>
    <d v="2015-08-18T06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5T21:04:57"/>
    <d v="2016-02-14T22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6:00:00"/>
    <d v="2016-09-06T03:11:32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5T22:00:00"/>
    <d v="2014-11-05T05:35:53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1:40:52"/>
    <d v="2014-05-01T11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3:59:00"/>
    <d v="2014-05-23T09:48:03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0:00:00"/>
    <d v="2014-11-12T12:35:13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0:01:31"/>
    <d v="2016-05-02T20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1:55:39"/>
    <d v="2014-09-17T11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6:00:00"/>
    <d v="2014-11-21T10:01:56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4:01:30"/>
    <d v="2017-01-21T04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08:52:18"/>
    <d v="2016-07-19T08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8T22:37:27"/>
    <d v="2015-11-30T22:37:27"/>
    <x v="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5:24:46"/>
    <d v="2017-02-14T06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6:00:00"/>
    <d v="2017-01-01T09:35:22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6:05:20"/>
    <d v="2015-02-17T07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0:24:55"/>
    <d v="2015-09-28T10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19:00:00"/>
    <d v="2014-10-29T11:15:26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07:00:00"/>
    <d v="2016-01-22T03:24:25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19:59:00"/>
    <d v="2016-03-13T16:02:57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08:11:02"/>
    <d v="2015-08-05T08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4:00:00"/>
    <d v="2016-04-24T11:53:51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1:15:10"/>
    <d v="2015-07-28T11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0:00:00"/>
    <d v="2016-06-30T23:33:47"/>
    <x v="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0:46:10"/>
    <d v="2014-12-08T10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4:03:39"/>
    <d v="2016-12-01T14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17:15:00"/>
    <d v="2014-10-26T16:10:16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09:05:38"/>
    <d v="2014-12-01T09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5:55:00"/>
    <d v="2015-06-15T15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5:13:54"/>
    <d v="2014-10-23T04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6:18:00"/>
    <d v="2015-02-17T17:13:44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3:16:00"/>
    <d v="2015-01-27T13:13:54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6T21:06:39"/>
    <d v="2014-07-18T21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2:14:42"/>
    <d v="2017-02-16T02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4:10:20"/>
    <d v="2015-10-09T13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0:15:59"/>
    <d v="2015-10-03T19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2:47:14"/>
    <d v="2016-04-12T02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1:47:19"/>
    <d v="2015-04-27T11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19:59:00"/>
    <d v="2014-09-10T08:31:48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1T22:47:27"/>
    <d v="2015-08-02T22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1T22:03:10"/>
    <d v="2015-07-02T22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09:00:00"/>
    <d v="2015-08-25T06:43:52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19:40:24"/>
    <d v="2016-06-03T19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07:40:33"/>
    <d v="2014-08-20T07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4:12:00"/>
    <d v="2015-06-30T01:32:39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17:16:39"/>
    <d v="2015-04-13T17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17:29:53"/>
    <d v="2014-10-23T16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18:00:03"/>
    <d v="2013-10-07T17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6:50:00"/>
    <d v="2009-09-23T05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08:49:11"/>
    <d v="2014-01-13T09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2:05:00"/>
    <d v="2015-04-27T00:48:29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09:31:01"/>
    <d v="2011-05-09T09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4:00:00"/>
    <d v="2016-06-28T14:00:04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6:00:00"/>
    <d v="2014-02-01T14:29:05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17:29:45"/>
    <d v="2014-11-18T17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08:18:34"/>
    <d v="2013-04-25T08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0:31:22"/>
    <d v="2016-03-09T11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0:28:03"/>
    <d v="2015-05-20T10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5:59:00"/>
    <d v="2016-02-03T16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19:59:00"/>
    <d v="2017-02-19T16:00:0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4:15:29"/>
    <d v="2015-01-13T14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4:34:56"/>
    <d v="2014-06-09T04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3:06:08"/>
    <d v="2015-05-16T13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2:20:48"/>
    <d v="2012-05-25T12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18:00:00"/>
    <d v="2010-08-08T17:34:51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5:54:51"/>
    <d v="2013-07-26T15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17:12:06"/>
    <d v="2012-03-21T17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2:46:30"/>
    <d v="2015-11-17T02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3:20:00"/>
    <d v="2015-08-30T10:57:33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3:43:11"/>
    <d v="2014-08-26T13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07:35:01"/>
    <d v="2014-05-20T07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3:00:00"/>
    <d v="2016-12-03T13:29:28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17:30:22"/>
    <d v="2015-03-05T18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4:49:25"/>
    <d v="2014-11-13T14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2:12:00"/>
    <d v="2014-12-31T21:59:59"/>
    <x v="11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5:38:06"/>
    <d v="2015-09-09T15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2:34:24"/>
    <d v="2015-08-24T12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08:25:41"/>
    <d v="2016-03-04T09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6:44:45"/>
    <d v="2015-02-10T17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2:17:35"/>
    <d v="2015-01-29T12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08:21:00"/>
    <d v="2016-03-16T09:06:22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2:13:00"/>
    <d v="2014-05-20T17:12:08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3:19:29"/>
    <d v="2014-10-29T02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0:29:57"/>
    <d v="2016-08-21T00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08:00:58"/>
    <d v="2015-05-27T08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3:56:16"/>
    <d v="2016-03-09T04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4T21:11:00"/>
    <d v="2014-05-31T17:22:32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18:13:53"/>
    <d v="2011-04-04T18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5:00:00"/>
    <d v="2011-09-01T23:08:37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0:04:19"/>
    <d v="2011-11-28T20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1:17:15"/>
    <d v="2012-02-06T12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31T23:00:00"/>
    <d v="2011-07-22T16:18:33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17:40:38"/>
    <d v="2010-12-23T18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1:24:11"/>
    <d v="2012-05-24T11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2-31T21:26:00"/>
    <d v="2013-11-29T11:56:26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0:00:00"/>
    <d v="2011-09-09T16:01:4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4:11:50"/>
    <d v="2012-11-15T14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6:00:32"/>
    <d v="2013-05-14T16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2:59:44"/>
    <d v="2012-12-03T12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17:40:02"/>
    <d v="2012-06-21T17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09:00:00"/>
    <d v="2014-06-04T15:32:49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18:13:16"/>
    <d v="2011-10-28T17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4:00:00"/>
    <d v="2012-10-12T09:10:21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1:00:00"/>
    <d v="2013-09-29T07:56:28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07:42:15"/>
    <d v="2013-01-27T07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0:28:06"/>
    <d v="2014-08-24T20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0:09:00"/>
    <d v="2013-02-16T00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19:59:00"/>
    <d v="2012-04-04T06:33:35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6T23:59:00"/>
    <d v="2014-11-06T23:04:34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08:31:29"/>
    <d v="2013-06-28T08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0:48:55"/>
    <d v="2012-11-30T00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08:47:33"/>
    <d v="2012-08-14T08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3:21:07"/>
    <d v="2013-11-01T12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0:59:00"/>
    <d v="2012-10-23T08:58:09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09:41:22"/>
    <d v="2014-05-15T09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2:48:53"/>
    <d v="2014-01-06T12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1T22:59:00"/>
    <d v="2012-01-31T12:06:15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2:37:41"/>
    <d v="2012-09-12T12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0:10:54"/>
    <d v="2011-07-26T00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5T21:00:00"/>
    <d v="2011-12-19T13:12:36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1T21:59:00"/>
    <d v="2011-04-24T20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2:51:01"/>
    <d v="2016-05-12T12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0:00:00"/>
    <d v="2011-04-29T18:04:48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5:39:00"/>
    <d v="2009-11-05T10:02:2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3:25:00"/>
    <d v="2013-01-14T08:29:28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07:39:25"/>
    <d v="2012-02-02T07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17:59:00"/>
    <d v="2010-07-19T21:32:35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6:19:04"/>
    <d v="2014-11-19T06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6:35:27"/>
    <d v="2011-05-24T16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1:46:52"/>
    <d v="2012-08-25T11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18:26:00"/>
    <d v="2012-09-22T17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6:49:00"/>
    <d v="2013-09-04T06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0:11:00"/>
    <d v="2014-07-13T02:48:2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1:49:37"/>
    <d v="2012-05-10T01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07:54:42"/>
    <d v="2011-02-18T08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08:25:55"/>
    <d v="2014-04-08T08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2:27:17"/>
    <d v="2013-09-09T02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5T22:59:00"/>
    <d v="2011-03-23T13:37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4:49:53"/>
    <d v="2013-10-25T03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2:01:36"/>
    <d v="2011-03-24T12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3:22:40"/>
    <d v="2012-03-19T13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0:00:20"/>
    <d v="2012-03-06T11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4:17:32"/>
    <d v="2012-11-13T14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0:46:08"/>
    <d v="2012-04-24T10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6:20:00"/>
    <d v="2012-11-09T21:19:27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4:00:00"/>
    <d v="2013-11-18T13:55:2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3:59:00"/>
    <d v="2016-03-30T08:39:1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3:00:00"/>
    <d v="2015-12-05T15:57:11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0T21:45:36"/>
    <d v="2011-10-31T2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6:31:47"/>
    <d v="2015-01-01T16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19:59:00"/>
    <d v="2012-01-31T10:16:58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19:00:00"/>
    <d v="2011-01-21T07:35:13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7T21:04:33"/>
    <d v="2013-02-25T22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0T22:59:00"/>
    <d v="2014-02-11T17:41:38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0:35:39"/>
    <d v="2011-10-28T19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3:14:36"/>
    <d v="2016-04-01T13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0:00:00"/>
    <d v="2010-05-15T14:19:59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5:03:34"/>
    <d v="2016-07-02T05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07:45:30"/>
    <d v="2012-05-05T07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3:04:52"/>
    <d v="2015-02-04T13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7T22:59:00"/>
    <d v="2016-07-18T06:31:46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4:03:00"/>
    <d v="2011-09-16T09:35:4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19:59:00"/>
    <d v="2012-03-05T09:25:47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5T21:59:00"/>
    <d v="2016-02-16T01:46:1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2:31:11"/>
    <d v="2014-01-23T12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17:39:05"/>
    <d v="2011-06-28T17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0:11:07"/>
    <d v="2014-06-12T10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18:00:00"/>
    <d v="2017-02-07T18:54:44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0:07:40"/>
    <d v="2017-02-12T21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0:45:38"/>
    <d v="2017-03-14T10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0:34:01"/>
    <d v="2017-02-17T11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3T21:00:23"/>
    <d v="2017-02-21T22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1:15:19"/>
    <d v="2017-02-26T12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2:15:00"/>
    <d v="2017-03-07T17:07:25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3:49:54"/>
    <d v="2017-03-10T04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3:37:10"/>
    <d v="2017-02-14T14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1:20:42"/>
    <d v="2017-03-07T02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17:00:00"/>
    <d v="2017-03-01T08:50:08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5:59:00"/>
    <d v="2017-02-21T19:37:47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2:00:00"/>
    <d v="2017-03-09T14:05:12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0:36:00"/>
    <d v="2017-02-25T08:04:34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17:00:00"/>
    <d v="2017-03-06T16:45:14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6:40:11"/>
    <d v="2017-03-01T17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5:47:28"/>
    <d v="2017-03-10T16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19:33:00"/>
    <d v="2017-03-01T20:59:2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2:44:05"/>
    <d v="2017-03-12T12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0:00:00"/>
    <d v="2017-03-01T17:43:1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07:56:45"/>
    <d v="2014-12-16T07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1:52:30"/>
    <d v="2015-02-28T12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0T22:45:37"/>
    <d v="2015-07-01T22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19:21:13"/>
    <d v="2015-01-16T19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08:00:00"/>
    <d v="2015-08-28T16:24:06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2T23:21:12"/>
    <d v="2015-06-23T23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08:18:15"/>
    <d v="2016-02-27T09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2:48:26"/>
    <d v="2016-03-22T12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1:39:00"/>
    <d v="2014-07-21T05:31:54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5:00:00"/>
    <d v="2015-12-03T06:11:28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07:30:34"/>
    <d v="2014-08-01T07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3:55:53"/>
    <d v="2015-05-01T13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1:13:32"/>
    <d v="2014-09-05T11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4:02:41"/>
    <d v="2015-04-01T14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19:22:00"/>
    <d v="2015-02-28T21:13:05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6:51:39"/>
    <d v="2016-10-30T05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0:00:00"/>
    <d v="2016-03-31T15:33:58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0:59:00"/>
    <d v="2016-03-31T06:39:09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4:49:51"/>
    <d v="2014-08-18T04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1:47:51"/>
    <d v="2014-10-10T10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3:04:23"/>
    <d v="2015-11-11T03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6:10:00"/>
    <d v="2016-02-25T15:03:49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6-30T22:00:00"/>
    <d v="2015-05-05T11:48:3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4:22:42"/>
    <d v="2014-09-30T14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5:14:09"/>
    <d v="2014-07-25T15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4:04:24"/>
    <d v="2014-05-29T14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3:00:00"/>
    <d v="2015-02-09T14:16:17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07:01:14"/>
    <d v="2015-09-21T07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17:15:06"/>
    <d v="2016-04-10T17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18:06:23"/>
    <d v="2015-09-24T18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07:00:00"/>
    <d v="2015-05-28T13:45:52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5T21:00:00"/>
    <d v="2015-11-17T08:24:4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3:30:00"/>
    <d v="2016-09-01T08:12:54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6:52:36"/>
    <d v="2015-04-07T16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1:32:25"/>
    <d v="2016-07-08T11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3:40:33"/>
    <d v="2015-10-09T12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4:46:32"/>
    <d v="2015-06-20T14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2:59:02"/>
    <d v="2014-09-02T12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1:58:52"/>
    <d v="2016-03-06T12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1:37:02"/>
    <d v="2015-06-16T11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07:04:31"/>
    <d v="2015-04-26T07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3:00:00"/>
    <d v="2016-12-06T13:02:5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19:59:00"/>
    <d v="2016-08-04T14:12:55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5:31:17"/>
    <d v="2015-01-22T06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18:00:00"/>
    <d v="2016-11-15T22:13:58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18:00:00"/>
    <d v="2016-10-24T20:14:27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07:00:00"/>
    <d v="2015-10-15T02:27: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4:49:03"/>
    <d v="2015-08-03T14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1:00:00"/>
    <d v="2017-01-23T15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2:05:04"/>
    <d v="2016-03-25T12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09:45:23"/>
    <d v="2015-02-17T10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3T22:04:42"/>
    <d v="2016-09-13T22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08:59:28"/>
    <d v="2016-02-20T09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2:02:33"/>
    <d v="2015-03-04T13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0:56:01"/>
    <d v="2015-09-05T10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0:01:09"/>
    <d v="2016-07-19T20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1:29:00"/>
    <d v="2016-12-29T11:51:23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4:56:32"/>
    <d v="2016-05-15T14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0:53:49"/>
    <d v="2015-03-05T11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08:08:33"/>
    <d v="2016-02-05T08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5:37:40"/>
    <d v="2015-07-24T05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5:34:05"/>
    <d v="2016-02-10T15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2:50:40"/>
    <d v="2016-09-23T12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3:39:39"/>
    <d v="2014-07-05T03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5:31:52"/>
    <d v="2014-07-14T15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2:38:08"/>
    <d v="2014-08-04T12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07:48:04"/>
    <d v="2014-07-04T07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5:27:24"/>
    <d v="2014-07-29T05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1:39:19"/>
    <d v="2014-12-14T11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0:43:14"/>
    <d v="2014-09-09T10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5:30:40"/>
    <d v="2014-09-23T15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09:13:56"/>
    <d v="2014-05-07T09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0:14:58"/>
    <d v="2014-12-05T10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6:59:00"/>
    <d v="2014-10-17T21:14:52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5:26:00"/>
    <d v="2014-09-09T15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4:57:51"/>
    <d v="2014-09-23T14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0:34:13"/>
    <d v="2015-01-21T00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1:43:15"/>
    <d v="2015-02-10T12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08:36:20"/>
    <d v="2016-08-03T08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6:25:10"/>
    <d v="2016-05-03T06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6:49:05"/>
    <d v="2016-08-15T06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5:48:09"/>
    <d v="2016-01-19T05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4:47:58"/>
    <d v="2015-04-21T14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19:25:00"/>
    <d v="2014-12-30T07:44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6:00:00"/>
    <d v="2014-09-14T19:14:15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5:12:57"/>
    <d v="2014-11-15T05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6:43:57"/>
    <d v="2015-03-05T07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4:45:42"/>
    <d v="2014-10-01T14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1T22:00:03"/>
    <d v="2014-11-12T22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08:11:18"/>
    <d v="2015-01-06T08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09:46:05"/>
    <d v="2014-11-30T09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09T22:59:00"/>
    <d v="2015-07-03T16:44:42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4:24:00"/>
    <d v="2014-10-28T13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5:13:42"/>
    <d v="2015-01-07T05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08:00:00"/>
    <d v="2016-09-14T22:55:41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2:32:46"/>
    <d v="2016-05-25T02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5:39:49"/>
    <d v="2016-11-15T05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3T23:50:33"/>
    <d v="2015-12-05T23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3:13:28"/>
    <d v="2014-10-22T12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6:32:50"/>
    <d v="2016-09-10T06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4:10:00"/>
    <d v="2015-11-13T07:51:08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3:59:00"/>
    <d v="2015-06-04T03:20:3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17:43:02"/>
    <d v="2015-01-13T17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09:16:44"/>
    <d v="2015-10-05T08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0:00:00"/>
    <d v="2015-08-31T11:17:3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07:19:09"/>
    <d v="2014-08-26T07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17:38:33"/>
    <d v="2014-08-28T17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08:20:30"/>
    <d v="2017-01-07T08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3:47:19"/>
    <d v="2015-01-25T13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3:50:26"/>
    <d v="2014-08-09T13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0:00:00"/>
    <d v="2014-08-25T02:24:3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2T23:38:56"/>
    <d v="2016-06-02T23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3:20:12"/>
    <d v="2014-07-09T13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7T23:32:16"/>
    <d v="2015-01-28T23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3:45:37"/>
    <d v="2015-06-17T13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1:00:00"/>
    <d v="2016-06-27T13:01:43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29T22:59:00"/>
    <d v="2016-12-01T07:53:27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0:37:30"/>
    <d v="2015-03-03T21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0:03:16"/>
    <d v="2014-06-30T10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17:01:30"/>
    <d v="2015-03-01T18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2T23:39:27"/>
    <d v="2012-01-17T23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1:01:00"/>
    <d v="2013-12-26T11:07:4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08:26:16"/>
    <d v="2012-09-24T08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18:08:00"/>
    <d v="2013-12-18T13:59:27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2:01:43"/>
    <d v="2013-06-18T12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4:10:17"/>
    <d v="2014-01-18T14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2T23:49:21"/>
    <d v="2011-01-11T23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4:00:00"/>
    <d v="2014-04-07T13:35:3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4:00:00"/>
    <d v="2010-12-03T18:06:11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08:25:07"/>
    <d v="2014-01-25T08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5:54:23"/>
    <d v="2012-04-27T15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4:57:07"/>
    <d v="2011-02-02T04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1T23:59:00"/>
    <d v="2013-01-28T17:03:23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5:08:15"/>
    <d v="2014-12-15T15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07:51:11"/>
    <d v="2016-03-01T08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1:25:29"/>
    <d v="2013-01-31T11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6:08:55"/>
    <d v="2012-01-17T17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19:00:00"/>
    <d v="2011-09-02T10:52:37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09:19:42"/>
    <d v="2016-09-01T09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0:59:00"/>
    <d v="2013-04-17T18:18:3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0:59:00"/>
    <d v="2014-04-16T12:17:25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1T21:59:00"/>
    <d v="2015-01-27T07:09:4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5:52:34"/>
    <d v="2011-01-21T15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19:00:00"/>
    <d v="2011-05-03T15:21:54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0:55:00"/>
    <d v="2016-06-01T23:59:58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07:36:17"/>
    <d v="2012-11-15T07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0T21:40:32"/>
    <d v="2015-03-30T21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0T22:59:00"/>
    <d v="2011-05-28T10:54:48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2:17:39"/>
    <d v="2012-09-17T12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5:01:40"/>
    <d v="2014-06-10T15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17:00:00"/>
    <d v="2014-07-07T13:45:38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6:00:00"/>
    <d v="2015-03-18T10:30:52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18:26:57"/>
    <d v="2012-09-24T17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6:30:37"/>
    <d v="2013-04-23T16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4:55:40"/>
    <d v="2013-11-22T04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2:31:12"/>
    <d v="2014-06-27T12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0:26:53"/>
    <d v="2014-08-13T10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5T21:48:41"/>
    <d v="2011-10-16T2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0:28:49"/>
    <d v="2011-08-23T10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09:01:24"/>
    <d v="2014-01-16T09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5T23:12:21"/>
    <d v="2014-12-26T23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7T23:30:00"/>
    <d v="2017-01-20T03:49:34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1:08:05"/>
    <d v="2014-05-13T11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09:11:40"/>
    <d v="2014-04-04T09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1:49:07"/>
    <d v="2016-10-02T00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0:00:00"/>
    <d v="2017-01-06T21:54:57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4:11:52"/>
    <d v="2016-10-06T14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4T23:59:00"/>
    <d v="2015-11-20T10:42:05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6:04:09"/>
    <d v="2016-12-04T16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0:17:00"/>
    <d v="2016-01-02T00:32:15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1:48:21"/>
    <d v="2014-10-11T10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19:06:42"/>
    <d v="2015-05-30T19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08:45:00"/>
    <d v="2015-06-09T06:46:5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5:15:33"/>
    <d v="2016-06-08T15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3:35:08"/>
    <d v="2016-06-07T13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5T22:50:05"/>
    <d v="2014-05-16T22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6:42:05"/>
    <d v="2015-01-30T16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6:12:35"/>
    <d v="2014-05-13T16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6:35:29"/>
    <d v="2016-02-13T07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4:36:20"/>
    <d v="2016-03-01T05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18:39:49"/>
    <d v="2015-02-07T19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5:48:00"/>
    <d v="2012-06-07T14:46:52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3:45:08"/>
    <d v="2012-03-09T14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4:00:00"/>
    <d v="2012-10-22T20:45:35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4:00:00"/>
    <d v="2012-07-08T18:15:1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4:45:38"/>
    <d v="2014-10-13T13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3:30:00"/>
    <d v="2015-11-15T11:12:12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0:59:00"/>
    <d v="2010-04-30T21:45:32"/>
    <x v="6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0:02:26"/>
    <d v="2013-01-25T11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0:52:08"/>
    <d v="2012-11-15T10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1T22:00:00"/>
    <d v="2010-06-06T11:09:14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07:18:01"/>
    <d v="2011-05-08T07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19:59:00"/>
    <d v="2011-03-30T14:36:25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3:43:03"/>
    <d v="2012-01-12T13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09:55:22"/>
    <d v="2015-09-20T09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09:02:45"/>
    <d v="2012-03-13T09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3:00:00"/>
    <d v="2014-02-10T06:00:06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0:00:00"/>
    <d v="2015-12-27T20:37:53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3:36:06"/>
    <d v="2015-02-23T14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1:59:00"/>
    <d v="2012-09-08T12:55:31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5:00:00"/>
    <d v="2015-04-22T05:02:09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0:57:27"/>
    <d v="2015-02-02T10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0:29:51"/>
    <d v="2016-11-28T10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08:27:01"/>
    <d v="2015-11-18T08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4:13:14"/>
    <d v="2014-08-08T14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08:06:23"/>
    <d v="2016-05-24T08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6:05:25"/>
    <d v="2014-05-08T06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4:01:40"/>
    <d v="2016-11-29T14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2:17:59"/>
    <d v="2014-09-23T02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4:45:00"/>
    <d v="2015-09-17T15:06:57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6:48:54"/>
    <d v="2014-07-09T16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3T21:26:00"/>
    <d v="2015-05-04T21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4:16:18"/>
    <d v="2014-09-08T04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19:59:00"/>
    <d v="2014-10-16T20:11:13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17:10:22"/>
    <d v="2014-08-12T17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0:12:55"/>
    <d v="2016-10-13T09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09T22:28:53"/>
    <d v="2017-01-10T22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0:57:31"/>
    <d v="2014-07-08T10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3:00:49"/>
    <d v="2015-04-19T13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5:00:00"/>
    <d v="2015-09-23T13:01:01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3T21:19:03"/>
    <d v="2012-06-13T21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1T22:08:27"/>
    <d v="2013-11-11T22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0:59:00"/>
    <d v="2011-08-17T12:22:12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1:33:00"/>
    <d v="2013-12-18T10:15:55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6:00:00"/>
    <d v="2013-09-18T13:38:08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6:26:00"/>
    <d v="2010-10-05T14:54:16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0:59:00"/>
    <d v="2012-02-21T12:40:39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07:33:14"/>
    <d v="2013-04-07T07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6:31:06"/>
    <d v="2011-05-23T16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5:24:42"/>
    <d v="2013-05-08T05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19:30:00"/>
    <d v="2012-05-08T13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1:26:13"/>
    <d v="2012-01-03T11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19:08:27"/>
    <d v="2014-08-27T19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4T21:00:00"/>
    <d v="2011-11-18T12:48:4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0:59:00"/>
    <d v="2014-05-14T14:22:51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5T21:59:00"/>
    <d v="2011-11-05T13:21:1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19:59:00"/>
    <d v="2012-05-29T18:51:21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1T21:00:00"/>
    <d v="2013-05-31T22:13:51"/>
    <x v="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4:38:28"/>
    <d v="2013-02-08T15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19:59:00"/>
    <d v="2011-05-07T04:10:33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4T22:58:51"/>
    <d v="2014-04-14T22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1:52:20"/>
    <d v="2011-04-05T11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0T22:28:36"/>
    <d v="2016-06-26T22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6:01:30"/>
    <d v="2014-04-01T06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1T22:02:38"/>
    <d v="2015-06-01T22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18:36:01"/>
    <d v="2014-02-18T19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2T21:59:00"/>
    <d v="2009-10-16T14:02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09:02:00"/>
    <d v="2016-04-13T06:30:09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2:09:11"/>
    <d v="2014-06-10T02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0:21:13"/>
    <d v="2011-03-21T20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3:05:37"/>
    <d v="2016-10-08T02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6:33:35"/>
    <d v="2013-09-09T06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19:00:00"/>
    <d v="2012-02-01T20:47:45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1T21:00:00"/>
    <d v="2016-01-25T05:56:16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1:00:00"/>
    <d v="2012-04-20T22:31:21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3:10:05"/>
    <d v="2015-03-04T14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18:21:53"/>
    <d v="2012-09-26T18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4:42:41"/>
    <d v="2013-02-21T15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6:00:00"/>
    <d v="2014-08-20T12:17:4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0:42:21"/>
    <d v="2014-11-21T00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19:59:00"/>
    <d v="2012-08-26T20:40:17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0:43:56"/>
    <d v="2014-04-13T10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2:18:54"/>
    <d v="2014-08-12T02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1T22:32:52"/>
    <d v="2016-03-22T22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17:00:00"/>
    <d v="2011-12-20T18:08:3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4:58:18"/>
    <d v="2014-07-15T04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07:55:29"/>
    <d v="2014-04-01T07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07:05:15"/>
    <d v="2016-11-02T06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1:01:08"/>
    <d v="2016-07-06T11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19:38:21"/>
    <d v="2013-02-18T20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0:00:00"/>
    <d v="2013-10-14T04:01:01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17:17:24"/>
    <d v="2012-10-18T16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5T23:00:00"/>
    <d v="2016-06-28T09:21:04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0:01:09"/>
    <d v="2013-06-20T00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0:07:31"/>
    <d v="2013-02-08T10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3:35:25"/>
    <d v="2013-06-13T13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8T23:59:00"/>
    <d v="2015-11-02T21:12:2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1T23:00:00"/>
    <d v="2012-05-09T21:24:52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0:59:00"/>
    <d v="2015-10-13T03:02:26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4:01:02"/>
    <d v="2016-02-23T05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09:24:25"/>
    <d v="2014-06-09T09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07:04:47"/>
    <d v="2016-11-04T06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1T23:00:00"/>
    <d v="2016-08-10T16:16:5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1:58:01"/>
    <d v="2014-10-01T10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5:00:00"/>
    <d v="2016-07-04T08:46:11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1:24:43"/>
    <d v="2016-02-13T02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07:21:16"/>
    <d v="2015-01-30T07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0:19:02"/>
    <d v="2015-07-21T10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08:20:08"/>
    <d v="2016-11-11T08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0:42:12"/>
    <d v="2016-01-28T20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3:26:26"/>
    <d v="2015-06-12T13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19:26:31"/>
    <d v="2015-01-18T19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6:07:17"/>
    <d v="2015-11-21T06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17:09:02"/>
    <d v="2016-10-07T16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3:38:56"/>
    <d v="2015-06-26T13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1:40:11"/>
    <d v="2014-06-10T11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4:20:12"/>
    <d v="2014-07-27T14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18:50:38"/>
    <d v="2014-06-16T18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4:35:08"/>
    <d v="2014-10-14T03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4:50:13"/>
    <d v="2015-12-07T14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2:00:00"/>
    <d v="2015-05-11T21:01:56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09:05:43"/>
    <d v="2016-12-24T09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5:00:00"/>
    <d v="2010-06-17T19:00:52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6:31:03"/>
    <d v="2014-06-10T06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19:59:00"/>
    <d v="2013-09-18T11:30:18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5:00:45"/>
    <d v="2014-10-29T04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0:00:00"/>
    <d v="2010-06-18T12:06:2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6:30:22"/>
    <d v="2011-08-06T06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0:45:43"/>
    <d v="2016-10-17T2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5:54:51"/>
    <d v="2016-07-19T15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5:00:00"/>
    <d v="2015-12-09T00:36:13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1:44:01"/>
    <d v="2015-01-06T11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5:03:34"/>
    <d v="2016-05-09T15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0:08:59"/>
    <d v="2013-02-18T21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3:02:43"/>
    <d v="2011-08-10T13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3:08:19"/>
    <d v="2013-02-07T13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0:00:00"/>
    <d v="2012-02-21T17:22:35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0:46:49"/>
    <d v="2015-07-14T00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09:00:21"/>
    <d v="2016-08-23T09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5:04:00"/>
    <d v="2014-04-07T18:20:2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17:41:37"/>
    <d v="2014-08-09T17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5:39:32"/>
    <d v="2016-05-12T05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2:05:53"/>
    <d v="2015-05-12T02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19:00:00"/>
    <d v="2012-07-09T15:12:24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0:25:46"/>
    <d v="2015-05-11T20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19:59:00"/>
    <d v="2014-03-06T09:39:45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0:31:59"/>
    <d v="2015-02-13T11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3:55:00"/>
    <d v="2010-02-06T14:03:26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6:31:21"/>
    <d v="2014-07-27T16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5:54:56"/>
    <d v="2012-10-30T15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17:00:00"/>
    <d v="2014-12-01T23:54:13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4T21:00:00"/>
    <d v="2016-11-15T05:34:34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17:58:38"/>
    <d v="2014-03-26T17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6T22:58:00"/>
    <d v="2015-03-12T19:07:1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17:00:00"/>
    <d v="2015-11-03T07:00:07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2:45:19"/>
    <d v="2014-04-09T12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29T22:02:33"/>
    <d v="2013-10-30T2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0:00:00"/>
    <d v="2013-05-29T22:30:21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0:59:00"/>
    <d v="2016-11-01T02:32:05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5:15:03"/>
    <d v="2013-10-31T14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5:37:07"/>
    <d v="2016-10-11T04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08:59:34"/>
    <d v="2015-11-23T08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0:59:00"/>
    <d v="2016-10-17T20:14:37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08:25:14"/>
    <d v="2015-05-14T08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18:07:27"/>
    <d v="2012-06-08T18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0:07:24"/>
    <d v="2013-04-22T20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6:00:00"/>
    <d v="2015-03-18T13:41:1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07:38:11"/>
    <d v="2013-04-23T07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4:59:00"/>
    <d v="2013-10-28T04:39:23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17:42:58"/>
    <d v="2015-04-20T17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6:32:17"/>
    <d v="2013-11-25T16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18:00:53"/>
    <d v="2016-01-05T18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07:49:11"/>
    <d v="2015-10-26T06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4:30:10"/>
    <d v="2014-04-02T04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0:00:00"/>
    <d v="2014-11-03T08:10:43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0:15:42"/>
    <d v="2013-03-18T10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3:52:12"/>
    <d v="2016-01-27T03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2:00:00"/>
    <d v="2015-01-22T00:53:5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3:59:00"/>
    <d v="2015-12-23T06:27:34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07:25:50"/>
    <d v="2014-05-24T07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0:20:54"/>
    <d v="2016-12-01T10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0:11:38"/>
    <d v="2016-02-23T01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09:35:01"/>
    <d v="2016-04-12T09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4:00:00"/>
    <d v="2013-04-25T00:45:23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0:00:29"/>
    <d v="2013-11-25T00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0:31:23"/>
    <d v="2014-07-24T10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2:29:36"/>
    <d v="2015-04-21T12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2:11:55"/>
    <d v="2016-09-20T12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5:19:51"/>
    <d v="2015-12-02T15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07:45:23"/>
    <d v="2016-05-29T07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1T22:41:24"/>
    <d v="2016-08-17T22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5:57:12"/>
    <d v="2016-04-07T05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08:01:58"/>
    <d v="2015-03-24T08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1:49:42"/>
    <d v="2016-04-06T11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08:21:28"/>
    <d v="2013-06-25T08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3:08:09"/>
    <d v="2014-06-13T13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3:00:00"/>
    <d v="2015-04-08T17:01:16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0:30:57"/>
    <d v="2016-11-18T10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1:00:00"/>
    <d v="2015-05-26T09:03:13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5:58:20"/>
    <d v="2015-10-12T14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0:59:00"/>
    <d v="2012-04-04T19:45:55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19:53:16"/>
    <d v="2011-09-24T18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09:19:55"/>
    <d v="2012-05-05T09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3T22:59:00"/>
    <d v="2014-04-02T11:59:42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2:03:07"/>
    <d v="2012-06-15T12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0:59:00"/>
    <d v="2011-11-13T08:05:32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0:54:18"/>
    <d v="2011-08-08T20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19:59:00"/>
    <d v="2010-08-05T09:09:12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17:49:54"/>
    <d v="2013-06-27T17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1:09:15"/>
    <d v="2013-01-25T01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2:00:00"/>
    <d v="2011-01-11T23:44:38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08:58:52"/>
    <d v="2011-08-08T08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3:30:32"/>
    <d v="2012-10-23T12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19:00:00"/>
    <d v="2012-01-30T16:28:5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09:36:13"/>
    <d v="2011-08-03T09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19:59:00"/>
    <d v="2012-10-10T10:12:15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07:02:15"/>
    <d v="2011-10-02T06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18:43:55"/>
    <d v="2012-02-06T18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19:40:00"/>
    <d v="2015-06-18T09:54:4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19:59:00"/>
    <d v="2012-06-14T12:02:21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19:35:14"/>
    <d v="2011-12-14T19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2:50:48"/>
    <d v="2011-04-05T12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1:07:07"/>
    <d v="2012-10-10T10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6:00:00"/>
    <d v="2013-04-29T17:47:1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0:00:00"/>
    <d v="2014-11-08T10:55:53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5T21:09:34"/>
    <d v="2012-12-26T21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0:03:13"/>
    <d v="2014-10-22T09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19:55:00"/>
    <d v="2012-08-13T20:13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09:00:17"/>
    <d v="2015-06-05T09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0:59:00"/>
    <d v="2014-04-30T08:06:09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17:00:00"/>
    <d v="2011-06-08T20:43:45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4:16:33"/>
    <d v="2013-04-01T14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2:46:16"/>
    <d v="2014-08-19T12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0:59:00"/>
    <d v="2010-10-07T11:34:3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17:56:41"/>
    <d v="2011-01-20T17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0:40:03"/>
    <d v="2012-08-15T10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0:59:00"/>
    <d v="2015-10-12T17:25:49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2:08:56"/>
    <d v="2011-06-24T12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19:07:25"/>
    <d v="2012-07-16T19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5:08:56"/>
    <d v="2013-11-13T15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09:49:08"/>
    <d v="2016-12-12T09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6T23:12:49"/>
    <d v="2016-12-07T23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4T22:59:00"/>
    <d v="2010-01-20T02:11:47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29T21:00:00"/>
    <d v="2010-10-12T16:40:35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6:33:53"/>
    <d v="2015-07-05T16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5:21:27"/>
    <d v="2014-11-08T15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3:07:43"/>
    <d v="2015-02-10T04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0:32:49"/>
    <d v="2014-07-23T10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6:35:00"/>
    <d v="2016-02-08T16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18:04:23"/>
    <d v="2014-07-11T18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0:58:11"/>
    <d v="2015-06-11T20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3:41:32"/>
    <d v="2014-01-04T03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3T22:59:00"/>
    <d v="2011-03-16T18:19:59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3:16:31"/>
    <d v="2013-03-28T13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5:07:13"/>
    <d v="2012-09-04T15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4:13:06"/>
    <d v="2013-09-19T04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0:30:29"/>
    <d v="2014-11-05T10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17:18:59"/>
    <d v="2013-10-09T16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0:00:08"/>
    <d v="2016-10-04T10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2:00:24"/>
    <d v="2012-12-12T12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3T22:39:19"/>
    <d v="2014-10-14T2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08:50:10"/>
    <d v="2015-12-02T08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1:00:00"/>
    <d v="2010-06-03T13:16:52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5:07:20"/>
    <d v="2013-08-13T05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6T22:41:54"/>
    <d v="2013-10-27T2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08:18:30"/>
    <d v="2016-01-28T08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0:05:48"/>
    <d v="2014-10-14T2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08:36:22"/>
    <d v="2015-03-03T09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6:00:00"/>
    <d v="2010-06-25T16:35:5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2T22:49:59"/>
    <d v="2016-06-12T22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2:20:14"/>
    <d v="2016-05-30T12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0:58:29"/>
    <d v="2014-02-13T11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09T23:59:00"/>
    <d v="2014-12-01T13:51:58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07:10:27"/>
    <d v="2014-01-08T07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08:56:25"/>
    <d v="2016-03-01T09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2:30:06"/>
    <d v="2013-08-02T12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2T23:59:00"/>
    <d v="2016-11-20T15:33:03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2:29:34"/>
    <d v="2012-12-21T12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09:32:54"/>
    <d v="2011-06-16T09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09:05:05"/>
    <d v="2012-04-19T09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2:27:39"/>
    <d v="2015-08-24T12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0:23:11"/>
    <d v="2014-06-23T10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19:50:00"/>
    <d v="2015-04-17T13:35:2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19:59:00"/>
    <d v="2016-05-25T09:13:34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07:00:35"/>
    <d v="2016-03-09T08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3:06:58"/>
    <d v="2014-10-21T12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17:35:37"/>
    <d v="2012-08-31T17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09T21:00:00"/>
    <d v="2017-01-10T06:24:2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08:49:11"/>
    <d v="2017-02-27T08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0:00:22"/>
    <d v="2015-07-13T10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1T21:00:00"/>
    <d v="2015-05-17T14:58:1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5:55:20"/>
    <d v="2015-03-19T05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19:59:00"/>
    <d v="2013-08-09T08:37:23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5:01:47"/>
    <d v="2016-04-05T05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6:13:06"/>
    <d v="2016-07-13T16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07:11:49"/>
    <d v="2015-04-02T07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5T22:01:07"/>
    <d v="2016-05-11T22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07:16:37"/>
    <d v="2016-12-19T07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0:06:32"/>
    <d v="2015-03-11T20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09:04:28"/>
    <d v="2015-10-02T08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6:07:33"/>
    <d v="2017-02-06T16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3:37:05"/>
    <d v="2014-08-28T13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8T21:00:00"/>
    <d v="2017-01-10T00:46:1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08:00:00"/>
    <d v="2016-01-11T08:34:0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0:23:59"/>
    <d v="2013-02-14T00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18:00:00"/>
    <d v="2016-08-01T06:45:43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19:59:00"/>
    <d v="2015-03-04T21:01:06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09:00:00"/>
    <d v="2016-09-20T06:04:01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4:00:00"/>
    <d v="2016-04-07T10:55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2T22:59:00"/>
    <d v="2016-02-17T07:00:04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2:00:27"/>
    <d v="2017-02-02T12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5:00:00"/>
    <d v="2016-11-17T12:25:44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0:59:00"/>
    <d v="2016-10-21T01:44:32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09:11:30"/>
    <d v="2016-02-25T10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0:31:40"/>
    <d v="2015-07-12T10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1T23:00:00"/>
    <d v="2016-11-01T03:41:42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6:00:59"/>
    <d v="2015-01-29T06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5:20:00"/>
    <d v="2015-10-15T04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1:59:58"/>
    <d v="2015-09-15T01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19:00:00"/>
    <d v="2015-06-08T07:01:0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2:19:25"/>
    <d v="2013-01-02T12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2:22:48"/>
    <d v="2012-10-02T12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2:38:02"/>
    <d v="2015-08-25T12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8T23:28:39"/>
    <d v="2013-02-06T23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1:43:09"/>
    <d v="2012-05-02T11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5T22:10:24"/>
    <d v="2012-03-28T22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5T21:39:33"/>
    <d v="2013-10-16T2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0:00:00"/>
    <d v="2012-02-07T13:10:26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5:00:00"/>
    <d v="2014-04-03T03:30:4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09:36:00"/>
    <d v="2012-02-16T17:35:1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09T22:59:00"/>
    <d v="2014-03-18T10:50:25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17:00:00"/>
    <d v="2013-10-01T09:56:17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1:49:39"/>
    <d v="2015-04-15T11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1:00:48"/>
    <d v="2014-01-07T11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2T22:59:00"/>
    <d v="2012-02-19T09:12:5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0:02:25"/>
    <d v="2015-07-09T10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0:00:00"/>
    <d v="2015-10-22T10:38:33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6:00:00"/>
    <d v="2012-08-06T11:29:43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09:15:12"/>
    <d v="2015-07-20T09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17:27:16"/>
    <d v="2013-06-26T17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6:00:00"/>
    <d v="2016-03-23T08:00:09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0:54:07"/>
    <d v="2011-12-29T10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07:22:48"/>
    <d v="2015-05-28T07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1:00:00"/>
    <d v="2016-10-01T08:01:15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1:00:15"/>
    <d v="2014-08-22T11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0:59:00"/>
    <d v="2016-01-12T11:10:22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2:22:35"/>
    <d v="2013-10-14T11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5T22:40:36"/>
    <d v="2015-07-16T22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0:00:00"/>
    <d v="2013-07-29T07:56:31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3:08:47"/>
    <d v="2014-03-26T13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4T21:00:00"/>
    <d v="2013-05-29T13:51:41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19:00:00"/>
    <d v="2014-06-16T11:03:28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6:00:00"/>
    <d v="2015-11-23T01:05:39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1:47:27"/>
    <d v="2016-12-06T11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5:31:51"/>
    <d v="2015-02-26T16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6:48:43"/>
    <d v="2016-01-02T06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1T23:59:00"/>
    <d v="2014-10-02T16:04:43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6:55:16"/>
    <d v="2017-02-08T06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0:02:00"/>
    <d v="2013-10-25T15:00:14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1:49:04"/>
    <d v="2016-03-23T11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1:51:40"/>
    <d v="2017-01-31T11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19:02:00"/>
    <d v="2013-10-22T05:48:53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19:00:00"/>
    <d v="2017-03-06T10:01:3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2:30:00"/>
    <d v="2016-10-04T11:39:06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0:00:00"/>
    <d v="2014-01-21T09:00:17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1:00:10"/>
    <d v="2015-08-05T11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07:59:25"/>
    <d v="2015-07-15T07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3:01:18"/>
    <d v="2016-11-14T13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07:52:45"/>
    <d v="2013-03-03T08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17:07:53"/>
    <d v="2016-11-02T16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0:17:57"/>
    <d v="2014-07-26T00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5T23:52:18"/>
    <d v="2016-07-21T23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08:09:07"/>
    <d v="2015-10-19T07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07:32:48"/>
    <d v="2017-01-17T07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4:50:51"/>
    <d v="2016-04-07T14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2:50:46"/>
    <d v="2016-11-08T02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5:00:00"/>
    <d v="2016-05-15T14:28:49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0:01:27"/>
    <d v="2015-05-12T10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1:18:56"/>
    <d v="2016-11-28T11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5:24:10"/>
    <d v="2014-02-24T16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09:23:40"/>
    <d v="2017-01-24T09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6:00:00"/>
    <d v="2014-10-14T06:02:38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1:58:33"/>
    <d v="2015-01-10T11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19:00:00"/>
    <d v="2016-05-06T05:58:34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2:28:27"/>
    <d v="2016-11-15T12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18:00:00"/>
    <d v="2016-04-09T12:59:52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17:00:00"/>
    <d v="2014-11-25T11:54:57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17:58:35"/>
    <d v="2017-02-09T17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6T21:00:00"/>
    <d v="2017-02-10T08:54:23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3:59:00"/>
    <d v="2016-12-21T12:51:53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6:00:04"/>
    <d v="2016-11-09T16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08:47:16"/>
    <d v="2015-11-07T08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4:10:42"/>
    <d v="2017-02-15T05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4:00:57"/>
    <d v="2014-01-24T04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6:47:59"/>
    <d v="2014-11-22T06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07:38:09"/>
    <d v="2013-12-06T07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08:17:03"/>
    <d v="2012-01-28T08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4:59:00"/>
    <d v="2015-11-30T09:01:07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0:00:00"/>
    <d v="2015-01-16T11:21:39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6:59:51"/>
    <d v="2015-08-18T06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4T22:50:00"/>
    <d v="2011-05-23T22:51:37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0:11:26"/>
    <d v="2015-11-14T20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18:00:04"/>
    <d v="2012-03-09T19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0:00:00"/>
    <d v="2011-02-11T11:07:25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0:27:23"/>
    <d v="2012-05-29T20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19:59:00"/>
    <d v="2013-08-08T15:07:34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08:01:00"/>
    <d v="2014-06-02T08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0:00:00"/>
    <d v="2012-06-07T11:51:29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5:22:00"/>
    <d v="2013-10-24T15:57:4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09:00:00"/>
    <d v="2009-09-13T22:05:3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0:00:00"/>
    <d v="2012-03-19T15:26:58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08:44:36"/>
    <d v="2012-03-19T08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19:59:00"/>
    <d v="2012-08-30T08:59:59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09:21:20"/>
    <d v="2012-12-21T09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4:54:16"/>
    <d v="2012-12-27T14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09:33:46"/>
    <d v="2012-01-19T09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19:59:00"/>
    <d v="2012-02-08T17:00:49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1:10:33"/>
    <d v="2014-02-24T12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6:46:49"/>
    <d v="2011-01-21T16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09:26:56"/>
    <d v="2012-06-14T09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19:31:36"/>
    <d v="2013-05-21T19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0T23:00:00"/>
    <d v="2013-11-27T12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19:39:56"/>
    <d v="2011-11-02T18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0:59:00"/>
    <d v="2010-11-20T11:34:5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0:00:00"/>
    <d v="2014-07-14T08:41:12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0:02:09"/>
    <d v="2012-02-08T20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1:15:28"/>
    <d v="2012-04-05T11:15:33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17:00:00"/>
    <d v="2014-07-31T15:06:3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5:42:17"/>
    <d v="2013-02-02T15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0:03:35"/>
    <d v="2013-02-19T11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6:06:29"/>
    <d v="2014-04-06T16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5:00:00"/>
    <d v="2014-03-18T07:11:18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5:00:26"/>
    <d v="2012-04-03T15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5:14:17"/>
    <d v="2012-05-08T05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09:25:43"/>
    <d v="2012-04-05T09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0:24:00"/>
    <d v="2009-09-23T09:24:1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4T21:00:00"/>
    <d v="2010-01-14T05:00:49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19:59:00"/>
    <d v="2009-08-25T07:26:54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17:58:05"/>
    <d v="2013-11-14T17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0:36:40"/>
    <d v="2014-02-26T11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3T21:15:01"/>
    <d v="2017-03-04T22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2:29:29"/>
    <d v="2017-03-10T13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0:07:27"/>
    <d v="2017-03-13T10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2:14:45"/>
    <d v="2017-02-24T13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5:32:11"/>
    <d v="2017-02-27T16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09:00:00"/>
    <d v="2017-03-09T16:49:08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4:00:40"/>
    <d v="2014-07-22T14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0:45:37"/>
    <d v="2015-05-15T10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6:59:06"/>
    <d v="2014-06-17T06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6:00:00"/>
    <d v="2015-11-24T13:35:43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6:08:10"/>
    <d v="2014-07-18T16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07:04:31"/>
    <d v="2015-01-07T07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09:50:00"/>
    <d v="2014-05-08T07:36:3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09:34:00"/>
    <d v="2014-10-06T08:04:58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5:44:03"/>
    <d v="2014-05-12T05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4:11:35"/>
    <d v="2014-01-27T14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07:22:23"/>
    <d v="2014-05-27T07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3:31:24"/>
    <d v="2014-05-30T13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8T23:59:00"/>
    <d v="2016-11-18T11:11:49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07:25:38"/>
    <d v="2016-09-30T07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1:31:44"/>
    <d v="2015-06-12T11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5T21:00:00"/>
    <d v="2014-09-15T08:51:1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1:47:00"/>
    <d v="2015-11-19T11:48:25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09:27:49"/>
    <d v="2016-05-25T09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5:39:00"/>
    <d v="2015-02-24T16:02:36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1:10:31"/>
    <d v="2016-09-02T11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6:34:36"/>
    <d v="2016-07-26T06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4:22:18"/>
    <d v="2015-12-22T14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0:37:08"/>
    <d v="2015-07-13T10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2:12:50"/>
    <d v="2016-12-04T12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18:25:39"/>
    <d v="2015-03-30T18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07:12:32"/>
    <d v="2015-04-07T07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08:13:42"/>
    <d v="2015-04-09T08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09:21:00"/>
    <d v="2014-11-11T09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4:02:16"/>
    <d v="2015-04-02T14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0:48:24"/>
    <d v="2015-05-06T10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6:52:58"/>
    <d v="2015-09-17T06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6:39:00"/>
    <d v="2014-12-05T14:20:36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07:35:24"/>
    <d v="2015-06-04T07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08:58:00"/>
    <d v="2016-01-08T08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4:00:00"/>
    <d v="2016-04-06T12:36:48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08:31:10"/>
    <d v="2014-11-11T08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6:16:40"/>
    <d v="2015-11-13T16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4:25:56"/>
    <d v="2015-09-01T14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5:00:00"/>
    <d v="2015-12-08T09:40:25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4:45:33"/>
    <d v="2015-09-21T04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4:16:56"/>
    <d v="2016-02-25T15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08:19:25"/>
    <d v="2015-02-28T09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1:30:11"/>
    <d v="2016-01-11T11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0:32:21"/>
    <d v="2014-11-17T20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0:39:56"/>
    <d v="2015-05-26T10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17:39:31"/>
    <d v="2015-03-24T17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07:53:44"/>
    <d v="2015-07-30T07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2:14:20"/>
    <d v="2015-01-13T12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2:03:57"/>
    <d v="2016-08-10T12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4:12:46"/>
    <d v="2015-11-10T14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3:53:03"/>
    <d v="2016-10-26T12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6:18:50"/>
    <d v="2015-07-27T16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6:23:36"/>
    <d v="2015-08-20T16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1:02:22"/>
    <d v="2015-09-01T11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4:27:28"/>
    <d v="2015-03-11T14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0:30:03"/>
    <d v="2015-07-09T20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17:21:47"/>
    <d v="2015-01-22T17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18:37:23"/>
    <d v="2014-10-14T17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08:50:32"/>
    <d v="2015-07-06T08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2:07:04"/>
    <d v="2014-11-11T12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07:02:20"/>
    <d v="2016-06-07T07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1:29:00"/>
    <d v="2014-12-16T12:29:19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3:59:00"/>
    <d v="2015-06-24T07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3T22:17:44"/>
    <d v="2014-11-24T22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0:04:04"/>
    <d v="2015-03-01T11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18:53:43"/>
    <d v="2015-09-28T18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07:33:37"/>
    <d v="2015-07-09T07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0:41:33"/>
    <d v="2015-01-27T00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0:57:00"/>
    <d v="2016-12-12T18:54:47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2:22:38"/>
    <d v="2015-09-15T12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3:14:16"/>
    <d v="2014-12-03T13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3:59:44"/>
    <d v="2015-06-02T13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2:28:26"/>
    <d v="2014-11-13T12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3T22:26:04"/>
    <d v="2016-03-14T22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1:44:56"/>
    <d v="2016-01-05T11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08:18:51"/>
    <d v="2015-04-13T08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2:10:58"/>
    <d v="2016-01-30T13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6:56:47"/>
    <d v="2015-12-03T16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6:02:55"/>
    <d v="2016-08-13T06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18:39:50"/>
    <d v="2014-12-09T18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0T22:00:00"/>
    <d v="2015-03-19T05:48:48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0:22:37"/>
    <d v="2014-10-06T19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3:01:15"/>
    <d v="2015-07-19T13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1:47:55"/>
    <d v="2015-08-08T01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09:34:42"/>
    <d v="2015-07-26T09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0:41:13"/>
    <d v="2016-10-12T09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5:30:00"/>
    <d v="2014-04-30T18:38:02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19:59:00"/>
    <d v="2015-07-13T08:41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2:42:26"/>
    <d v="2016-06-15T12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07:00:00"/>
    <d v="2015-01-15T09:42:23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3:13:07"/>
    <d v="2014-07-11T13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1:34:04"/>
    <d v="2015-01-23T12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09:43:09"/>
    <d v="2014-12-20T09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17:41:35"/>
    <d v="2014-09-10T16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08:29:56"/>
    <d v="2015-01-22T08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08:23:56"/>
    <d v="2015-02-09T09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08:54:50"/>
    <d v="2014-12-01T08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3:25:08"/>
    <d v="2014-09-27T13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4:04:00"/>
    <d v="2016-05-12T13:55:49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0:04:52"/>
    <d v="2015-06-08T20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2T22:38:53"/>
    <d v="2016-02-11T23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09:49:11"/>
    <d v="2015-02-10T10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08:44:00"/>
    <d v="2016-12-30T13:06:06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19:08:24"/>
    <d v="2016-01-12T19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18:23:33"/>
    <d v="2016-04-28T18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7T21:14:57"/>
    <d v="2015-02-05T21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3:35:43"/>
    <d v="2016-01-28T13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0:27:54"/>
    <d v="2015-06-24T20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4T22:39:46"/>
    <d v="2015-09-04T22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6:46:10"/>
    <d v="2015-11-30T06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0:00:00"/>
    <d v="2015-01-27T15:09:48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4:57:42"/>
    <d v="2015-10-08T13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1:38:49"/>
    <d v="2015-09-18T11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3:35:13"/>
    <d v="2016-01-14T13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0:59:00"/>
    <d v="2015-07-01T19:00:54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07:00:28"/>
    <d v="2015-02-17T08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07:00:22"/>
    <d v="2014-07-16T07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0:06:31"/>
    <d v="2016-04-25T10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0:33:41"/>
    <d v="2015-08-26T20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07:27:51"/>
    <d v="2016-10-27T06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0:00:00"/>
    <d v="2016-10-11T03:16:33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0T21:36:00"/>
    <d v="2016-08-24T23:35:13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0:25:15"/>
    <d v="2014-10-30T19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19:11:00"/>
    <d v="2014-09-19T17:44:16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3:48:10"/>
    <d v="2017-02-13T13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5:00:00"/>
    <d v="2015-11-30T12:15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08:36:49"/>
    <d v="2017-01-03T08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0:50:08"/>
    <d v="2017-02-03T20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0:45:50"/>
    <d v="2016-03-23T10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5:03:59"/>
    <d v="2017-01-26T15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5:27:36"/>
    <d v="2016-02-23T06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1:00:00"/>
    <d v="2016-05-05T12:55:18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6:18:05"/>
    <d v="2016-02-07T07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0:17:00"/>
    <d v="2016-11-29T20:29:27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19:00:00"/>
    <d v="2011-08-28T16:18:17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0:28:16"/>
    <d v="2012-06-28T20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1:00:00"/>
    <d v="2013-03-07T18:40:25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1:29:00"/>
    <d v="2015-09-01T13:36:37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09:15:48"/>
    <d v="2012-08-24T09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18:27:33"/>
    <d v="2013-04-08T18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09:00:00"/>
    <d v="2012-04-26T12:58:51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7T21:00:00"/>
    <d v="2012-09-21T19:42:01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2:18:49"/>
    <d v="2011-01-14T02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17:47:35"/>
    <d v="2012-04-23T17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5:49:52"/>
    <d v="2011-12-16T15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17:03:00"/>
    <d v="2010-06-24T18:46:2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0:57:49"/>
    <d v="2012-10-11T09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6:16:16"/>
    <d v="2010-08-26T16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4:00:00"/>
    <d v="2010-05-11T22:54:1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0:52:50"/>
    <d v="2014-09-30T23:52:50"/>
    <x v="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08:35:45"/>
    <d v="2012-06-28T08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4:48:33"/>
    <d v="2012-12-14T14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18:00:00"/>
    <d v="2012-07-17T09:26:34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4:28:04"/>
    <d v="2015-08-11T14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07:30:08"/>
    <d v="2012-03-31T07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0:46:23"/>
    <d v="2011-06-17T10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09:00:03"/>
    <d v="2012-03-02T10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4:00:03"/>
    <d v="2011-08-16T14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5:57:59"/>
    <d v="2011-09-07T15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08:59:36"/>
    <d v="2012-03-23T08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17:59:57"/>
    <d v="2012-04-26T17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08:11:48"/>
    <d v="2011-10-17T07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08:33:59"/>
    <d v="2013-04-09T08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2T21:27:56"/>
    <d v="2012-04-23T21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17:51:00"/>
    <d v="2010-12-30T12:08:34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1:59:00"/>
    <d v="2012-04-25T15:39:48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0:02:20"/>
    <d v="2013-03-14T20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07:29:04"/>
    <d v="2012-04-23T07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4:42:55"/>
    <d v="2012-05-07T14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4:54:52"/>
    <d v="2013-02-22T15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3:05:38"/>
    <d v="2011-07-06T13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5:13:07"/>
    <d v="2015-01-13T15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0:00:00"/>
    <d v="2012-11-13T07:33:57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0:32:55"/>
    <d v="2012-05-24T10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0:38:24"/>
    <d v="2015-08-28T10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1:48:38"/>
    <d v="2014-08-07T11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3:06:00"/>
    <d v="2016-05-08T13:35:08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17:22:14"/>
    <d v="2014-10-15T16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6:20:16"/>
    <d v="2015-02-11T17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3:00:00"/>
    <d v="2015-09-10T23:07:4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17:45:04"/>
    <d v="2015-04-10T17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4:50:34"/>
    <d v="2014-07-15T14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0:25:49"/>
    <d v="2015-02-23T11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5:56:12"/>
    <d v="2015-03-15T15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2:43:33"/>
    <d v="2016-01-02T02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3:02:41"/>
    <d v="2014-11-28T13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6:09:49"/>
    <d v="2016-12-27T16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1:21:17"/>
    <d v="2014-08-03T01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2:09:13"/>
    <d v="2015-01-23T12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08:40:52"/>
    <d v="2014-10-30T07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0:15:30"/>
    <d v="2015-02-17T11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09:20:28"/>
    <d v="2014-10-14T08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19:43:24"/>
    <d v="2014-06-18T19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1:21:00"/>
    <d v="2016-08-30T06:24:45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5:13:41"/>
    <d v="2015-09-22T15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6:52:00"/>
    <d v="2016-03-31T05:46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6:24:52"/>
    <d v="2014-10-18T15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0:30:00"/>
    <d v="2014-11-18T11:22:37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2:16:11"/>
    <d v="2012-05-29T12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0:59:00"/>
    <d v="2014-11-09T18:11:14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19:59:00"/>
    <d v="2013-09-29T10:01:31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3:00:00"/>
    <d v="2015-08-01T12:01:43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6:56:15"/>
    <d v="2012-02-08T17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0:50:00"/>
    <d v="2015-03-18T12:45:05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19:59:00"/>
    <d v="2015-07-23T08:19:14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2:22:46"/>
    <d v="2012-07-17T12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0:01:08"/>
    <d v="2013-01-30T10:01:5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2-31T22:00:00"/>
    <d v="2009-11-10T08:48:32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1:59:05"/>
    <d v="2014-10-31T10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18:32:46"/>
    <d v="2013-07-08T18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07:34:15"/>
    <d v="2011-06-02T07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0:59:00"/>
    <d v="2013-01-24T04:14:2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3:39:12"/>
    <d v="2014-12-04T13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08:12:01"/>
    <d v="2011-08-30T08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2:46:58"/>
    <d v="2013-07-28T02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19:59:00"/>
    <d v="2013-08-23T02:14:17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19:00:00"/>
    <d v="2010-12-01T18:34:58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4:29:29"/>
    <d v="2012-06-08T04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6:30:00"/>
    <d v="2015-01-22T19:18:58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4T21:00:00"/>
    <d v="2013-09-07T12:36:1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09:33:23"/>
    <d v="2012-03-05T10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0:27:00"/>
    <d v="2016-09-05T07:00:37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09:00:00"/>
    <d v="2013-04-26T10:11:1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19:59:00"/>
    <d v="2015-08-12T07:13:26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2:48:00"/>
    <d v="2012-02-21T22:03:0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1:26:21"/>
    <d v="2017-02-03T11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0:46:47"/>
    <d v="2012-07-22T20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19:59:00"/>
    <d v="2015-04-30T17:52:43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07:43:13"/>
    <d v="2012-04-27T07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5:47:37"/>
    <d v="2012-11-09T15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09:53:06"/>
    <d v="2014-04-15T09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5:59:00"/>
    <d v="2015-03-30T12:38:26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1:37:00"/>
    <d v="2011-10-13T12:58:04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4:49:34"/>
    <d v="2015-02-04T14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4:41:29"/>
    <d v="2015-09-13T04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4:35:39"/>
    <d v="2016-08-12T04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19:20:51"/>
    <d v="2015-05-30T19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6:58:19"/>
    <d v="2014-07-01T16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2:50:00"/>
    <d v="2016-03-11T07:36:29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5:32:28"/>
    <d v="2014-07-22T15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3:05:38"/>
    <d v="2015-03-24T13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07:59:54"/>
    <d v="2016-08-02T07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18:31:52"/>
    <d v="2015-08-17T18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3:40:35"/>
    <d v="2017-01-09T13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0:12:01"/>
    <d v="2016-03-20T00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18:51:57"/>
    <d v="2015-03-13T18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6:12:29"/>
    <d v="2014-07-09T06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1:49:05"/>
    <d v="2016-04-27T11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18:36:34"/>
    <d v="2014-12-12T18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5:14:07"/>
    <d v="2015-02-24T16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1:41:37"/>
    <d v="2014-07-10T11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09:00:00"/>
    <d v="2015-08-21T16:32:59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1:55:03"/>
    <d v="2014-07-17T11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19:00:00"/>
    <d v="2015-04-15T23:50:03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08:04:58"/>
    <d v="2015-10-17T07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5:43:54"/>
    <d v="2016-09-29T15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09:28:00"/>
    <d v="2015-01-15T10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0:09:29"/>
    <d v="2015-05-15T20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5:07:12"/>
    <d v="2014-06-05T15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4T23:55:36"/>
    <d v="2015-11-24T23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08:12:33"/>
    <d v="2015-11-30T08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5:14:00"/>
    <d v="2015-02-07T08:13:46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3:52:07"/>
    <d v="2016-02-22T04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6:08:17"/>
    <d v="2016-01-19T06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2:45:24"/>
    <d v="2016-01-13T13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1:13:41"/>
    <d v="2014-09-05T11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2:17:06"/>
    <d v="2015-03-26T12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5:13:48"/>
    <d v="2014-07-08T15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3T21:51:40"/>
    <d v="2017-01-24T21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07:56:49"/>
    <d v="2014-07-08T07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0:11:57"/>
    <d v="2016-05-20T00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2:10:01"/>
    <d v="2015-08-24T12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0:05:47"/>
    <d v="2014-06-19T10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2:36:40"/>
    <d v="2016-01-25T13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19:59:00"/>
    <d v="2012-08-29T13:39:09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3:20:00"/>
    <d v="2014-10-03T09:56:08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3:54:14"/>
    <d v="2013-12-09T13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17:13:43"/>
    <d v="2012-03-29T17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4:59:50"/>
    <d v="2016-05-18T04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09:06:22"/>
    <d v="2014-03-28T09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18:00:00"/>
    <d v="2015-06-29T12:59:32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6:00:00"/>
    <d v="2017-02-01T11:14:28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4T21:42:31"/>
    <d v="2012-06-14T21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1T22:59:00"/>
    <d v="2016-07-13T13:08:45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4:59:00"/>
    <d v="2016-11-30T00:03:34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19:26:10"/>
    <d v="2014-12-08T19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1:38:14"/>
    <d v="2012-08-22T11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29T21:00:00"/>
    <d v="2014-04-01T09:00:12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4:00:00"/>
    <d v="2016-03-24T03:56:04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5:52:09"/>
    <d v="2015-07-26T15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2:59:11"/>
    <d v="2014-09-20T12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2:01:01"/>
    <d v="2015-10-02T11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3:00:00"/>
    <d v="2015-09-26T13:13:24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17:00:00"/>
    <d v="2015-09-03T20:00:42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09:56:28"/>
    <d v="2015-04-21T09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09:50:16"/>
    <d v="2016-11-15T09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1T22:09:26"/>
    <d v="2016-11-17T22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2:07:02"/>
    <d v="2012-08-23T02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2:26:48"/>
    <d v="2016-10-15T11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07:04:29"/>
    <d v="2015-05-04T07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2:54:21"/>
    <d v="2015-10-27T11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5:11:07"/>
    <d v="2014-11-10T15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4:55:22"/>
    <d v="2015-04-14T04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2:00:00"/>
    <d v="2016-06-02T18:31:52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0:03:47"/>
    <d v="2015-08-01T20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17:28:59"/>
    <d v="2016-05-03T17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5:00:00"/>
    <d v="2014-01-28T11:45:32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07:45:21"/>
    <d v="2016-08-30T07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3:49:21"/>
    <d v="2015-02-02T14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17:00:00"/>
    <d v="2016-09-23T06:45:14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5:11:15"/>
    <d v="2016-09-26T05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3:54:55"/>
    <d v="2014-12-16T13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2:45:48"/>
    <d v="2015-01-20T12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19:51:14"/>
    <d v="2015-04-08T19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2:09:00"/>
    <d v="2014-08-29T11:51:03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4T22:57:00"/>
    <d v="2016-06-14T21:55:08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0T23:59:00"/>
    <d v="2016-11-15T05:58:35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1:00:35"/>
    <d v="2017-02-08T11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3:13:23"/>
    <d v="2014-10-09T12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8T23:31:09"/>
    <d v="2015-08-09T23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3T22:16:59"/>
    <d v="2015-07-14T22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09:09:20"/>
    <d v="2016-02-08T09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5:55:41"/>
    <d v="2015-12-03T15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6:59:03"/>
    <d v="2016-11-21T06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1:20:09"/>
    <d v="2015-11-19T11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19:48:45"/>
    <d v="2014-11-09T19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0:00:00"/>
    <d v="2014-05-12T07:38:47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5:25:26"/>
    <d v="2015-02-20T06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2:00:00"/>
    <d v="2016-01-12T12:47:27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1:00:00"/>
    <d v="2017-02-01T08:31:28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17:30:00"/>
    <d v="2016-06-30T14:17:33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3:13:14"/>
    <d v="2016-06-30T13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17:40:10"/>
    <d v="2015-03-18T17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0:06:58"/>
    <d v="2015-09-25T09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5:00:10"/>
    <d v="2013-09-25T15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09:55:13"/>
    <d v="2015-07-22T09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07:00:00"/>
    <d v="2015-08-06T06:56:47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8T22:59:00"/>
    <d v="2015-11-04T16:36:37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3:29:34"/>
    <d v="2015-03-20T13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3:00:00"/>
    <d v="2015-08-19T10:20:39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4:13:36"/>
    <d v="2016-01-11T14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6:32:00"/>
    <d v="2015-09-28T06:07:45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6:51:36"/>
    <d v="2015-11-10T16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6:29:40"/>
    <d v="2014-06-30T16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1:38:00"/>
    <d v="2014-11-19T09:58:36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7T22:00:00"/>
    <d v="2015-12-06T13:13:1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4:45:00"/>
    <d v="2014-09-30T04:59:5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0:59:00"/>
    <d v="2016-06-08T07:11:1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3:34:49"/>
    <d v="2014-10-11T12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6:59:34"/>
    <d v="2016-04-22T06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6:42:23"/>
    <d v="2014-06-02T16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1:09:25"/>
    <d v="2015-08-25T11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6:01:34"/>
    <d v="2015-01-28T16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0:04:51"/>
    <d v="2016-03-06T21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3:29:10"/>
    <d v="2014-06-15T13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1T21:59:00"/>
    <d v="2014-10-20T12:55:4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0:07:20"/>
    <d v="2015-01-30T10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3:57:05"/>
    <d v="2014-06-30T13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07:42:10"/>
    <d v="2015-02-26T08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5:23:43"/>
    <d v="2014-09-10T15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07:21:58"/>
    <d v="2015-05-30T07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19:00:00"/>
    <d v="2015-01-23T18:51:1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5:04:50"/>
    <d v="2016-06-30T15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18:31:16"/>
    <d v="2015-04-18T18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09:22:37"/>
    <d v="2015-03-26T09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4T23:01:00"/>
    <d v="2015-02-23T00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19:19:26"/>
    <d v="2014-07-13T19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19:22:19"/>
    <d v="2014-08-26T19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19:21:58"/>
    <d v="2015-02-12T20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2:16:00"/>
    <d v="2014-11-21T12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4:00:00"/>
    <d v="2015-07-02T14:33:43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3:33:28"/>
    <d v="2014-05-28T13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3:31:03"/>
    <d v="2014-07-09T13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2:59:32"/>
    <d v="2014-08-19T12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09:35:34"/>
    <d v="2017-03-07T10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0:14:37"/>
    <d v="2017-03-06T11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07:33:50"/>
    <d v="2017-01-21T08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1:41:54"/>
    <d v="2017-02-21T12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2:59:18"/>
    <d v="2017-02-07T13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5T22:59:00"/>
    <d v="2014-09-16T23:04:43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6T22:59:00"/>
    <d v="2013-04-27T10:47:23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08:45:26"/>
    <d v="2016-05-22T08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19:59:00"/>
    <d v="2016-08-29T19:35:41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18:00:00"/>
    <d v="2014-07-07T21:30:28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4:01:00"/>
    <d v="2014-05-21T09:53:1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0:00:00"/>
    <d v="2013-06-06T17:29:2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07:41:24"/>
    <d v="2015-11-14T07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5:00:00"/>
    <d v="2016-09-16T07:43:16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1:33:48"/>
    <d v="2016-01-18T01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7T23:59:53"/>
    <d v="2015-09-07T23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4:57:29"/>
    <d v="2014-10-22T13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5:00:00"/>
    <d v="2016-04-05T06:19:05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5:44:54"/>
    <d v="2016-02-17T16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4:10:53"/>
    <d v="2016-10-12T03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1:00:00"/>
    <d v="2013-08-07T05:03:1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2:34:13"/>
    <d v="2016-11-30T12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3:08:08"/>
    <d v="2014-11-01T12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4T23:50:59"/>
    <d v="2015-07-13T23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09:52:15"/>
    <d v="2017-01-10T09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5:55:11"/>
    <d v="2016-03-23T05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08:14:23"/>
    <d v="2015-07-13T08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6:23:54"/>
    <d v="2015-11-25T06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30T21:46:37"/>
    <d v="2015-03-31T21:46:37"/>
    <x v="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4:59:35"/>
    <d v="2013-03-18T04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0:00:00"/>
    <d v="2014-08-21T04:37:02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6:00:00"/>
    <d v="2013-04-25T11:23:48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09T21:32:54"/>
    <d v="2015-02-08T22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3:59:00"/>
    <d v="2016-09-13T08:03:12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2:00:00"/>
    <d v="2013-02-10T18:54:1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07:59:33"/>
    <d v="2014-03-24T07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1:00:00"/>
    <d v="2013-12-03T14:01:27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19:26:44"/>
    <d v="2016-09-06T19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3:18:37"/>
    <d v="2014-03-21T13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5:45:52"/>
    <d v="2015-02-09T16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18:07:00"/>
    <d v="2014-09-29T07:46:42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09:16:27"/>
    <d v="2012-05-01T09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8T23:53:27"/>
    <d v="2016-09-18T23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17:29:58"/>
    <d v="2012-01-29T17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5:42:48"/>
    <d v="2012-05-15T15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0:45:11"/>
    <d v="2014-07-30T10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19:10:00"/>
    <d v="2012-05-15T07:33:1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09:03:22"/>
    <d v="2016-08-03T09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0:10:37"/>
    <d v="2015-03-05T11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2:00:00"/>
    <d v="2012-06-18T13:35:45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3:17:22"/>
    <d v="2014-04-18T13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0:21:44"/>
    <d v="2011-11-08T10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3:37:03"/>
    <d v="2012-07-27T13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07:15:51"/>
    <d v="2014-08-12T07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0:58:47"/>
    <d v="2015-03-09T10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3:36:41"/>
    <d v="2013-12-12T13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07:45:32"/>
    <d v="2016-07-22T07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2:36:23"/>
    <d v="2016-09-26T02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0:47:46"/>
    <d v="2016-06-03T00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3:04:18"/>
    <d v="2013-05-21T03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17:31:33"/>
    <d v="2012-12-03T17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5:53:15"/>
    <d v="2012-01-18T16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5:54:44"/>
    <d v="2013-04-09T05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1:00:00"/>
    <d v="2012-04-30T23:00:31"/>
    <x v="6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5:53:48"/>
    <d v="2012-10-12T05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08:01:58"/>
    <d v="2011-07-12T08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5:00:50"/>
    <d v="2015-06-17T15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5:45:23"/>
    <d v="2012-02-28T06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1:49:50"/>
    <d v="2014-04-16T11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07:55:30"/>
    <d v="2014-02-16T08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09:00:00"/>
    <d v="2012-12-14T04:45:4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2:51:34"/>
    <d v="2013-09-20T12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2:45:21"/>
    <d v="2016-04-14T12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19:02:08"/>
    <d v="2013-02-05T19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6:19:14"/>
    <d v="2011-11-15T16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1T23:07:56"/>
    <d v="2015-05-11T23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08:03:24"/>
    <d v="2015-06-17T08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5:28:26"/>
    <d v="2014-07-26T15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07:03:41"/>
    <d v="2015-10-23T06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2:44:48"/>
    <d v="2017-02-08T02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1T23:00:00"/>
    <d v="2015-01-14T14:35:54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0:59:00"/>
    <d v="2015-01-22T14:11:58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4:50:46"/>
    <d v="2015-04-09T04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0:54:03"/>
    <d v="2014-10-08T10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3:00:00"/>
    <d v="2016-07-06T20:32:47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5:39:40"/>
    <d v="2014-06-25T05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0:45:52"/>
    <d v="2014-06-17T20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08:50:43"/>
    <d v="2016-06-29T08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0:00:00"/>
    <d v="2015-02-20T16:18:54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4:31:43"/>
    <d v="2015-01-12T14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0:00:00"/>
    <d v="2016-08-09T13:35:59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1T21:32:39"/>
    <d v="2015-06-27T21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2:03:25"/>
    <d v="2015-06-21T02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1:00:00"/>
    <d v="2016-02-16T08:35:59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5:00:00"/>
    <d v="2014-05-21T04:37:21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4:40:28"/>
    <d v="2014-06-05T04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4:34:00"/>
    <d v="2014-06-08T14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08:00:00"/>
    <d v="2015-07-16T08:12:01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08:00:00"/>
    <d v="2016-05-16T22:21:1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5:16:06"/>
    <d v="2014-11-05T05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3:00:00"/>
    <d v="2014-09-17T21:50:0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07:31:47"/>
    <d v="2015-07-07T07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6:00:00"/>
    <d v="2015-06-02T17:34:3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2:53:10"/>
    <d v="2014-08-30T02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4:07:53"/>
    <d v="2015-07-28T04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3:00:00"/>
    <d v="2015-06-29T22:24:5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2:57:18"/>
    <d v="2015-05-30T12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2:18:55"/>
    <d v="2015-07-23T12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6:39:00"/>
    <d v="2016-03-22T03:55:25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19:59:00"/>
    <d v="2014-04-29T19:21:04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3:55:03"/>
    <d v="2015-01-24T03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0:00:00"/>
    <d v="2015-02-19T09:51:38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09:49:21"/>
    <d v="2016-11-19T09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1:35:15"/>
    <d v="2015-04-09T01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0:38:29"/>
    <d v="2016-07-08T10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08:00:00"/>
    <d v="2015-07-03T03:13:12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07:14:22"/>
    <d v="2015-01-19T07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6:21:26"/>
    <d v="2015-09-03T06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4:36:49"/>
    <d v="2015-05-15T04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6:00:00"/>
    <d v="2016-02-01T06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4:08:55"/>
    <d v="2014-08-24T14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07:24:52"/>
    <d v="2015-02-25T08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4:59:00"/>
    <d v="2015-03-03T16:16:46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17:43:00"/>
    <d v="2015-05-11T22:29:56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1:01:26"/>
    <d v="2015-11-04T11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09T23:00:00"/>
    <d v="2015-06-15T16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08:30:00"/>
    <d v="2016-05-04T08:24:26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5:00:00"/>
    <d v="2015-09-06T22:21:09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2:25:18"/>
    <d v="2016-05-05T02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19:59:00"/>
    <d v="2014-04-29T12:09:08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1:47:50"/>
    <d v="2015-06-16T11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4:00:00"/>
    <d v="2014-10-26T09:01:34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18:00:00"/>
    <d v="2015-09-20T19:03:53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5:02:10"/>
    <d v="2015-01-15T15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6:00:00"/>
    <d v="2015-11-05T08:53:37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0:59:00"/>
    <d v="2017-01-10T22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4:48:04"/>
    <d v="2015-10-30T13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4:00:00"/>
    <d v="2014-07-22T06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0:59:00"/>
    <d v="2014-08-01T21:45:54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09:00:00"/>
    <d v="2015-02-24T16:51:19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0:44:57"/>
    <d v="2015-10-14T09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3:00:00"/>
    <d v="2014-05-25T14:51:3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0:00:00"/>
    <d v="2016-05-02T09:42:3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5:06:20"/>
    <d v="2016-12-05T05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6:23:53"/>
    <d v="2015-04-08T16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08:36:34"/>
    <d v="2015-04-14T08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1:21:05"/>
    <d v="2016-03-24T11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07:34:19"/>
    <d v="2015-04-29T07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2:16:40"/>
    <d v="2016-03-24T02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6:10:11"/>
    <d v="2014-08-06T16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5:17:00"/>
    <d v="2016-01-20T16:03:49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17:05:03"/>
    <d v="2014-05-21T17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0:34:57"/>
    <d v="2014-07-15T20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09:11:59"/>
    <d v="2015-04-17T09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5:34:00"/>
    <d v="2015-12-31T16:11:11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3:34:00"/>
    <d v="2015-06-09T16:54:0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0:00:00"/>
    <d v="2016-12-22T14:04:55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3:28:00"/>
    <d v="2014-11-11T05:04:55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0:41:44"/>
    <d v="2015-08-17T00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1:12:56"/>
    <d v="2016-04-20T11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6:10:48"/>
    <d v="2015-09-10T06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0:57:09"/>
    <d v="2014-05-25T10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08:12:03"/>
    <d v="2014-07-11T08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5:18:00"/>
    <d v="2015-06-17T06:43:2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18:44:19"/>
    <d v="2014-11-06T18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4:00:00"/>
    <d v="2016-09-14T14:55:21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0:00:00"/>
    <d v="2016-06-09T20:41:12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1:50:54"/>
    <d v="2016-09-05T11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6:14:41"/>
    <d v="2016-06-19T06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0:32:45"/>
    <d v="2014-04-16T20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09:43:33"/>
    <d v="2014-12-01T09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18:47:18"/>
    <d v="2015-04-20T18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1:37:11"/>
    <d v="2014-12-29T11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2:16:26"/>
    <d v="2016-12-18T12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19:04:53"/>
    <d v="2016-04-04T19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09:51:19"/>
    <d v="2015-06-16T09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09:00:00"/>
    <d v="2016-10-29T14:55:24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6:46:35"/>
    <d v="2015-05-04T06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09:24:21"/>
    <d v="2015-12-21T09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09:05:00"/>
    <d v="2015-07-07T13:44:12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07:20:36"/>
    <d v="2014-10-04T06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6:18:38"/>
    <d v="2016-04-01T06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0:59:00"/>
    <d v="2016-01-01T13:40:37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09:27:15"/>
    <d v="2014-11-05T09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6:50:01"/>
    <d v="2015-02-11T17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19:59:00"/>
    <d v="2015-09-14T07:11:24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2:15:24"/>
    <d v="2014-12-12T02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0:59:00"/>
    <d v="2014-10-10T04:50:4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2:43:05"/>
    <d v="2014-07-30T12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19:00:00"/>
    <d v="2014-07-11T09:49:52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2:12:08"/>
    <d v="2016-02-15T13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3:00:00"/>
    <d v="2014-08-18T09:08:24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18:00:00"/>
    <d v="2014-11-10T10:33:15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4:40:15"/>
    <d v="2015-02-02T15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3:00:00"/>
    <d v="2014-06-21T05:19:52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1T22:00:00"/>
    <d v="2016-11-27T13:48:41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07:29:05"/>
    <d v="2015-09-11T07:30:58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07:57:33"/>
    <d v="2015-10-01T07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17:52:38"/>
    <d v="2016-05-24T17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8T21:37:12"/>
    <d v="2014-07-09T21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3:42:19"/>
    <d v="2014-12-09T13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2:33:16"/>
    <d v="2015-07-25T02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0:00:18"/>
    <d v="2015-07-10T20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4:00:00"/>
    <d v="2014-10-28T15:13:51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17:21:53"/>
    <d v="2016-08-23T17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17:00:00"/>
    <d v="2015-07-14T07:34:26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3:03:57"/>
    <d v="2016-03-15T13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09:33:39"/>
    <d v="2016-05-09T09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1:46:00"/>
    <d v="2014-10-16T22:23:21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2:11:27"/>
    <d v="2015-04-13T12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0:27:06"/>
    <d v="2015-05-18T10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19:09:34"/>
    <d v="2015-12-15T19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4:08:59"/>
    <d v="2014-07-08T14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2:46:34"/>
    <d v="2015-01-13T13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0:33:10"/>
    <d v="2016-02-15T01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3:26:29"/>
    <d v="2014-04-26T03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5T21:37:27"/>
    <d v="2015-08-28T21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07:06:47"/>
    <d v="2015-10-01T07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6:52:09"/>
    <d v="2014-07-06T06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0:01:10"/>
    <d v="2015-02-23T11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3:16:44"/>
    <d v="2014-08-26T13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2:58:47"/>
    <d v="2015-04-03T12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19:00:00"/>
    <d v="2015-01-08T19:39:39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19:59:00"/>
    <d v="2015-04-09T05:21:5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6:01:08"/>
    <d v="2014-08-12T06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0:22:59"/>
    <d v="2015-02-09T10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4T21:00:00"/>
    <d v="2014-06-16T08:03:49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5:57:26"/>
    <d v="2016-02-03T15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5:32:38"/>
    <d v="2014-04-25T05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6:01:04"/>
    <d v="2015-04-07T06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4T22:08:00"/>
    <d v="2014-08-20T22:59:23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3:00:00"/>
    <d v="2015-01-20T19:57:17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4:57:33"/>
    <d v="2016-05-05T14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07:16:04"/>
    <d v="2014-05-16T07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09:00:00"/>
    <d v="2016-07-02T06:00:08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0:59:00"/>
    <d v="2014-09-30T07:37:03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2:58:33"/>
    <d v="2014-06-13T02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08:53:34"/>
    <d v="2014-12-31T08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17:00:00"/>
    <d v="2014-07-25T11:25:12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0:33:38"/>
    <d v="2014-12-09T10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5:02:35"/>
    <d v="2015-01-30T15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2:18:00"/>
    <d v="2015-11-26T11:17:39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19:06:20"/>
    <d v="2015-03-13T19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3:56:38"/>
    <d v="2015-05-08T13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19:21:00"/>
    <d v="2015-04-23T19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4:44:52"/>
    <d v="2016-07-16T04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09:11:00"/>
    <d v="2016-10-06T05:29:27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07:34:53"/>
    <d v="2015-04-03T07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2:45:17"/>
    <d v="2015-10-20T11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0:45:52"/>
    <d v="2015-12-24T00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1:16:13"/>
    <d v="2014-08-21T11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0:00:00"/>
    <d v="2016-09-15T08:33:59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1:00:21"/>
    <d v="2015-09-08T11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5:00:03"/>
    <d v="2017-02-24T06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09:47:29"/>
    <d v="2015-05-17T09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5:00:50"/>
    <d v="2016-04-04T15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5:16:12"/>
    <d v="2015-01-26T16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09:41:57"/>
    <d v="2016-03-09T10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6:12:05"/>
    <d v="2016-05-07T16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0:10:23"/>
    <d v="2014-08-12T10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0:00:00"/>
    <d v="2015-02-25T21:05:59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28T22:59:00"/>
    <d v="2015-01-31T21:51:46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3:17:04"/>
    <d v="2015-06-02T03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3:32:00"/>
    <d v="2014-07-07T13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09:30:33"/>
    <d v="2015-06-07T09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09:43:32"/>
    <d v="2015-08-17T09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19:44:52"/>
    <d v="2015-02-06T20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19:59:00"/>
    <d v="2016-08-03T04:34:2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4:51:00"/>
    <d v="2015-04-03T10:52:33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08:04:11"/>
    <d v="2014-06-18T08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07:47:58"/>
    <d v="2014-08-01T07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17:00:00"/>
    <d v="2016-11-19T18:38:4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0:00:00"/>
    <d v="2015-12-03T11:38:28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17:35:00"/>
    <d v="2014-08-28T17:27:51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19:00:00"/>
    <d v="2014-10-29T08:24:46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4:00:00"/>
    <d v="2016-02-25T09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18:14:00"/>
    <d v="2015-01-22T13:08:54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9T21:59:00"/>
    <d v="2014-10-10T07:22:27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5T22:00:00"/>
    <d v="2014-12-20T11:47:03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18:00:00"/>
    <d v="2015-08-03T13:58:5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5:25:56"/>
    <d v="2015-08-09T05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08:29:03"/>
    <d v="2016-01-12T08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08:10:36"/>
    <d v="2014-09-12T07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3T22:41:21"/>
    <d v="2016-07-24T22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0:00:00"/>
    <d v="2016-10-11T15:22:08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3:00:06"/>
    <d v="2016-03-02T04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6:00:00"/>
    <d v="2016-09-13T23:22:31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0:41:21"/>
    <d v="2016-05-21T00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0:59:00"/>
    <d v="2015-11-28T16:29:22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5:47:00"/>
    <d v="2015-12-03T05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2:05:30"/>
    <d v="2017-01-05T12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0:25:10"/>
    <d v="2016-09-09T10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2:07:47"/>
    <d v="2016-01-21T12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3:29:32"/>
    <d v="2014-09-03T03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07:57:51"/>
    <d v="2016-12-20T07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3:54:00"/>
    <d v="2015-03-27T13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0:59:00"/>
    <d v="2017-02-09T09:36:33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0:25:00"/>
    <d v="2014-05-18T20:38:49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18:00:00"/>
    <d v="2017-02-14T09:46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0:00:00"/>
    <d v="2017-01-17T11:51:1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3:29:42"/>
    <d v="2016-06-13T13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2:04:12"/>
    <d v="2012-11-26T12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2-29T21:59:00"/>
    <d v="2016-01-29T12:22:56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4:08:44"/>
    <d v="2014-10-16T13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08:11:45"/>
    <d v="2014-09-06T08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0:09:51"/>
    <d v="2014-11-14T10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4T21:11:23"/>
    <d v="2015-04-03T21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0T21:05:19"/>
    <d v="2015-12-21T21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6:40:40"/>
    <d v="2014-10-27T05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1:58:39"/>
    <d v="2014-12-23T11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4:59:00"/>
    <d v="2015-11-26T03:15:16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08:52:10"/>
    <d v="2015-01-20T08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2:04:09"/>
    <d v="2015-05-22T12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4T21:00:00"/>
    <d v="2014-10-07T18:58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0:00:00"/>
    <d v="2014-05-26T09:27:18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5:09:12"/>
    <d v="2014-05-19T05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2:24:03"/>
    <d v="2014-07-21T12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4:00:00"/>
    <d v="2015-06-07T23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19:00:00"/>
    <d v="2014-04-29T12:00:2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2:18:53"/>
    <d v="2015-06-15T12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1T21:59:00"/>
    <d v="2016-10-17T06:51:09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4:53:29"/>
    <d v="2016-07-13T14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08:13:06"/>
    <d v="2015-04-27T08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5:51:15"/>
    <d v="2012-09-06T15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08:00:00"/>
    <d v="2014-05-02T04:13:33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3:01:32"/>
    <d v="2017-02-17T03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07:54:11"/>
    <d v="2015-02-18T08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4T22:20:25"/>
    <d v="2016-07-15T22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0:35:00"/>
    <d v="2014-10-20T09:00:47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09:56:11"/>
    <d v="2015-08-17T09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3:10:47"/>
    <d v="2016-08-15T13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17:04:19"/>
    <d v="2015-08-11T17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18:38:45"/>
    <d v="2016-07-18T18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19:59:00"/>
    <d v="2016-10-01T04:50:55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5:26:49"/>
    <d v="2013-04-04T05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3:59:00"/>
    <d v="2013-07-11T10:50:44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0:59:00"/>
    <d v="2010-07-19T13:26:13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3T22:03:17"/>
    <d v="2016-01-03T22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8T23:59:00"/>
    <d v="2013-12-02T11:03:58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5:00:00"/>
    <d v="2015-06-22T11:00:21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2:50:48"/>
    <d v="2015-12-21T12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08:30:47"/>
    <d v="2015-09-06T08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18:50:00"/>
    <d v="2015-03-19T17:41:39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09:26:38"/>
    <d v="2016-01-18T09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19:44:15"/>
    <d v="2014-07-22T19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0:52:00"/>
    <d v="2014-08-11T11:16:26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5:16:00"/>
    <d v="2016-03-14T15:44:14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3:22:00"/>
    <d v="2014-12-02T13:37:4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6:20:55"/>
    <d v="2015-05-14T16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0:02:40"/>
    <d v="2016-04-04T20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1:59:05"/>
    <d v="2017-01-09T01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07:59:00"/>
    <d v="2015-04-28T08:04:5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19:59:00"/>
    <d v="2014-08-11T10:16:53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17:04:00"/>
    <d v="2015-01-23T11:59:14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4:59:50"/>
    <d v="2014-11-10T14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07:16:24"/>
    <d v="2014-07-31T07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6:36:51"/>
    <d v="2016-03-04T07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0:59:00"/>
    <d v="2016-03-31T00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4:27:26"/>
    <d v="2014-07-09T14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7T22:35:34"/>
    <d v="2015-08-28T22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0:49:08"/>
    <d v="2014-07-14T10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0:00:00"/>
    <d v="2015-09-01T04:51:32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4:08:58"/>
    <d v="2016-09-17T14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1T22:59:00"/>
    <d v="2015-10-21T19:07:26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17:19:32"/>
    <d v="2014-07-04T17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09T21:28:57"/>
    <d v="2016-06-09T21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4:31:19"/>
    <d v="2015-08-10T14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08:35:52"/>
    <d v="2015-09-16T08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2:00:34"/>
    <d v="2014-11-14T12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09:36:09"/>
    <d v="2016-11-16T09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0T21:59:00"/>
    <d v="2015-04-03T09:34:41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17:46:00"/>
    <d v="2016-10-15T08:34:22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1:19:00"/>
    <d v="2015-04-17T08:25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5:42:39"/>
    <d v="2016-02-09T05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18:27:20"/>
    <d v="2016-06-29T18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07:38:43"/>
    <d v="2015-08-10T07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4:57:58"/>
    <d v="2017-01-31T14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19:19:55"/>
    <d v="2015-01-26T19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08:07:15"/>
    <d v="2015-02-20T09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17:40:44"/>
    <d v="2014-10-27T16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0:21:31"/>
    <d v="2015-08-20T20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5:09:06"/>
    <d v="2015-10-16T14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31T21:00:00"/>
    <d v="2014-08-02T05:31:18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0:48:00"/>
    <d v="2015-04-06T09:22:11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3:12:39"/>
    <d v="2015-08-30T13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08:05:59"/>
    <d v="2015-06-18T08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0:36:30"/>
    <d v="2016-10-21T19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5:41:00"/>
    <d v="2014-12-08T05:44:07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17:59:00"/>
    <d v="2016-06-07T05:01:2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0:39:05"/>
    <d v="2015-03-02T11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4:45:43"/>
    <d v="2016-07-15T14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4:00:00"/>
    <d v="2015-09-08T06:51:52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19:59:00"/>
    <d v="2014-05-01T13:49:01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1:05:56"/>
    <d v="2015-07-22T11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6:36:20"/>
    <d v="2016-06-01T16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1:48:46"/>
    <d v="2015-04-20T11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6:00:00"/>
    <d v="2016-09-16T04:05:01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6:17:00"/>
    <d v="2015-12-21T11:00:49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0:33:11"/>
    <d v="2016-01-12T20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6:56:15"/>
    <d v="2014-09-20T06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5T23:56:00"/>
    <d v="2015-06-16T01:12:17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0:10:18"/>
    <d v="2016-07-04T00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19:45:06"/>
    <d v="2015-04-12T19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18:00:00"/>
    <d v="2015-01-02T13:48:31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8T21:00:00"/>
    <d v="2014-08-25T09:15:16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4:00:00"/>
    <d v="2015-08-25T02:17:56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1:32:31"/>
    <d v="2015-05-04T11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07:19:54"/>
    <d v="2015-02-27T08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19:00:10"/>
    <d v="2014-07-23T19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6:45:19"/>
    <d v="2017-01-09T16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6:17:00"/>
    <d v="2014-09-03T06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18:55:34"/>
    <d v="2016-09-01T18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09:33:02"/>
    <d v="2015-03-18T09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07:10:50"/>
    <d v="2014-07-23T07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2:43:47"/>
    <d v="2016-05-06T02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4:22:05"/>
    <d v="2015-03-18T04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5:12:00"/>
    <d v="2016-05-19T00:59:2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07:35:23"/>
    <d v="2016-06-13T07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6:05:32"/>
    <d v="2015-02-24T17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3:36:36"/>
    <d v="2016-03-06T14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08:18:55"/>
    <d v="2014-07-28T08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5:22:12"/>
    <d v="2016-11-04T14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5:49:58"/>
    <d v="2016-06-09T15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0:43:21"/>
    <d v="2014-12-04T10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0:57:52"/>
    <d v="2015-12-07T20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5:26:02"/>
    <d v="2016-02-26T16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2:33:49"/>
    <d v="2015-01-30T12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0:49:01"/>
    <d v="2017-02-14T11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1:13:39"/>
    <d v="2017-03-09T12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0:59:00"/>
    <d v="2017-03-14T07:21:56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4:54:05"/>
    <d v="2017-03-09T05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0T23:24:20"/>
    <d v="2017-02-20T00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4:33:54"/>
    <d v="2017-02-22T05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08:16:59"/>
    <d v="2017-03-06T09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19:38:41"/>
    <d v="2017-03-12T19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4:59:00"/>
    <d v="2017-02-23T03:05:54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1:12:00"/>
    <d v="2017-03-13T13:14:29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07:30:07"/>
    <d v="2017-03-15T07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0:33:00"/>
    <d v="2017-02-18T22:29:2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08:15:03"/>
    <d v="2017-03-08T09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2:00:00"/>
    <d v="2017-03-06T10:04:48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3:18:59"/>
    <d v="2017-02-17T04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0:35:56"/>
    <d v="2017-03-14T00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8T22:00:00"/>
    <d v="2017-03-02T04:55:07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5:58:54"/>
    <d v="2017-01-26T16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07:22:46"/>
    <d v="2017-03-02T08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6:15:55"/>
    <d v="2014-09-27T15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0:00:00"/>
    <d v="2014-09-09T07:58:04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18:00:00"/>
    <d v="2012-11-12T16:25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0:00:00"/>
    <d v="2010-10-26T22:20:03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2:09:34"/>
    <d v="2014-08-11T12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2:49:27"/>
    <d v="2013-10-03T12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0:59:00"/>
    <d v="2011-03-30T19:42:17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2:00:58"/>
    <d v="2012-03-02T13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3:58:45"/>
    <d v="2012-11-20T03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4:52:24"/>
    <d v="2012-04-27T14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8T21:00:00"/>
    <d v="2014-07-09T10:55:05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2:09:12"/>
    <d v="2013-06-22T12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5:00:00"/>
    <d v="2011-12-06T17:36:01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0:59:00"/>
    <d v="2014-07-20T22:21:2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4:52:02"/>
    <d v="2014-09-15T04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18:00:00"/>
    <d v="2014-06-09T08:27:42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0:05:25"/>
    <d v="2014-05-16T10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1:20:15"/>
    <d v="2014-05-07T11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19:59:00"/>
    <d v="2011-04-10T19:49:2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5T23:59:00"/>
    <d v="2014-10-28T08:35:53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0:13:01"/>
    <d v="2014-07-18T20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4:00:00"/>
    <d v="2014-05-12T18:32:33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0:59:00"/>
    <d v="2013-11-13T09:42:4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0:00:00"/>
    <d v="2014-05-29T17:55:44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6:35:58"/>
    <d v="2016-04-06T06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09:31:08"/>
    <d v="2012-01-15T09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3:04:52"/>
    <d v="2014-08-27T13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2:45:08"/>
    <d v="2014-08-11T12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3:17:07"/>
    <d v="2010-12-19T13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07:00:00"/>
    <d v="2013-07-22T14:20:31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08:00:09"/>
    <d v="2014-05-22T08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6:31:15"/>
    <d v="2014-06-16T06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08:51:11"/>
    <d v="2013-04-11T08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1:54:09"/>
    <d v="2014-05-21T01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08:00:00"/>
    <d v="2014-05-19T23:26:27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09:00:00"/>
    <d v="2011-12-06T14:47:01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1:04:29"/>
    <d v="2013-08-05T11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5:50:31"/>
    <d v="2014-06-01T15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5:27:21"/>
    <d v="2014-07-09T15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3:00:00"/>
    <d v="2014-08-17T14:10:3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07:59:33"/>
    <d v="2014-07-15T07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1:58:22"/>
    <d v="2015-05-20T01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0:18:52"/>
    <d v="2015-04-24T00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0:37:55"/>
    <d v="2016-11-08T19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0:07:49"/>
    <d v="2016-06-17T10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4:00:00"/>
    <d v="2015-01-14T14:34:19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5:14:16"/>
    <d v="2015-01-06T15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17:29:58"/>
    <d v="2015-06-26T17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6:15:42"/>
    <d v="2015-01-13T06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6:00:00"/>
    <d v="2015-06-02T06:21:15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3:50:18"/>
    <d v="2015-01-05T03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2:11:17"/>
    <d v="2015-01-09T02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3:00:00"/>
    <d v="2014-08-07T10:16:58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29T21:34:00"/>
    <d v="2016-03-30T23:41:41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0:24:37"/>
    <d v="2014-08-10T10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3T21:59:00"/>
    <d v="2015-10-16T12:29:06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5:43:42"/>
    <d v="2015-08-26T15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08:14:00"/>
    <d v="2015-06-17T08:27:5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0:59:32"/>
    <d v="2015-04-01T00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8T22:37:31"/>
    <d v="2015-08-19T22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2T21:40:07"/>
    <d v="2015-02-21T22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6:31:17"/>
    <d v="2014-07-07T06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5:00:00"/>
    <d v="2014-05-19T07:17:38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19:59:00"/>
    <d v="2012-04-14T14:28:39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18:00:00"/>
    <d v="2014-07-14T06:04:4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1:05:51"/>
    <d v="2014-07-09T11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0:19:19"/>
    <d v="2015-06-16T10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5:55:00"/>
    <d v="2015-11-29T11:01:13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19:59:00"/>
    <d v="2015-08-03T07:57:51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6:30:00"/>
    <d v="2015-06-10T03:06:11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5:06:24"/>
    <d v="2016-10-05T05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6:00:00"/>
    <d v="2014-11-27T16:03:06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4:35:47"/>
    <d v="2015-02-15T15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3:00:00"/>
    <d v="2017-02-06T12:00:04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08:43:23"/>
    <d v="2015-05-31T08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3:29:00"/>
    <d v="2015-09-23T05:58:17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2:02:56"/>
    <d v="2015-07-21T12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09T21:00:00"/>
    <d v="2016-11-23T12:25:13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3:00:00"/>
    <d v="2016-05-13T05:25:38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6:00:12"/>
    <d v="2015-09-30T06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3:10:36"/>
    <d v="2016-12-18T13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0:59:00"/>
    <d v="2015-11-15T09:01:24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19T23:59:58"/>
    <d v="2014-10-20T2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19:59:00"/>
    <d v="2014-09-15T20:02:06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4:39:07"/>
    <d v="2016-03-17T14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19:59:00"/>
    <d v="2016-04-03T11:31:57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1:19:15"/>
    <d v="2017-01-31T11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5:31:00"/>
    <d v="2016-12-30T10:56:48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0:20:51"/>
    <d v="2016-06-01T00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4:00:33"/>
    <d v="2016-11-28T14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19:59:00"/>
    <d v="2015-09-05T03:23:04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4:14:58"/>
    <d v="2015-06-01T04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5:59:00"/>
    <d v="2015-09-30T18:08:13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5:00:00"/>
    <d v="2017-01-19T08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3T22:59:00"/>
    <d v="2014-09-10T23:47:5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0:08:12"/>
    <d v="2014-08-20T10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6:00:00"/>
    <d v="2015-09-14T18:19:22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09:39:42"/>
    <d v="2016-11-01T08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18:00:00"/>
    <d v="2015-05-11T06:24:18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19:59:00"/>
    <d v="2015-08-14T03:20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2:25:12"/>
    <d v="2015-06-12T02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2:19:17"/>
    <d v="2015-03-05T13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09:55:14"/>
    <d v="2015-05-21T09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0:48:44"/>
    <d v="2014-10-06T09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09:32:46"/>
    <d v="2015-05-22T09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3:20:40"/>
    <d v="2016-08-08T03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19:45:00"/>
    <d v="2016-08-20T05:50:2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17:03:29"/>
    <d v="2015-02-23T18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0:26:15"/>
    <d v="2014-09-07T10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19:59:00"/>
    <d v="2015-05-20T05:46:17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5:25:52"/>
    <d v="2017-01-23T05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3:17:41"/>
    <d v="2014-12-09T13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19:59:00"/>
    <d v="2016-09-01T10:15:45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09:08:38"/>
    <d v="2015-10-26T08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09:24:36"/>
    <d v="2015-06-16T09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0:00:00"/>
    <d v="2014-11-20T23:34:22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3:00:00"/>
    <d v="2015-10-07T04:23:08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4:00:00"/>
    <d v="2015-01-12T11:12:18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09:00:00"/>
    <d v="2015-11-03T09:05:15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3:00:00"/>
    <d v="2015-05-12T04:52:02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0:11:00"/>
    <d v="2015-06-17T10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3:42:08"/>
    <d v="2016-08-08T13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3:00:00"/>
    <d v="2015-05-13T01:29:57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4:47:45"/>
    <d v="2015-06-12T04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3:29:35"/>
    <d v="2014-10-03T02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5:00:09"/>
    <d v="2015-10-07T04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1:00:00"/>
    <d v="2016-08-29T11:14:02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3:00:00"/>
    <d v="2016-01-31T08:54:3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0:30:00"/>
    <d v="2015-01-13T13:07:5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19:59:00"/>
    <d v="2016-02-26T14:47:5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09:23:26"/>
    <d v="2014-10-19T08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2:21:43"/>
    <d v="2015-04-30T12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17:27:39"/>
    <d v="2016-03-01T18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5-31T21:00:00"/>
    <d v="2015-04-27T10:09:58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6:28:25"/>
    <d v="2015-08-02T16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0:39:48"/>
    <d v="2016-03-15T20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3:00:00"/>
    <d v="2016-01-10T09:51:38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8T21:59:00"/>
    <d v="2016-01-11T13:14:13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7T21:00:00"/>
    <d v="2017-01-27T14:37:06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2:09:42"/>
    <d v="2016-07-16T12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0:00:28"/>
    <d v="2015-11-03T10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5:00:00"/>
    <d v="2016-05-15T10:35:1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0:50:02"/>
    <d v="2017-01-23T00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4:21:31"/>
    <d v="2017-02-09T04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19:59:00"/>
    <d v="2015-08-16T08:51:4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1:29:08"/>
    <d v="2015-10-05T10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2:12:32"/>
    <d v="2017-02-02T02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4:59:14"/>
    <d v="2015-05-17T04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2:37:09"/>
    <d v="2016-08-27T02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4:00:00"/>
    <d v="2015-11-01T10:09:32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4:59:00"/>
    <d v="2015-07-08T10:30:56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6:00:00"/>
    <d v="2015-08-23T14:59:2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4:01:03"/>
    <d v="2015-09-14T14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09:51:02"/>
    <d v="2015-04-08T09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7-31T22:59:00"/>
    <d v="2016-06-17T09:39:36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0:26:16"/>
    <d v="2016-11-07T00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6:38:04"/>
    <d v="2015-02-21T07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6:59:12"/>
    <d v="2016-11-22T06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2:32:28"/>
    <d v="2015-07-01T12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19:00:00"/>
    <d v="2016-05-02T21:15:42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17:22:19"/>
    <d v="2016-04-14T17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3:02:45"/>
    <d v="2016-03-23T13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07:36:18"/>
    <d v="2016-09-15T07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4:17:05"/>
    <d v="2015-09-06T14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6T23:00:10"/>
    <d v="2015-09-16T23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4:00:00"/>
    <d v="2016-10-21T11:25:46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17:00:00"/>
    <d v="2016-01-12T21:51:57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2:05:00"/>
    <d v="2015-04-10T22:25:1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5T23:17:21"/>
    <d v="2016-04-05T23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5:54:00"/>
    <d v="2014-07-06T12:54:35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6:57:04"/>
    <d v="2016-05-08T16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18:30:00"/>
    <d v="2016-03-01T23:14:53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6:03:06"/>
    <d v="2014-12-17T06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17:05:57"/>
    <d v="2016-05-22T17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19:59:00"/>
    <d v="2014-10-01T18:24:25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19:55:00"/>
    <d v="2016-05-30T16:14:56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0:46:48"/>
    <d v="2016-08-26T00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5:59:50"/>
    <d v="2016-05-22T05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09:51:17"/>
    <d v="2015-03-01T10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08:08:25"/>
    <d v="2015-02-06T09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0:59:26"/>
    <d v="2016-04-08T00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17:00:00"/>
    <d v="2014-07-02T05:48:03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5:00:00"/>
    <d v="2014-07-16T23:45: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2:17:48"/>
    <d v="2015-03-02T13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08:44:46"/>
    <d v="2015-09-01T08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2:38:50"/>
    <d v="2014-06-19T12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08:14:40"/>
    <d v="2015-05-24T08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4:30:22"/>
    <d v="2015-06-30T04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5:00:00"/>
    <d v="2014-07-07T08:10:46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0:34:06"/>
    <d v="2016-03-08T01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3:00:00"/>
    <d v="2014-09-18T22:46:07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5:48:00"/>
    <d v="2017-02-03T05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07:58:38"/>
    <d v="2016-06-28T07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5:22:34"/>
    <d v="2016-11-11T15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09:00:00"/>
    <d v="2016-05-20T11:10:21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0:59:00"/>
    <d v="2015-02-26T23:06:5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5:18:00"/>
    <d v="2016-03-23T13:59:44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0:48:13"/>
    <d v="2014-07-30T20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6:37:00"/>
    <d v="2015-02-17T18:32:48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6:35:10"/>
    <d v="2015-02-18T16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3:00:00"/>
    <d v="2016-04-24T05:14:14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19:59:00"/>
    <d v="2016-04-06T05:24:4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09:00:00"/>
    <d v="2016-05-22T18:39:32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5:00:00"/>
    <d v="2015-10-25T08:50:11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3:00:00"/>
    <d v="2014-06-16T01:29:25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5:00:00"/>
    <d v="2016-05-05T15:49:38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5:00:00"/>
    <d v="2016-04-19T02:22:3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0:01:00"/>
    <d v="2015-09-23T09:26:46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3:17:00"/>
    <d v="2016-04-29T06:52:07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1:34:32"/>
    <d v="2016-06-15T11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2:01:50"/>
    <d v="2014-07-02T02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0:27:59"/>
    <d v="2014-10-19T2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17:22:14"/>
    <d v="2017-01-10T17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07:59:00"/>
    <d v="2016-11-22T17:59:03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07:59:00"/>
    <d v="2014-08-14T16:36:3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0:55:00"/>
    <d v="2015-02-20T18:11:57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08:00:00"/>
    <d v="2014-07-31T10:30:4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3:00:00"/>
    <d v="2016-02-22T15:27:29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18:26:32"/>
    <d v="2015-11-12T18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17:37:17"/>
    <d v="2015-04-12T17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4:24:54"/>
    <d v="2015-07-07T14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2-31T21:00:00"/>
    <d v="2014-11-25T20:47:39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6:59:40"/>
    <d v="2016-11-15T16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0:00:00"/>
    <d v="2016-11-16T00:01:25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2:59:25"/>
    <d v="2015-11-04T12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0:59:00"/>
    <d v="2014-08-04T05:09:16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08:00:00"/>
    <d v="2015-06-24T12:30:4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09:33:36"/>
    <d v="2015-09-28T09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6:39:33"/>
    <d v="2014-05-06T06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07:49:54"/>
    <d v="2015-02-24T08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08:56:00"/>
    <d v="2015-02-18T09:34:59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5:08:00"/>
    <d v="2014-08-07T00:31:46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5:00:00"/>
    <d v="2015-08-09T04:2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5:52:58"/>
    <d v="2014-10-25T14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19:26:23"/>
    <d v="2015-02-08T20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4:59:00"/>
    <d v="2016-07-08T02:20:56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0:47:00"/>
    <d v="2016-06-03T10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19:00:00"/>
    <d v="2015-10-14T18:06:08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2:49:12"/>
    <d v="2014-11-10T12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07:28:26"/>
    <d v="2014-11-03T07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0:18:08"/>
    <d v="2014-11-04T10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3:04:01"/>
    <d v="2015-05-19T03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5:31:22"/>
    <d v="2016-05-04T05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0:35:45"/>
    <d v="2014-06-25T10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4:28:00"/>
    <d v="2014-07-10T05:05:48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2:17:35"/>
    <d v="2016-03-17T12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6:46:00"/>
    <d v="2014-10-11T14:07:1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6:17:25"/>
    <d v="2014-06-27T06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0:10:00"/>
    <d v="2015-05-16T09:05:44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19:59:00"/>
    <d v="2014-05-05T02:43:09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4:00:00"/>
    <d v="2016-01-09T03:28:49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09:00:00"/>
    <d v="2014-10-29T10:02:56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4:05:25"/>
    <d v="2015-01-22T14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4:53:34"/>
    <d v="2014-07-14T14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09:22:26"/>
    <d v="2015-07-08T09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18:31:00"/>
    <d v="2015-10-13T06:50:43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3:05:24"/>
    <d v="2015-05-26T03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4:05:02"/>
    <d v="2015-05-28T04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5:59:00"/>
    <d v="2016-02-09T16:24:46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3:49:36"/>
    <d v="2014-06-01T03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2:08:09"/>
    <d v="2014-06-06T02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5:48:24"/>
    <d v="2014-06-18T15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2:58:00"/>
    <d v="2016-06-23T11:32:38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5T23:00:00"/>
    <d v="2016-05-09T16:59:5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6:32:52"/>
    <d v="2015-09-17T16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5:01:02"/>
    <d v="2014-08-28T15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0:59:00"/>
    <d v="2015-02-18T09:35:38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30T23:59:00"/>
    <d v="2016-11-01T11:58:45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5:30:00"/>
    <d v="2016-04-06T19:27:36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0:30:00"/>
    <d v="2015-03-26T01:54:05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6:43:00"/>
    <d v="2014-09-12T13:55:48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2:01:47"/>
    <d v="2014-04-23T12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3:30:00"/>
    <d v="2016-03-19T11:43:05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6:00:00"/>
    <d v="2016-02-04T18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0:59:23"/>
    <d v="2015-02-02T10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6:00:00"/>
    <d v="2015-11-15T05:29:36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3:52:21"/>
    <d v="2015-03-25T13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4T22:59:00"/>
    <d v="2015-01-14T08:14:44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6:48:56"/>
    <d v="2014-09-02T06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18:00:00"/>
    <d v="2014-09-01T17:21:43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07:29:12"/>
    <d v="2014-06-02T07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09:00:00"/>
    <d v="2015-02-03T09:17:27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6:31:01"/>
    <d v="2016-10-18T16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4:41:41"/>
    <d v="2014-06-30T14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09:32:33"/>
    <d v="2014-07-19T09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4:00:00"/>
    <d v="2016-01-11T05:56:54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19:00:00"/>
    <d v="2014-05-16T17:30:55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1:07:49"/>
    <d v="2014-06-10T01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19:00:00"/>
    <d v="2016-07-21T06:48:13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08:28:00"/>
    <d v="2014-07-31T04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09:03:40"/>
    <d v="2015-07-20T09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3:00:00"/>
    <d v="2015-04-06T14:16:07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0:59:00"/>
    <d v="2016-01-05T13:52:1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08:15:00"/>
    <d v="2014-06-18T18:57:08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2:17:00"/>
    <d v="2015-10-17T02:18:41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2:11:12"/>
    <d v="2015-04-30T12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4:35:46"/>
    <d v="2014-08-10T04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5:59:00"/>
    <d v="2016-05-30T22:59:46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4:43:56"/>
    <d v="2015-09-25T04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4:20:00"/>
    <d v="2015-01-12T11:58:45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2:20:12"/>
    <d v="2016-02-02T13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18:51:29"/>
    <d v="2014-11-16T18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0:00:00"/>
    <d v="2016-06-10T17:15:38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07:54:31"/>
    <d v="2015-02-01T08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09:22:07"/>
    <d v="2015-03-25T09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19:59:00"/>
    <d v="2014-06-30T07:20:26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5:29:16"/>
    <d v="2016-06-14T15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08:45:59"/>
    <d v="2014-07-01T08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0:00:27"/>
    <d v="2016-09-13T10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31T22:59:00"/>
    <d v="2014-06-30T20:56:07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1T21:59:00"/>
    <d v="2015-01-12T08:57:37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0:27:00"/>
    <d v="2015-01-06T20:51:43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3:31:00"/>
    <d v="2016-04-20T03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4:39:12"/>
    <d v="2014-08-01T04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19:00:00"/>
    <d v="2016-09-30T07:11:19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0:00:00"/>
    <d v="2015-06-24T13:33:4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19:59:00"/>
    <d v="2016-08-30T14:03:05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19:07:17"/>
    <d v="2016-07-23T19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08:00:00"/>
    <d v="2015-07-15T07:01:12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5:27:30"/>
    <d v="2016-02-19T16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07:07:12"/>
    <d v="2015-02-18T08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19:00:00"/>
    <d v="2016-08-23T10:22:09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07:24:05"/>
    <d v="2016-03-29T07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3:38:00"/>
    <d v="2016-06-07T16:31:42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2:00:00"/>
    <d v="2014-07-21T11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5T21:59:00"/>
    <d v="2014-10-15T20:05:31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2:27:00"/>
    <d v="2015-02-27T12:01:36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4:02:11"/>
    <d v="2016-06-20T04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6:00:00"/>
    <d v="2014-10-06T13:08:24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19:00:00"/>
    <d v="2014-10-08T22:43:1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19:00:00"/>
    <d v="2015-05-04T09:40:43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3:00:00"/>
    <d v="2015-02-18T14:00:22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2:31:20"/>
    <d v="2014-05-22T12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3:00:00"/>
    <d v="2015-06-15T23:37:07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1T21:56:28"/>
    <d v="2014-12-15T21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0:31:06"/>
    <d v="2014-06-06T10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08:03:01"/>
    <d v="2014-06-03T08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0:14:59"/>
    <d v="2016-05-16T10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08:38:00"/>
    <d v="2016-01-03T08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2T22:59:00"/>
    <d v="2015-05-02T13:00:01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4:34:12"/>
    <d v="2015-05-25T14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08:00:00"/>
    <d v="2015-03-24T10:26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3:00:00"/>
    <d v="2014-04-24T07:15:3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1:15:24"/>
    <d v="2016-03-14T11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7T21:59:44"/>
    <d v="2015-04-26T21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6:13:17"/>
    <d v="2015-09-20T16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6T21:11:00"/>
    <d v="2014-07-28T12:47:16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5T22:00:00"/>
    <d v="2016-11-14T21:09:35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09:18:00"/>
    <d v="2014-10-03T10:18:29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2:19:26"/>
    <d v="2016-08-02T12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4:00:00"/>
    <d v="2016-05-21T09:48:24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3:44:00"/>
    <d v="2016-03-29T19:48:24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6-30T22:59:00"/>
    <d v="2015-05-07T16:52:0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0:59:00"/>
    <d v="2016-02-19T14:03:5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0:19:55"/>
    <d v="2015-08-17T10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19:59:00"/>
    <d v="2016-03-01T12:08:44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3:28:48"/>
    <d v="2016-06-24T03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0:58:11"/>
    <d v="2015-10-20T09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0:00:00"/>
    <d v="2014-05-01T14:27:2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09:37:20"/>
    <d v="2014-07-09T09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4:08:57"/>
    <d v="2016-05-01T14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3:00:00"/>
    <d v="2016-04-17T09:30:53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0:55:00"/>
    <d v="2014-11-07T12:37:46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6:54:06"/>
    <d v="2014-06-12T06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0:30:00"/>
    <d v="2014-10-15T12:58:15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3:53:12"/>
    <d v="2015-02-22T04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0:59:00"/>
    <d v="2014-05-21T18:18:32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0:59:00"/>
    <d v="2015-01-16T12:19:12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0:32:51"/>
    <d v="2015-05-01T10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19:00:00"/>
    <d v="2014-08-04T16:14:3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3:00:00"/>
    <d v="2014-06-04T11:37:14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6:21:00"/>
    <d v="2014-09-11T10:48:19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6:22:30"/>
    <d v="2015-02-02T06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5:47:00"/>
    <d v="2015-08-11T11:46:52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0:40:20"/>
    <d v="2014-08-30T00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2:06:00"/>
    <d v="2015-08-18T10:57:26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5:00:00"/>
    <d v="2016-07-30T01:32:28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0:00:00"/>
    <d v="2014-08-29T10:19:33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08:00:00"/>
    <d v="2015-07-29T08:41:46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7T21:59:00"/>
    <d v="2016-03-31T00:02:51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19:59:00"/>
    <d v="2015-06-11T16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4:01:58"/>
    <d v="2016-12-29T04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17:00:00"/>
    <d v="2015-06-22T10:16:58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2:00:00"/>
    <d v="2016-03-13T06:57:37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07:42:14"/>
    <d v="2016-05-31T07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19:59:00"/>
    <d v="2014-09-02T06:23:47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1:16:07"/>
    <d v="2015-10-12T10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07:00:23"/>
    <d v="2015-08-27T07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0:00:00"/>
    <d v="2015-09-01T07:21:5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3:59:00"/>
    <d v="2015-11-20T09:27:05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6T23:59:00"/>
    <d v="2014-10-11T00:30:16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2:05:40"/>
    <d v="2016-07-20T02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0:08:42"/>
    <d v="2016-08-18T10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6:04:51"/>
    <d v="2016-05-26T16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09:31:15"/>
    <d v="2015-08-06T09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6:23:42"/>
    <d v="2014-07-09T06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0:07:39"/>
    <d v="2015-05-26T10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1:57:37"/>
    <d v="2015-02-05T11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1:22:39"/>
    <d v="2015-03-12T11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19:59:00"/>
    <d v="2015-03-10T07:51:24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19:59:00"/>
    <d v="2016-04-19T17:53:2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17:00:00"/>
    <d v="2016-02-11T14:36:5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1:27:53"/>
    <d v="2015-08-07T01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3:26:38"/>
    <d v="2016-04-02T13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4:07:00"/>
    <d v="2014-04-24T04:22:5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6:05:24"/>
    <d v="2014-05-29T06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6:00:00"/>
    <d v="2015-07-10T16:41:2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09:00:00"/>
    <d v="2015-01-11T17:12:39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3:36:34"/>
    <d v="2016-10-18T02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07:35:24"/>
    <d v="2014-06-18T07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4T22:38:31"/>
    <d v="2014-03-31T22:38:31"/>
    <x v="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3:00:00"/>
    <d v="2015-05-15T11:36:15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0:58:00"/>
    <d v="2015-07-08T18:18:28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18:45:00"/>
    <d v="2015-04-21T13:21:06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0:36:00"/>
    <d v="2015-07-18T08:19:38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4:00:00"/>
    <d v="2016-03-04T10:17:07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1:00:00"/>
    <d v="2016-07-04T08:07:36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08:00:00"/>
    <d v="2015-08-20T06:57:29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09:50:08"/>
    <d v="2014-12-01T09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4:11:23"/>
    <d v="2014-12-24T04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1:27:24"/>
    <d v="2015-05-11T11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09:46:34"/>
    <d v="2014-08-18T09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08:31:36"/>
    <d v="2014-12-09T08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0T23:00:00"/>
    <d v="2014-12-02T23:58:03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2:36:53"/>
    <d v="2014-09-30T12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5:41:22"/>
    <d v="2015-05-22T05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2:00:46"/>
    <d v="2014-10-09T01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5:37:28"/>
    <d v="2014-10-14T14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19:59:00"/>
    <d v="2016-07-10T10:48:47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6:10:54"/>
    <d v="2016-10-06T05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5T22:28:00"/>
    <d v="2015-03-30T10:53:03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09:36:17"/>
    <d v="2016-03-31T09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09:17:36"/>
    <d v="2016-03-01T10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0:59:00"/>
    <d v="2015-01-21T20:13:42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3:18:30"/>
    <d v="2014-07-16T03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18:18:02"/>
    <d v="2016-03-21T18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1:13:25"/>
    <d v="2016-02-18T02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2T23:35:44"/>
    <d v="2015-06-12T23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09:11:30"/>
    <d v="2014-11-21T09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08:44:30"/>
    <d v="2016-07-25T08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1:00:00"/>
    <d v="2016-05-13T04:57:34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5:00:00"/>
    <d v="2015-04-07T11:53:3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07:32:27"/>
    <d v="2015-05-01T07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0:00:34"/>
    <d v="2014-09-20T00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0:59:00"/>
    <d v="2014-12-30T14:45:44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0:59:00"/>
    <d v="2014-12-15T11:55:07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2:26:00"/>
    <d v="2014-12-01T13:33:59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17:36:22"/>
    <d v="2016-08-09T17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2T22:59:00"/>
    <d v="2015-02-14T16:12:03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09:09:42"/>
    <d v="2014-08-05T09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2T21:59:00"/>
    <d v="2016-02-17T06:03:1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0:59:00"/>
    <d v="2014-08-15T11:10:22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6:00:00"/>
    <d v="2015-08-04T11:04:37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2:22:44"/>
    <d v="2016-09-15T12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5:58:02"/>
    <d v="2014-12-17T15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3:27:59"/>
    <d v="2016-03-18T13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3:44:40"/>
    <d v="2015-10-06T12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8T22:59:00"/>
    <d v="2016-04-22T16:22:36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1:02:06"/>
    <d v="2016-01-14T11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6:30:57"/>
    <d v="2016-07-15T06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6:00:00"/>
    <d v="2015-11-30T15:08:02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6:00:00"/>
    <d v="2016-05-16T09:01:3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4:48:05"/>
    <d v="2016-02-29T15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2:22:16"/>
    <d v="2015-07-18T02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0:53:21"/>
    <d v="2015-03-09T00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09:26:51"/>
    <d v="2014-05-30T09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6:09:34"/>
    <d v="2014-05-29T06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17:00:16"/>
    <d v="2015-05-19T17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6:14:56"/>
    <d v="2015-11-10T06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3:47:44"/>
    <d v="2015-02-17T14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6:00:00"/>
    <d v="2017-02-13T06:38:49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07:04:10"/>
    <d v="2015-05-04T07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4:00:00"/>
    <d v="2016-10-17T19:10:26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0:00:00"/>
    <d v="2015-02-02T14:31:01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3:00:00"/>
    <d v="2016-09-06T14:27:24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19:23:00"/>
    <d v="2014-08-25T21:19:31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5T23:00:00"/>
    <d v="2014-07-08T09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0:34:50"/>
    <d v="2016-06-24T10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07:39:37"/>
    <d v="2015-06-02T07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08:00:57"/>
    <d v="2014-07-26T08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19:59:00"/>
    <d v="2016-03-31T09:48:07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2:59:56"/>
    <d v="2015-10-14T11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09:00:00"/>
    <d v="2016-03-07T18:16:04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3:19:50"/>
    <d v="2014-10-30T12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19:59:00"/>
    <d v="2014-08-29T10:04:57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4:29:09"/>
    <d v="2014-11-03T14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17:00:00"/>
    <d v="2016-10-06T06:57:47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19:59:00"/>
    <d v="2016-11-26T19:59:34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3:11:16"/>
    <d v="2016-03-21T13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08:40:29"/>
    <d v="2015-08-10T08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08:48:55"/>
    <d v="2014-12-02T08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07:08:52"/>
    <d v="2015-02-18T08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07:11:00"/>
    <d v="2016-08-08T08:15:06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0:45:30"/>
    <d v="2015-04-10T10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4T21:00:00"/>
    <d v="2014-09-17T07:02:59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09:00:00"/>
    <d v="2015-10-20T11:35:27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0:27:19"/>
    <d v="2015-10-07T19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0:59:00"/>
    <d v="2016-02-08T21:48:07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6:17:18"/>
    <d v="2016-10-22T15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5:30:00"/>
    <d v="2015-05-16T02:06:42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09:58:47"/>
    <d v="2016-08-16T09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4T23:00:45"/>
    <d v="2014-09-04T23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09:06:34"/>
    <d v="2014-05-21T09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3:29:44"/>
    <d v="2016-01-12T03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07:59:00"/>
    <d v="2014-07-08T07:30:42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19:59:00"/>
    <d v="2016-08-14T07:28:22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0:43:27"/>
    <d v="2015-07-06T00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09:00:00"/>
    <d v="2016-03-11T01:59:46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7T22:59:00"/>
    <d v="2015-06-18T11:16:3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4:59:00"/>
    <d v="2017-01-02T13:50:3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3:42:00"/>
    <d v="2016-05-09T07:06:59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19:59:00"/>
    <d v="2014-05-16T12:36:2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6:39:00"/>
    <d v="2015-02-19T22:39:1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3:08:45"/>
    <d v="2014-11-28T13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0:00:00"/>
    <d v="2016-03-18T13:31:12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0:16:54"/>
    <d v="2015-02-28T21:16:54"/>
    <x v="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3:50:30"/>
    <d v="2016-10-22T02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5T21:58:09"/>
    <d v="2016-06-01T21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1:54:00"/>
    <d v="2015-10-17T11:23:42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3T23:00:00"/>
    <d v="2014-07-02T13:43:0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5:16:59"/>
    <d v="2015-06-18T15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0:33:00"/>
    <d v="2015-06-30T05:20:5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08:12:17"/>
    <d v="2015-05-12T08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5:00:00"/>
    <d v="2015-05-18T04:20:11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19:59:00"/>
    <d v="2014-06-30T07:04:27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4:43:04"/>
    <d v="2014-08-27T14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4:52:00"/>
    <d v="2014-10-01T23:04:57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2:57:09"/>
    <d v="2016-07-05T12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5:00:00"/>
    <d v="2016-05-03T06:19:42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1:34:44"/>
    <d v="2014-08-25T11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19:59:00"/>
    <d v="2014-06-12T05:46:58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4:44:58"/>
    <d v="2015-04-26T04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0:59:00"/>
    <d v="2014-05-27T10:16:21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2:53:54"/>
    <d v="2016-09-14T02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07:38:10"/>
    <d v="2016-01-05T07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5T22:59:00"/>
    <d v="2014-05-13T08:26:58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18:48:16"/>
    <d v="2016-09-19T18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0:19:46"/>
    <d v="2015-08-02T20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3:00:00"/>
    <d v="2014-04-24T06:14:19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19:59:00"/>
    <d v="2015-08-14T07:54:2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6T21:14:15"/>
    <d v="2014-05-27T21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0:53:24"/>
    <d v="2014-07-09T10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4:25:00"/>
    <d v="2015-05-23T11:50:39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07:21:23"/>
    <d v="2014-10-28T06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0:59:00"/>
    <d v="2015-01-16T08:48:49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6:00:00"/>
    <d v="2014-09-09T15:09:39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4:30:00"/>
    <d v="2015-10-31T20:35:29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18:00:00"/>
    <d v="2016-04-29T19:12:47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2:53:30"/>
    <d v="2014-12-22T12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6:48:36"/>
    <d v="2014-12-15T06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3:10:48"/>
    <d v="2016-04-19T03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1:21:27"/>
    <d v="2016-02-01T11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6:26:56"/>
    <d v="2014-09-15T06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08:00:00"/>
    <d v="2014-08-31T06:03:2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4:59:53"/>
    <d v="2015-05-05T04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4:59:00"/>
    <d v="2016-06-03T04:54:44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2T22:59:00"/>
    <d v="2016-07-05T04:06:28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08:33:14"/>
    <d v="2016-04-01T08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0:00:00"/>
    <d v="2014-06-02T05:01:54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3:55:49"/>
    <d v="2014-08-28T13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1T21:26:00"/>
    <d v="2016-06-30T17:09:38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19:24:46"/>
    <d v="2014-06-19T19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08:59:06"/>
    <d v="2014-05-26T08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5:49:48"/>
    <d v="2015-03-09T05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08:00:00"/>
    <d v="2014-05-20T09:22:53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0T22:59:00"/>
    <d v="2015-05-09T20:07:47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09:42:46"/>
    <d v="2016-05-15T09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19:59:00"/>
    <d v="2015-04-24T05:21:07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4:52:00"/>
    <d v="2015-02-01T15:53:39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3:18:29"/>
    <d v="2015-12-22T13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2:47:29"/>
    <d v="2015-04-08T12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09:11:15"/>
    <d v="2015-01-28T09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09:31:06"/>
    <d v="2015-05-23T09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5:50:06"/>
    <d v="2015-06-10T15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5:28:04"/>
    <d v="2014-10-15T14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4:59:00"/>
    <d v="2016-01-12T08:07:27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1:04:22"/>
    <d v="2014-10-31T10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5:00:00"/>
    <d v="2016-04-05T03:47:4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3:30:00"/>
    <d v="2016-02-01T14:41:07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3:00:00"/>
    <d v="2016-04-01T19:22:5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0:55:00"/>
    <d v="2016-09-19T00:21:34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0:06:16"/>
    <d v="2015-07-19T20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19:55:12"/>
    <d v="2015-02-05T20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08:15:59"/>
    <d v="2015-07-18T08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19:23:00"/>
    <d v="2014-12-10T10:04:06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4:00:00"/>
    <d v="2014-11-25T08:15:33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4:30:00"/>
    <d v="2015-04-08T16:35:08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3:38:16"/>
    <d v="2015-03-26T13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08:38:09"/>
    <d v="2015-04-28T08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0:00:00"/>
    <d v="2015-02-13T09:04:53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1T22:59:00"/>
    <d v="2015-10-20T08:35:03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4:00:00"/>
    <d v="2014-06-23T14:31:45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2:47:48"/>
    <d v="2016-06-27T02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17:53:58"/>
    <d v="2014-07-12T18:09:15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4:05:50"/>
    <d v="2015-11-17T14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5T21:09:04"/>
    <d v="2014-08-06T21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09:02:44"/>
    <d v="2014-06-03T09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19:59:00"/>
    <d v="2014-06-03T11:32:32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08:45:02"/>
    <d v="2014-07-11T08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1:20:39"/>
    <d v="2016-09-08T01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4:59:00"/>
    <d v="2015-06-08T23:11:3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5T21:59:00"/>
    <d v="2016-01-26T08:57:16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19:59:00"/>
    <d v="2016-03-28T19:03:08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09T23:59:00"/>
    <d v="2015-01-12T15:33:28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5:51:13"/>
    <d v="2016-02-02T16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3:00:00"/>
    <d v="2016-09-06T11:15:35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6:00:00"/>
    <d v="2015-05-04T11:46:4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0:59:00"/>
    <d v="2014-06-18T13:08:57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2:48:27"/>
    <d v="2016-03-16T12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1:33:18"/>
    <d v="2014-05-12T11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2:25:15"/>
    <d v="2014-11-11T12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8T21:00:00"/>
    <d v="2014-04-18T03:18:58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18:35:53"/>
    <d v="2015-06-26T18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4:36:26"/>
    <d v="2014-04-10T04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5:00:00"/>
    <d v="2015-06-18T03:12:1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1:31:29"/>
    <d v="2015-07-08T11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09:00:26"/>
    <d v="2015-03-02T10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6:36:00"/>
    <d v="2016-05-09T12:13:52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0:38:02"/>
    <d v="2014-06-30T10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0:00:45"/>
    <d v="2014-05-28T20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0:59:00"/>
    <d v="2015-02-14T16:28:17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09:28:10"/>
    <d v="2014-05-13T09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6:21:19"/>
    <d v="2016-03-16T06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4:20:10"/>
    <d v="2015-05-14T14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6:00:00"/>
    <d v="2016-05-03T12:34:12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8T22:00:00"/>
    <d v="2016-11-08T06:48:26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18:08:00"/>
    <d v="2016-10-12T16:07:27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1:00:55"/>
    <d v="2015-03-24T11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0:00:00"/>
    <d v="2015-03-12T14:37:2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17:00:00"/>
    <d v="2014-06-24T00:49:38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0:00:00"/>
    <d v="2014-09-04T18:40:21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1:39:40"/>
    <d v="2014-12-16T11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08:39:00"/>
    <d v="2016-02-25T09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2:06:00"/>
    <d v="2015-06-10T21:16:25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3:11:25"/>
    <d v="2014-08-14T13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5:00:00"/>
    <d v="2016-06-25T12:41: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08:00:00"/>
    <d v="2016-02-19T19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5:32:12"/>
    <d v="2016-06-10T15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2:03:00"/>
    <d v="2016-06-27T07:19:29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6:54:35"/>
    <d v="2016-04-26T16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19:59:00"/>
    <d v="2015-06-12T04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08:18:00"/>
    <d v="2015-11-25T08:41:59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1:10:18"/>
    <d v="2015-05-14T11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09:00:23"/>
    <d v="2016-10-23T08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08:36:32"/>
    <d v="2014-05-07T08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2:43:42"/>
    <d v="2015-06-15T02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4:32:09"/>
    <d v="2014-11-25T14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5:55:54"/>
    <d v="2015-05-08T05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4:30:00"/>
    <d v="2015-07-16T02:28:1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6:42:36"/>
    <d v="2016-11-14T16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3:09:25"/>
    <d v="2015-03-21T13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09:20:48"/>
    <d v="2014-07-11T09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4:20:43"/>
    <d v="2016-02-10T14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0:59:00"/>
    <d v="2014-12-09T09:41:23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08:13:36"/>
    <d v="2014-12-02T08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19:01:46"/>
    <d v="2015-09-21T19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5:19:28"/>
    <d v="2016-02-03T15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0T23:00:00"/>
    <d v="2016-06-05T16:13:44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3:17:20"/>
    <d v="2014-07-29T13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8T22:13:01"/>
    <d v="2014-06-08T22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3:48:59"/>
    <d v="2015-03-27T13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1:53:39"/>
    <d v="2015-02-24T02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5:00:00"/>
    <d v="2014-06-10T04:38:27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1:22:38"/>
    <d v="2015-02-19T12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3:00:00"/>
    <d v="2016-04-27T07:02:53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19:59:00"/>
    <d v="2015-04-15T10:01:48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3:43:00"/>
    <d v="2016-05-06T22:37:01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19:59:00"/>
    <d v="2015-02-23T13:41:5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5:00:00"/>
    <d v="2015-07-21T22:14:17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08:33:43"/>
    <d v="2014-06-17T08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19:59:00"/>
    <d v="2015-10-07T08:43:36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1:13:02"/>
    <d v="2015-02-10T12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3:02:00"/>
    <d v="2015-06-28T21:01:44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07:38:37"/>
    <d v="2015-06-05T07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0:20:07"/>
    <d v="2015-12-02T20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4:59:00"/>
    <d v="2015-11-21T12:06:57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19:59:00"/>
    <d v="2015-06-15T13:50:4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5:41:00"/>
    <d v="2016-07-20T07:01:43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17:40:14"/>
    <d v="2015-05-26T17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2:09:54"/>
    <d v="2015-04-07T02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6:00:00"/>
    <d v="2015-01-30T14:16:41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5:39:47"/>
    <d v="2014-11-01T04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2:46:11"/>
    <d v="2016-08-11T12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09:46:51"/>
    <d v="2016-05-13T09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3:22:25"/>
    <d v="2014-10-15T12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18:45:35"/>
    <d v="2016-01-05T18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1:09:00"/>
    <d v="2014-11-20T12:56:12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2:41:07"/>
    <d v="2015-05-19T02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4:36:48"/>
    <d v="2016-03-31T14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0:09:00"/>
    <d v="2016-07-02T14:14:12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0:22:38"/>
    <d v="2015-05-28T10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09:03:29"/>
    <d v="2015-04-22T09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19:25:24"/>
    <d v="2015-05-30T19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07:50:29"/>
    <d v="2016-03-03T08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0:51:27"/>
    <d v="2014-05-21T10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3:50:52"/>
    <d v="2014-04-11T03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17:44:24"/>
    <d v="2014-05-06T17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2T22:59:00"/>
    <d v="2014-05-07T06:48:54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07:02:54"/>
    <d v="2015-09-01T07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3T22:59:00"/>
    <d v="2014-09-02T21:19:02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8T21:23:11"/>
    <d v="2015-06-03T21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1:36:29"/>
    <d v="2015-09-18T11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0:24:44"/>
    <d v="2015-05-12T10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18:59:03"/>
    <d v="2014-12-01T18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2:32:59"/>
    <d v="2015-06-17T02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19:34:36"/>
    <d v="2015-03-01T20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2:09:38"/>
    <d v="2014-07-28T12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3:14:18"/>
    <d v="2015-04-09T13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4:17:51"/>
    <d v="2015-02-24T15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08:50:03"/>
    <d v="2015-02-06T09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09:12:00"/>
    <d v="2014-07-09T09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3:00:00"/>
    <d v="2015-05-04T02:20:44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3:00:00"/>
    <d v="2014-05-30T13:26:47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07:51:50"/>
    <d v="2014-07-13T07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3:47:00"/>
    <d v="2014-10-02T06:09:37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08:59:00"/>
    <d v="2016-08-28T22:15:56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08:11:45"/>
    <d v="2015-09-06T07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4:24:14"/>
    <d v="2015-10-18T13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29T21:30:00"/>
    <d v="2014-07-21T07:38:18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19:29:00"/>
    <d v="2016-02-02T14:43:41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1:32:19"/>
    <d v="2016-05-19T11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07:50:05"/>
    <d v="2014-08-14T07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19:11:00"/>
    <d v="2015-02-12T09:23:1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0:07:58"/>
    <d v="2014-06-02T20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09:44:10"/>
    <d v="2017-01-28T10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19:29:56"/>
    <d v="2015-06-24T19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08:42:15"/>
    <d v="2015-09-08T08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17:00:00"/>
    <d v="2015-01-02T16:23:42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2:00:00"/>
    <d v="2016-09-02T00:19:25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6:58:48"/>
    <d v="2016-01-03T06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08:15:52"/>
    <d v="2016-11-08T08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19:59:00"/>
    <d v="2015-05-30T11:39:06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2:39:56"/>
    <d v="2014-12-26T12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5:00:00"/>
    <d v="2014-06-25T11:33:4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6:26:39"/>
    <d v="2017-01-20T16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5:03:00"/>
    <d v="2016-01-04T15:36:1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6:27:49"/>
    <d v="2014-08-03T06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09:59:52"/>
    <d v="2015-03-02T10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4:49:51"/>
    <d v="2016-04-09T14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0T21:28:22"/>
    <d v="2014-11-10T21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4:00:00"/>
    <d v="2015-03-16T12:35:29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5:05:58"/>
    <d v="2017-01-27T05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5:26:00"/>
    <d v="2014-12-03T16:07:1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0:12:24"/>
    <d v="2015-06-16T10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0:59:00"/>
    <d v="2015-02-20T19:10:44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3T23:00:00"/>
    <d v="2014-08-16T07:39:17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6-30T22:00:00"/>
    <d v="2014-05-20T07:47:2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0:59:00"/>
    <d v="2016-11-05T15:00:12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7T22:00:18"/>
    <d v="2015-01-27T22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0:36:18"/>
    <d v="2014-06-02T20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2:58:03"/>
    <d v="2014-12-09T12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08:00:00"/>
    <d v="2015-07-08T03:34:3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0:36:01"/>
    <d v="2014-07-23T10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18:13:11"/>
    <d v="2015-05-11T18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1:49:59"/>
    <d v="2015-11-09T11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4:14:02"/>
    <d v="2016-10-20T03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1:38:00"/>
    <d v="2015-06-30T16:16:05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4T21:04:00"/>
    <d v="2015-03-31T21:30:00"/>
    <x v="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5:00:00"/>
    <d v="2015-04-30T06:58:23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5:25:00"/>
    <d v="2015-05-19T14:01:33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2:08:00"/>
    <d v="2014-09-24T11:40:06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19:14:56"/>
    <d v="2014-07-13T19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0:37:22"/>
    <d v="2014-08-12T00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0:09:57"/>
    <d v="2015-08-08T10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2:29:37"/>
    <d v="2014-10-27T11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0:35:00"/>
    <d v="2015-02-23T22:28:5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29T22:04:09"/>
    <d v="2015-10-30T2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4:59:00"/>
    <d v="2015-04-20T11:39:16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5:38:29"/>
    <d v="2016-05-02T15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3:19:12"/>
    <d v="2016-05-04T03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4:39:21"/>
    <d v="2014-08-12T04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08:00:00"/>
    <d v="2014-07-23T07:57:0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6:00:00"/>
    <d v="2015-12-20T08:26:13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2:17:40"/>
    <d v="2016-10-14T01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0:00:00"/>
    <d v="2014-10-14T05:00:55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5:00:00"/>
    <d v="2015-01-16T10:26:5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5:31:11"/>
    <d v="2015-03-12T15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5:02:02"/>
    <d v="2014-05-27T15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2:53:59"/>
    <d v="2014-06-30T12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18:02:28"/>
    <d v="2014-11-26T18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8T22:25:04"/>
    <d v="2014-07-09T22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0:59:00"/>
    <d v="2015-09-18T08:23:47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1:51:05"/>
    <d v="2016-08-19T11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31T22:00:00"/>
    <d v="2016-03-04T00:07:48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19:38:27"/>
    <d v="2015-08-11T19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19:02:44"/>
    <d v="2016-02-14T20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6:43:00"/>
    <d v="2016-06-17T15:14:22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5:00:00"/>
    <d v="2015-08-17T08:07:19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07:45:46"/>
    <d v="2015-08-05T07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30T23:18:40"/>
    <d v="2016-10-31T22:18:40"/>
    <x v="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07:09:20"/>
    <d v="2016-06-13T07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3:44:14"/>
    <d v="2015-05-27T13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0:30:00"/>
    <d v="2014-10-03T01:36:19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3:49:11"/>
    <d v="2014-11-18T03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17:00:00"/>
    <d v="2014-10-28T06:05:37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3:41:54"/>
    <d v="2015-04-17T13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08:50:00"/>
    <d v="2015-10-02T10:41:08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07:54:35"/>
    <d v="2015-07-28T07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1:14:28"/>
    <d v="2015-04-15T11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0:00:00"/>
    <d v="2015-01-27T12:00:22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19:25:44"/>
    <d v="2016-09-01T19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6T23:48:43"/>
    <d v="2014-07-08T23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18:53:41"/>
    <d v="2015-01-11T18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0:35:00"/>
    <d v="2016-03-10T08:51:2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0:49:02"/>
    <d v="2016-03-04T11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0:58:10"/>
    <d v="2015-08-27T10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5:29:00"/>
    <d v="2016-06-28T17:09:4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07:37:44"/>
    <d v="2014-05-15T07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3:22:21"/>
    <d v="2015-10-29T12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6:20:00"/>
    <d v="2016-03-28T14:22:07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5:25:54"/>
    <d v="2016-05-23T15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6:00:00"/>
    <d v="2014-06-26T14:48:32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0:55:56"/>
    <d v="2014-08-29T10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2:17:36"/>
    <d v="2015-12-04T12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3:23:30"/>
    <d v="2014-04-16T13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6:54:54"/>
    <d v="2015-11-03T06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0:41:57"/>
    <d v="2015-10-18T19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08:19:46"/>
    <d v="2015-02-18T09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0:39:40"/>
    <d v="2016-02-13T21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18:59:00"/>
    <d v="2014-06-11T09:04:38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5T22:58:27"/>
    <d v="2017-02-03T22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1:34:33"/>
    <d v="2016-03-23T11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19:55:00"/>
    <d v="2016-08-19T12:30:46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2:43:31"/>
    <d v="2016-03-18T12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4:52:06"/>
    <d v="2014-06-21T04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17:37:14"/>
    <d v="2014-12-07T17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0:00:00"/>
    <d v="2016-04-09T08:25:1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5:07:28"/>
    <d v="2016-05-03T05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2:48:18"/>
    <d v="2016-06-13T12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31T23:00:00"/>
    <d v="2014-07-10T12:36:0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0:55:32"/>
    <d v="2016-06-22T10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07:25:53"/>
    <d v="2014-12-02T07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2:00:00"/>
    <d v="2015-03-06T13:40:57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6:22:27"/>
    <d v="2014-06-05T06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0:19:09"/>
    <d v="2016-05-17T20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1:26:20"/>
    <d v="2015-05-08T11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19T22:59:00"/>
    <d v="2014-04-18T12:52:36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6:00:00"/>
    <d v="2014-10-08T15:07:24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3:05:00"/>
    <d v="2016-01-30T08:58:4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5:04:00"/>
    <d v="2016-04-07T05:09:54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4:11:30"/>
    <d v="2014-05-06T14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17:56:53"/>
    <d v="2015-08-13T17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0:59:41"/>
    <d v="2015-10-09T09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08:08:13"/>
    <d v="2016-02-01T08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07:28:02"/>
    <d v="2015-05-01T07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5:34:19"/>
    <d v="2015-10-12T14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2:45:12"/>
    <d v="2015-04-13T12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1:21:30"/>
    <d v="2014-06-19T01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3:27:00"/>
    <d v="2015-01-15T08:24:37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08:04:00"/>
    <d v="2014-11-06T22:24:24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0:23:41"/>
    <d v="2015-03-06T01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4:07:06"/>
    <d v="2015-02-26T15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1:51:49"/>
    <d v="2014-07-22T11:53:18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6:29:18"/>
    <d v="2016-03-08T07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1:00:00"/>
    <d v="2017-02-09T15:08:28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17:02:41"/>
    <d v="2014-08-27T17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6:05:47"/>
    <d v="2015-01-16T06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19:54:17"/>
    <d v="2014-09-07T19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1:23:05"/>
    <d v="2014-08-21T11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0:33:07"/>
    <d v="2016-01-22T10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08:28:00"/>
    <d v="2014-07-28T10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5:08:27"/>
    <d v="2015-06-22T15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08:49:20"/>
    <d v="2014-07-31T08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0:29:26"/>
    <d v="2014-10-09T10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5:04:38"/>
    <d v="2014-12-29T05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5:04:09"/>
    <d v="2015-04-02T05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5T23:13:43"/>
    <d v="2015-01-16T23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4T21:54:29"/>
    <d v="2016-02-18T21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0:44:23"/>
    <d v="2015-06-19T10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2:56:40"/>
    <d v="2014-08-18T12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08:07:54"/>
    <d v="2014-08-05T08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3:51:48"/>
    <d v="2016-09-07T13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08:28:00"/>
    <d v="2016-02-17T08:13:16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19:34:59"/>
    <d v="2015-02-21T20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3:52:38"/>
    <d v="2014-08-27T13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18:54:00"/>
    <d v="2014-12-17T06:01:07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4:59:23"/>
    <d v="2016-02-08T15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08:04:57"/>
    <d v="2015-08-01T08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5T21:42:16"/>
    <d v="2015-05-26T21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08:43:59"/>
    <d v="2015-10-05T07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17:00:00"/>
    <d v="2017-02-02T15:18:01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4:31:40"/>
    <d v="2014-05-06T14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6:36:10"/>
    <d v="2015-11-13T16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0:49:00"/>
    <d v="2016-01-05T07:43:19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07:02:44"/>
    <d v="2014-10-29T06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2:25:16"/>
    <d v="2015-10-16T11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1:00:00"/>
    <d v="2016-08-31T22:27:04"/>
    <x v="1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3:44:10"/>
    <d v="2015-03-04T14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3:11:27"/>
    <d v="2014-09-21T13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4:30:00"/>
    <d v="2014-06-14T14:29:24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6:25:00"/>
    <d v="2016-05-06T17:41:55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1:10:10"/>
    <d v="2014-08-18T11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1-30T21:59:00"/>
    <d v="2015-10-28T08:06:07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19:00:00"/>
    <d v="2015-05-19T21:33:24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3:22:34"/>
    <d v="2016-07-08T03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1:16:00"/>
    <d v="2014-12-21T18:01:04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4:58:45"/>
    <d v="2014-11-05T14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09T21:00:00"/>
    <d v="2015-03-10T21:16:22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0:49:49"/>
    <d v="2014-07-21T20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07:36:50"/>
    <d v="2014-09-22T07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17:00:00"/>
    <d v="2014-12-17T16:32:23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3:13:07"/>
    <d v="2016-03-07T04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5:00:15"/>
    <d v="2015-06-14T15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07:16:31"/>
    <d v="2014-09-23T07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8T22:53:00"/>
    <d v="2014-05-02T11:26:37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3:05:16"/>
    <d v="2014-08-14T13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2:00:00"/>
    <d v="2014-10-16T08:33:48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0:00:00"/>
    <d v="2016-08-31T12:11:25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07:33:51"/>
    <d v="2014-05-20T07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1:59:00"/>
    <d v="2016-06-13T14:23:59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5:00:00"/>
    <d v="2015-11-02T15:14:4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19:59:00"/>
    <d v="2016-03-16T17:27:24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19:00:00"/>
    <d v="2014-08-15T07:22:32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08:00:00"/>
    <d v="2014-05-20T08:40:56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18:23:43"/>
    <d v="2016-02-20T19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09:44:28"/>
    <d v="2016-06-02T09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08:21:24"/>
    <d v="2014-05-28T08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6:07:06"/>
    <d v="2015-03-30T06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4:50:11"/>
    <d v="2014-07-13T14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6:56:28"/>
    <d v="2016-04-18T16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18:49:10"/>
    <d v="2015-08-18T18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5:05:00"/>
    <d v="2016-12-14T15:07:35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4:00:00"/>
    <d v="2015-01-18T07:52:36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19:00:00"/>
    <d v="2015-01-27T08:00:2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1:18:51"/>
    <d v="2016-11-26T11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0:35:11"/>
    <d v="2014-06-22T10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0:00:00"/>
    <d v="2015-03-15T00:17:06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6:16:15"/>
    <d v="2015-10-06T05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09:28:00"/>
    <d v="2014-05-19T17:06:09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1:51:00"/>
    <d v="2014-09-23T11:05:49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09:03:14"/>
    <d v="2016-11-21T09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0:54:02"/>
    <d v="2016-12-28T10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4:32:01"/>
    <d v="2016-05-20T14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0:54:00"/>
    <d v="2016-05-21T08:45:16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4:57:05"/>
    <d v="2015-02-06T05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5:00:00"/>
    <d v="2015-10-29T20:32:33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0:16:56"/>
    <d v="2015-12-15T10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2:28:26"/>
    <d v="2016-09-09T02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19:59:00"/>
    <d v="2015-02-23T06:29:35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0:00:00"/>
    <d v="2015-10-27T14:34:59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09:49:46"/>
    <d v="2016-06-17T09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2:26:00"/>
    <d v="2014-12-17T06:42:04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09:35:00"/>
    <d v="2015-04-28T09:34:48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07:00:00"/>
    <d v="2015-07-24T08:08:57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4:09:11"/>
    <d v="2014-12-17T04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19:40:47"/>
    <d v="2015-02-03T20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1:34:53"/>
    <d v="2015-06-23T11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0:59:00"/>
    <d v="2014-09-07T18:05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6:45:50"/>
    <d v="2016-11-18T16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0:51:00"/>
    <d v="2017-01-15T04:43:39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5:55:00"/>
    <d v="2015-12-06T11:47:17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09:19:57"/>
    <d v="2016-05-05T09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2:24:33"/>
    <d v="2016-07-19T12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18:59:50"/>
    <d v="2014-10-14T18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3:41:22"/>
    <d v="2016-12-26T13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2:21:13"/>
    <d v="2016-04-15T12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0:32:00"/>
    <d v="2015-07-03T11:59:26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6T22:40:34"/>
    <d v="2016-09-26T22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6:15:09"/>
    <d v="2016-11-22T16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17:00:00"/>
    <d v="2015-02-17T17:11:06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4:00:01"/>
    <d v="2014-09-01T14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2T21:00:00"/>
    <d v="2017-01-31T16:45:37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5:56:44"/>
    <d v="2015-10-30T04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07:02:31"/>
    <d v="2016-05-22T07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19:15:40"/>
    <d v="2015-01-24T19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6:00:00"/>
    <d v="2016-01-31T14:43:06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7T22:34:00"/>
    <d v="2015-12-20T05:45:23"/>
    <x v="11"/>
    <x v="0"/>
  </r>
  <r>
    <m/>
    <m/>
    <m/>
    <m/>
    <m/>
    <x v="4"/>
    <m/>
    <m/>
    <m/>
    <m/>
    <m/>
    <m/>
    <m/>
    <m/>
    <m/>
    <m/>
    <x v="9"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E70EF-255A-43E2-BEAB-2256A8634722}" name="PivotTable20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h="1" x="4"/>
        <item x="0"/>
        <item x="3"/>
        <item x="2"/>
        <item x="1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Parent Category"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17A44-F76F-424F-B6BD-4852591527FA}" name="PivotTable2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G48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x="4"/>
        <item x="0"/>
        <item x="3"/>
        <item x="2"/>
        <item x="1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Parent Category"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E2247-0D87-426A-8AF3-0E118AF57B1E}" name="PivotTable23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h="1" x="4"/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name="Year" axis="axisPage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C3EE2-D766-4DD0-8B5A-EC53786FA96E}">
  <dimension ref="A1:H14"/>
  <sheetViews>
    <sheetView workbookViewId="0">
      <selection activeCell="B15" sqref="B15"/>
    </sheetView>
  </sheetViews>
  <sheetFormatPr defaultRowHeight="14.5" x14ac:dyDescent="0.35"/>
  <cols>
    <col min="1" max="1" width="19.08984375" bestFit="1" customWidth="1"/>
    <col min="2" max="2" width="17.179687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2" t="s">
        <v>8321</v>
      </c>
      <c r="B1" s="12" t="s">
        <v>8322</v>
      </c>
      <c r="C1" s="12" t="s">
        <v>8323</v>
      </c>
      <c r="D1" s="12" t="s">
        <v>8324</v>
      </c>
      <c r="E1" s="12" t="s">
        <v>8325</v>
      </c>
      <c r="F1" s="12" t="s">
        <v>8326</v>
      </c>
      <c r="G1" s="12" t="s">
        <v>8327</v>
      </c>
      <c r="H1" s="12" t="s">
        <v>8328</v>
      </c>
    </row>
    <row r="2" spans="1:8" x14ac:dyDescent="0.35">
      <c r="A2" t="s">
        <v>8329</v>
      </c>
      <c r="B2">
        <f>COUNTIFS(MasterData!$D:$D,"&lt;1000", MasterData!$F:$F,"=successful")</f>
        <v>322</v>
      </c>
      <c r="C2">
        <f>COUNTIFS(MasterData!$D:$D,"&lt;1000", MasterData!$F:$F,"=failed")</f>
        <v>113</v>
      </c>
      <c r="D2">
        <f>COUNTIFS(MasterData!$D:$D,"&lt;1000", MasterData!$F:$F,"=Canceled")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8330</v>
      </c>
      <c r="B3">
        <f>COUNTIFS(MasterData!$D:$D, "&gt;=1000",MasterData!$D:$D, "&lt;4999", MasterData!$F:$F, "=successful")</f>
        <v>931</v>
      </c>
      <c r="C3">
        <f>COUNTIFS(MasterData!$D:$D, "&gt;=1000",MasterData!$D:$D, "&lt;4999", MasterData!$F:$F, "=failed")</f>
        <v>420</v>
      </c>
      <c r="D3">
        <f>COUNTIFS(MasterData!$D:$D, "&gt;=1000",MasterData!$D:$D, "&lt;4999", MasterData!$F:$F, "=canceled")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5">
      <c r="A4" t="s">
        <v>8331</v>
      </c>
      <c r="B4">
        <f>COUNTIFS(MasterData!$D:$D, "&gt;=5000",MasterData!$D:$D, "&lt;9999", MasterData!$F:$F, "=successful")</f>
        <v>380</v>
      </c>
      <c r="C4">
        <f>COUNTIFS(MasterData!$D:$D, "&gt;=5000",MasterData!$D:$D, "&lt;9999", MasterData!$F:$F, "=failed")</f>
        <v>282</v>
      </c>
      <c r="D4">
        <f>COUNTIFS(MasterData!$D:$D, "&gt;=5000",MasterData!$D:$D, "&lt;9999", MasterData!$F:$F, "=Canceled")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5">
      <c r="A5" t="s">
        <v>8332</v>
      </c>
      <c r="B5">
        <f>COUNTIFS(MasterData!$D:$D, "&gt;=10000",MasterData!$D:$D, "&lt;14999", MasterData!$F:$F, "=successful")</f>
        <v>168</v>
      </c>
      <c r="C5">
        <f>COUNTIFS(MasterData!$D:$D, "&gt;=10000",MasterData!$D:$D, "&lt;14999", MasterData!$F:$F, "=failed")</f>
        <v>144</v>
      </c>
      <c r="D5">
        <f>COUNTIFS(MasterData!$D:$D, "&gt;=10000",MasterData!$D:$D, "&lt;14999", MasterData!$F:$F, 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8333</v>
      </c>
      <c r="B6">
        <f>COUNTIFS(MasterData!$D:$D, "&gt;=15000",MasterData!$D:$D, "&lt;19999", MasterData!$F:$F, "=successful")</f>
        <v>94</v>
      </c>
      <c r="C6">
        <f>COUNTIFS(MasterData!$D:$D, "&gt;=15000",MasterData!$D:$D, "&lt;19999", MasterData!$F:$F, "=failed")</f>
        <v>90</v>
      </c>
      <c r="D6">
        <f>COUNTIFS(MasterData!$D:$D, "&gt;=15000",MasterData!$D:$D, "&lt;19999", MasterData!$F:$F, 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8334</v>
      </c>
      <c r="B7">
        <f>COUNTIFS(MasterData!$D:$D, "&gt;=20000",MasterData!$D:$D, "&lt;24999", MasterData!$F:$F, "=successful")</f>
        <v>62</v>
      </c>
      <c r="C7">
        <f>COUNTIFS(MasterData!$D:$D, "&gt;=20000",MasterData!$D:$D, "&lt;24999", MasterData!$F:$F, "=failed")</f>
        <v>72</v>
      </c>
      <c r="D7">
        <f>COUNTIFS(MasterData!$D:$D, "&gt;=20000",MasterData!$D:$D, "&lt;24999", MasterData!$F:$F, 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8335</v>
      </c>
      <c r="B8">
        <f>COUNTIFS(MasterData!$D:$D, "&gt;=25000",MasterData!$D:$D, "&lt;29999", MasterData!$F:$F, "=successful")</f>
        <v>55</v>
      </c>
      <c r="C8">
        <f>COUNTIFS(MasterData!$D:$D, "&gt;=25000",MasterData!$D:$D, "&lt;29999", MasterData!$F:$F, "=failed")</f>
        <v>64</v>
      </c>
      <c r="D8">
        <f>COUNTIFS(MasterData!$D:$D, "&gt;=25000",MasterData!$D:$D, "&lt;29999", MasterData!$F:$F, 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8336</v>
      </c>
      <c r="B9">
        <f>COUNTIFS(MasterData!$D:$D, "&gt;=30000",MasterData!$D:$D, "&lt;34999", MasterData!$F:$F, "=successful")</f>
        <v>32</v>
      </c>
      <c r="C9">
        <f>COUNTIFS(MasterData!$D:$D, "&gt;=30000",MasterData!$D:$D, "&lt;34999", MasterData!$F:$F, "=Failed")</f>
        <v>37</v>
      </c>
      <c r="D9">
        <f>COUNTIFS(MasterData!$D:$D, "&gt;=30000",MasterData!$D:$D, "&lt;34999", MasterData!$F:$F, 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8337</v>
      </c>
      <c r="B10">
        <f>COUNTIFS(MasterData!$D:$D, "&gt;=35000",MasterData!$D:$D, "&lt;39999", MasterData!$F:$F, "=successful")</f>
        <v>26</v>
      </c>
      <c r="C10">
        <f>COUNTIFS(MasterData!$D:$D, "&gt;=35000",MasterData!$D:$D, "&lt;39999", MasterData!$F:$F, "=failed")</f>
        <v>22</v>
      </c>
      <c r="D10">
        <f>COUNTIFS(MasterData!$D:$D, "&gt;=35000",MasterData!$D:$D, "&lt;39999", MasterData!$F:$F, 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8338</v>
      </c>
      <c r="B11">
        <f>COUNTIFS(MasterData!$D:$D, "&gt;=40000",MasterData!$D:$D, "&lt;44999", MasterData!$F:$F, "=successful")</f>
        <v>21</v>
      </c>
      <c r="C11">
        <f>COUNTIFS(MasterData!$D:$D, "&gt;=40000",MasterData!$D:$D, "&lt;44999", MasterData!$F:$F, "=failed")</f>
        <v>16</v>
      </c>
      <c r="D11">
        <f>COUNTIFS(MasterData!$D:$D, "&gt;=40000",MasterData!$D:$D, "&lt;44999", MasterData!$F:$F, 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8339</v>
      </c>
      <c r="B12">
        <f>COUNTIFS(MasterData!$D:$D, "&gt;=45000",MasterData!$D:$D, "&lt;49999", MasterData!$F:$F, "=successful")</f>
        <v>6</v>
      </c>
      <c r="C12">
        <f>COUNTIFS(MasterData!$D:$D, "&gt;=45000",MasterData!$D:$D, "&lt;49999", MasterData!$F:$F, "=failed")</f>
        <v>11</v>
      </c>
      <c r="D12">
        <f>COUNTIFS(MasterData!$D:$D, "&gt;=45000",MasterData!$D:$D, "&lt;49999", MasterData!$F:$F, 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8340</v>
      </c>
      <c r="B13">
        <f>COUNTIFS(MasterData!$D:$D,"&gt;=50000", MasterData!$F:$F,"=successful")</f>
        <v>86</v>
      </c>
      <c r="C13">
        <f>COUNTIFS(MasterData!$D:$D,"&gt;=50000", MasterData!$F:$F,"=failed")</f>
        <v>258</v>
      </c>
      <c r="D13">
        <f>COUNTIFS(MasterData!$D:$D,"&gt;=50000", MasterData!$F:$F,"=canceled")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35">
      <c r="A14" t="s">
        <v>8310</v>
      </c>
      <c r="B14">
        <f>SUM(B2:B13)</f>
        <v>2183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246BB-AF56-47A7-B53C-C442AD5C9799}">
  <dimension ref="A1:F14"/>
  <sheetViews>
    <sheetView workbookViewId="0">
      <selection activeCell="A25" sqref="A25"/>
    </sheetView>
  </sheetViews>
  <sheetFormatPr defaultRowHeight="14.5" x14ac:dyDescent="0.35"/>
  <cols>
    <col min="1" max="1" width="12.90625" bestFit="1" customWidth="1"/>
    <col min="2" max="5" width="9.1796875" bestFit="1" customWidth="1"/>
    <col min="6" max="7" width="10.7265625" bestFit="1" customWidth="1"/>
  </cols>
  <sheetData>
    <row r="1" spans="1:6" x14ac:dyDescent="0.35">
      <c r="A1" s="10" t="s">
        <v>8223</v>
      </c>
      <c r="B1" t="s">
        <v>8341</v>
      </c>
    </row>
    <row r="3" spans="1:6" x14ac:dyDescent="0.35">
      <c r="A3" s="10" t="s">
        <v>8320</v>
      </c>
      <c r="B3" s="10" t="s">
        <v>8218</v>
      </c>
    </row>
    <row r="4" spans="1:6" x14ac:dyDescent="0.35">
      <c r="A4" s="10" t="s">
        <v>8385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35">
      <c r="A5" t="s">
        <v>8311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t="s">
        <v>8312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t="s">
        <v>8313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t="s">
        <v>8314</v>
      </c>
      <c r="B8" s="11"/>
      <c r="C8" s="11"/>
      <c r="D8" s="11"/>
      <c r="E8" s="11">
        <v>24</v>
      </c>
      <c r="F8" s="11">
        <v>24</v>
      </c>
    </row>
    <row r="9" spans="1:6" x14ac:dyDescent="0.35">
      <c r="A9" t="s">
        <v>8315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t="s">
        <v>8316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t="s">
        <v>8317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t="s">
        <v>8319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t="s">
        <v>8310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5A40-E6F5-4814-9708-D284F28CEAB1}">
  <dimension ref="A1:G48"/>
  <sheetViews>
    <sheetView tabSelected="1" workbookViewId="0">
      <selection activeCell="B11" sqref="B11"/>
    </sheetView>
  </sheetViews>
  <sheetFormatPr defaultRowHeight="14.5" x14ac:dyDescent="0.35"/>
  <cols>
    <col min="1" max="1" width="15.6328125" bestFit="1" customWidth="1"/>
    <col min="2" max="6" width="9.1796875" bestFit="1" customWidth="1"/>
    <col min="7" max="7" width="10.7265625" bestFit="1" customWidth="1"/>
  </cols>
  <sheetData>
    <row r="1" spans="1:7" x14ac:dyDescent="0.35">
      <c r="A1" s="10" t="s">
        <v>8223</v>
      </c>
      <c r="B1" t="s">
        <v>8341</v>
      </c>
    </row>
    <row r="2" spans="1:7" x14ac:dyDescent="0.35">
      <c r="A2" s="10" t="s">
        <v>8385</v>
      </c>
      <c r="B2" t="s">
        <v>8341</v>
      </c>
    </row>
    <row r="4" spans="1:7" x14ac:dyDescent="0.35">
      <c r="A4" s="10" t="s">
        <v>8384</v>
      </c>
      <c r="B4" s="10" t="s">
        <v>8218</v>
      </c>
    </row>
    <row r="5" spans="1:7" x14ac:dyDescent="0.35">
      <c r="A5" s="10" t="s">
        <v>8309</v>
      </c>
      <c r="B5" t="s">
        <v>8342</v>
      </c>
      <c r="C5" t="s">
        <v>8219</v>
      </c>
      <c r="D5" t="s">
        <v>8222</v>
      </c>
      <c r="E5" t="s">
        <v>8221</v>
      </c>
      <c r="F5" t="s">
        <v>8220</v>
      </c>
      <c r="G5" t="s">
        <v>8310</v>
      </c>
    </row>
    <row r="6" spans="1:7" x14ac:dyDescent="0.35">
      <c r="A6" t="s">
        <v>8343</v>
      </c>
      <c r="B6" s="11"/>
      <c r="C6" s="11"/>
      <c r="D6" s="11"/>
      <c r="E6" s="11">
        <v>100</v>
      </c>
      <c r="F6" s="11"/>
      <c r="G6" s="11">
        <v>100</v>
      </c>
    </row>
    <row r="7" spans="1:7" x14ac:dyDescent="0.35">
      <c r="A7" t="s">
        <v>8369</v>
      </c>
      <c r="B7" s="11"/>
      <c r="C7" s="11"/>
      <c r="D7" s="11"/>
      <c r="E7" s="11"/>
      <c r="F7" s="11">
        <v>20</v>
      </c>
      <c r="G7" s="11">
        <v>20</v>
      </c>
    </row>
    <row r="8" spans="1:7" x14ac:dyDescent="0.35">
      <c r="A8" t="s">
        <v>8355</v>
      </c>
      <c r="B8" s="11"/>
      <c r="C8" s="11"/>
      <c r="D8" s="11"/>
      <c r="E8" s="11"/>
      <c r="F8" s="11">
        <v>24</v>
      </c>
      <c r="G8" s="11">
        <v>24</v>
      </c>
    </row>
    <row r="9" spans="1:7" x14ac:dyDescent="0.35">
      <c r="A9" t="s">
        <v>8370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35">
      <c r="A10" t="s">
        <v>8356</v>
      </c>
      <c r="B10" s="11"/>
      <c r="C10" s="11">
        <v>40</v>
      </c>
      <c r="D10" s="11"/>
      <c r="E10" s="11"/>
      <c r="F10" s="11"/>
      <c r="G10" s="11">
        <v>40</v>
      </c>
    </row>
    <row r="11" spans="1:7" x14ac:dyDescent="0.35">
      <c r="A11" t="s">
        <v>8344</v>
      </c>
      <c r="B11" s="11"/>
      <c r="C11" s="11">
        <v>180</v>
      </c>
      <c r="D11" s="11"/>
      <c r="E11" s="11"/>
      <c r="F11" s="11"/>
      <c r="G11" s="11">
        <v>180</v>
      </c>
    </row>
    <row r="12" spans="1:7" x14ac:dyDescent="0.35">
      <c r="A12" t="s">
        <v>8345</v>
      </c>
      <c r="B12" s="11"/>
      <c r="C12" s="11"/>
      <c r="D12" s="11"/>
      <c r="E12" s="11">
        <v>80</v>
      </c>
      <c r="F12" s="11"/>
      <c r="G12" s="11">
        <v>80</v>
      </c>
    </row>
    <row r="13" spans="1:7" x14ac:dyDescent="0.35">
      <c r="A13" t="s">
        <v>8357</v>
      </c>
      <c r="B13" s="11"/>
      <c r="C13" s="11">
        <v>40</v>
      </c>
      <c r="D13" s="11"/>
      <c r="E13" s="11"/>
      <c r="F13" s="11"/>
      <c r="G13" s="11">
        <v>40</v>
      </c>
    </row>
    <row r="14" spans="1:7" x14ac:dyDescent="0.35">
      <c r="A14" t="s">
        <v>8358</v>
      </c>
      <c r="B14" s="11"/>
      <c r="C14" s="11"/>
      <c r="D14" s="11">
        <v>20</v>
      </c>
      <c r="E14" s="11">
        <v>40</v>
      </c>
      <c r="F14" s="11"/>
      <c r="G14" s="11">
        <v>60</v>
      </c>
    </row>
    <row r="15" spans="1:7" x14ac:dyDescent="0.35">
      <c r="A15" t="s">
        <v>8371</v>
      </c>
      <c r="B15" s="11"/>
      <c r="C15" s="11"/>
      <c r="D15" s="11"/>
      <c r="E15" s="11">
        <v>40</v>
      </c>
      <c r="F15" s="11"/>
      <c r="G15" s="11">
        <v>40</v>
      </c>
    </row>
    <row r="16" spans="1:7" x14ac:dyDescent="0.35">
      <c r="A16" t="s">
        <v>8349</v>
      </c>
      <c r="B16" s="11"/>
      <c r="C16" s="11"/>
      <c r="D16" s="11"/>
      <c r="E16" s="11">
        <v>120</v>
      </c>
      <c r="F16" s="11">
        <v>20</v>
      </c>
      <c r="G16" s="11">
        <v>140</v>
      </c>
    </row>
    <row r="17" spans="1:7" x14ac:dyDescent="0.35">
      <c r="A17" t="s">
        <v>8375</v>
      </c>
      <c r="B17" s="11"/>
      <c r="C17" s="11"/>
      <c r="D17" s="11"/>
      <c r="E17" s="11">
        <v>20</v>
      </c>
      <c r="F17" s="11"/>
      <c r="G17" s="11">
        <v>20</v>
      </c>
    </row>
    <row r="18" spans="1:7" x14ac:dyDescent="0.35">
      <c r="A18" t="s">
        <v>8376</v>
      </c>
      <c r="B18" s="11"/>
      <c r="C18" s="11">
        <v>140</v>
      </c>
      <c r="D18" s="11"/>
      <c r="E18" s="11"/>
      <c r="F18" s="11"/>
      <c r="G18" s="11">
        <v>140</v>
      </c>
    </row>
    <row r="19" spans="1:7" x14ac:dyDescent="0.35">
      <c r="A19" t="s">
        <v>8359</v>
      </c>
      <c r="B19" s="11"/>
      <c r="C19" s="11">
        <v>140</v>
      </c>
      <c r="D19" s="11"/>
      <c r="E19" s="11">
        <v>20</v>
      </c>
      <c r="F19" s="11"/>
      <c r="G19" s="11">
        <v>160</v>
      </c>
    </row>
    <row r="20" spans="1:7" x14ac:dyDescent="0.35">
      <c r="A20" t="s">
        <v>8360</v>
      </c>
      <c r="B20" s="11"/>
      <c r="C20" s="11"/>
      <c r="D20" s="11"/>
      <c r="E20" s="11">
        <v>60</v>
      </c>
      <c r="F20" s="11"/>
      <c r="G20" s="11">
        <v>60</v>
      </c>
    </row>
    <row r="21" spans="1:7" x14ac:dyDescent="0.35">
      <c r="A21" t="s">
        <v>8377</v>
      </c>
      <c r="B21" s="11"/>
      <c r="C21" s="11">
        <v>9</v>
      </c>
      <c r="D21" s="11"/>
      <c r="E21" s="11">
        <v>11</v>
      </c>
      <c r="F21" s="11"/>
      <c r="G21" s="11">
        <v>20</v>
      </c>
    </row>
    <row r="22" spans="1:7" x14ac:dyDescent="0.35">
      <c r="A22" t="s">
        <v>8361</v>
      </c>
      <c r="B22" s="11"/>
      <c r="C22" s="11">
        <v>20</v>
      </c>
      <c r="D22" s="11"/>
      <c r="E22" s="11"/>
      <c r="F22" s="11"/>
      <c r="G22" s="11">
        <v>20</v>
      </c>
    </row>
    <row r="23" spans="1:7" x14ac:dyDescent="0.35">
      <c r="A23" t="s">
        <v>8352</v>
      </c>
      <c r="B23" s="11"/>
      <c r="C23" s="11"/>
      <c r="D23" s="11"/>
      <c r="E23" s="11">
        <v>40</v>
      </c>
      <c r="F23" s="11"/>
      <c r="G23" s="11">
        <v>40</v>
      </c>
    </row>
    <row r="24" spans="1:7" x14ac:dyDescent="0.35">
      <c r="A24" t="s">
        <v>8381</v>
      </c>
      <c r="B24" s="11"/>
      <c r="C24" s="11">
        <v>60</v>
      </c>
      <c r="D24" s="11"/>
      <c r="E24" s="11">
        <v>60</v>
      </c>
      <c r="F24" s="11">
        <v>20</v>
      </c>
      <c r="G24" s="11">
        <v>140</v>
      </c>
    </row>
    <row r="25" spans="1:7" x14ac:dyDescent="0.35">
      <c r="A25" t="s">
        <v>8365</v>
      </c>
      <c r="B25" s="11"/>
      <c r="C25" s="11"/>
      <c r="D25" s="11"/>
      <c r="E25" s="11">
        <v>20</v>
      </c>
      <c r="F25" s="11"/>
      <c r="G25" s="11">
        <v>20</v>
      </c>
    </row>
    <row r="26" spans="1:7" x14ac:dyDescent="0.35">
      <c r="A26" t="s">
        <v>8372</v>
      </c>
      <c r="B26" s="11"/>
      <c r="C26" s="11">
        <v>60</v>
      </c>
      <c r="D26" s="11"/>
      <c r="E26" s="11"/>
      <c r="F26" s="11"/>
      <c r="G26" s="11">
        <v>60</v>
      </c>
    </row>
    <row r="27" spans="1:7" x14ac:dyDescent="0.35">
      <c r="A27" t="s">
        <v>8366</v>
      </c>
      <c r="B27" s="11"/>
      <c r="C27" s="11"/>
      <c r="D27" s="11"/>
      <c r="E27" s="11">
        <v>20</v>
      </c>
      <c r="F27" s="11"/>
      <c r="G27" s="11">
        <v>20</v>
      </c>
    </row>
    <row r="28" spans="1:7" x14ac:dyDescent="0.35">
      <c r="A28" t="s">
        <v>8367</v>
      </c>
      <c r="B28" s="11"/>
      <c r="C28" s="11">
        <v>103</v>
      </c>
      <c r="D28" s="11"/>
      <c r="E28" s="11">
        <v>57</v>
      </c>
      <c r="F28" s="11"/>
      <c r="G28" s="11">
        <v>160</v>
      </c>
    </row>
    <row r="29" spans="1:7" x14ac:dyDescent="0.35">
      <c r="A29" t="s">
        <v>8368</v>
      </c>
      <c r="B29" s="11"/>
      <c r="C29" s="11"/>
      <c r="D29" s="11"/>
      <c r="E29" s="11">
        <v>20</v>
      </c>
      <c r="F29" s="11"/>
      <c r="G29" s="11">
        <v>20</v>
      </c>
    </row>
    <row r="30" spans="1:7" x14ac:dyDescent="0.35">
      <c r="A30" t="s">
        <v>8382</v>
      </c>
      <c r="B30" s="11"/>
      <c r="C30" s="11">
        <v>694</v>
      </c>
      <c r="D30" s="11">
        <v>19</v>
      </c>
      <c r="E30" s="11">
        <v>353</v>
      </c>
      <c r="F30" s="11"/>
      <c r="G30" s="11">
        <v>1066</v>
      </c>
    </row>
    <row r="31" spans="1:7" x14ac:dyDescent="0.35">
      <c r="A31" t="s">
        <v>8362</v>
      </c>
      <c r="B31" s="11"/>
      <c r="C31" s="11">
        <v>40</v>
      </c>
      <c r="D31" s="11"/>
      <c r="E31" s="11"/>
      <c r="F31" s="11"/>
      <c r="G31" s="11">
        <v>40</v>
      </c>
    </row>
    <row r="32" spans="1:7" x14ac:dyDescent="0.35">
      <c r="A32" t="s">
        <v>8373</v>
      </c>
      <c r="B32" s="11"/>
      <c r="C32" s="11">
        <v>20</v>
      </c>
      <c r="D32" s="11"/>
      <c r="E32" s="11"/>
      <c r="F32" s="11"/>
      <c r="G32" s="11">
        <v>20</v>
      </c>
    </row>
    <row r="33" spans="1:7" x14ac:dyDescent="0.35">
      <c r="A33" t="s">
        <v>8350</v>
      </c>
      <c r="B33" s="11"/>
      <c r="C33" s="11"/>
      <c r="D33" s="11"/>
      <c r="E33" s="11">
        <v>20</v>
      </c>
      <c r="F33" s="11"/>
      <c r="G33" s="11">
        <v>20</v>
      </c>
    </row>
    <row r="34" spans="1:7" x14ac:dyDescent="0.35">
      <c r="A34" t="s">
        <v>8363</v>
      </c>
      <c r="B34" s="11"/>
      <c r="C34" s="11">
        <v>260</v>
      </c>
      <c r="D34" s="11"/>
      <c r="E34" s="11"/>
      <c r="F34" s="11"/>
      <c r="G34" s="11">
        <v>260</v>
      </c>
    </row>
    <row r="35" spans="1:7" x14ac:dyDescent="0.35">
      <c r="A35" t="s">
        <v>8346</v>
      </c>
      <c r="B35" s="11"/>
      <c r="C35" s="11"/>
      <c r="D35" s="11"/>
      <c r="E35" s="11"/>
      <c r="F35" s="11">
        <v>40</v>
      </c>
      <c r="G35" s="11">
        <v>40</v>
      </c>
    </row>
    <row r="36" spans="1:7" x14ac:dyDescent="0.35">
      <c r="A36" t="s">
        <v>8347</v>
      </c>
      <c r="B36" s="11"/>
      <c r="C36" s="11">
        <v>60</v>
      </c>
      <c r="D36" s="11"/>
      <c r="E36" s="11"/>
      <c r="F36" s="11"/>
      <c r="G36" s="11">
        <v>60</v>
      </c>
    </row>
    <row r="37" spans="1:7" x14ac:dyDescent="0.35">
      <c r="A37" t="s">
        <v>8351</v>
      </c>
      <c r="B37" s="11"/>
      <c r="C37" s="11">
        <v>34</v>
      </c>
      <c r="D37" s="11">
        <v>6</v>
      </c>
      <c r="E37" s="11"/>
      <c r="F37" s="11"/>
      <c r="G37" s="11">
        <v>40</v>
      </c>
    </row>
    <row r="38" spans="1:7" x14ac:dyDescent="0.35">
      <c r="A38" t="s">
        <v>8378</v>
      </c>
      <c r="B38" s="11"/>
      <c r="C38" s="11">
        <v>40</v>
      </c>
      <c r="D38" s="11"/>
      <c r="E38" s="11">
        <v>2</v>
      </c>
      <c r="F38" s="11">
        <v>18</v>
      </c>
      <c r="G38" s="11">
        <v>60</v>
      </c>
    </row>
    <row r="39" spans="1:7" x14ac:dyDescent="0.35">
      <c r="A39" t="s">
        <v>8383</v>
      </c>
      <c r="B39" s="11"/>
      <c r="C39" s="11">
        <v>85</v>
      </c>
      <c r="D39" s="11">
        <v>5</v>
      </c>
      <c r="E39" s="11">
        <v>80</v>
      </c>
      <c r="F39" s="11">
        <v>17</v>
      </c>
      <c r="G39" s="11">
        <v>187</v>
      </c>
    </row>
    <row r="40" spans="1:7" x14ac:dyDescent="0.35">
      <c r="A40" t="s">
        <v>8353</v>
      </c>
      <c r="B40" s="11"/>
      <c r="C40" s="11">
        <v>80</v>
      </c>
      <c r="D40" s="11"/>
      <c r="E40" s="11"/>
      <c r="F40" s="11"/>
      <c r="G40" s="11">
        <v>80</v>
      </c>
    </row>
    <row r="41" spans="1:7" x14ac:dyDescent="0.35">
      <c r="A41" t="s">
        <v>8348</v>
      </c>
      <c r="B41" s="11"/>
      <c r="C41" s="11">
        <v>60</v>
      </c>
      <c r="D41" s="11"/>
      <c r="E41" s="11"/>
      <c r="F41" s="11"/>
      <c r="G41" s="11">
        <v>60</v>
      </c>
    </row>
    <row r="42" spans="1:7" x14ac:dyDescent="0.35">
      <c r="A42" t="s">
        <v>8374</v>
      </c>
      <c r="B42" s="11"/>
      <c r="C42" s="11"/>
      <c r="D42" s="11"/>
      <c r="E42" s="11">
        <v>47</v>
      </c>
      <c r="F42" s="11">
        <v>10</v>
      </c>
      <c r="G42" s="11">
        <v>57</v>
      </c>
    </row>
    <row r="43" spans="1:7" x14ac:dyDescent="0.35">
      <c r="A43" t="s">
        <v>8354</v>
      </c>
      <c r="B43" s="11"/>
      <c r="C43" s="11"/>
      <c r="D43" s="11"/>
      <c r="E43" s="11">
        <v>100</v>
      </c>
      <c r="F43" s="11"/>
      <c r="G43" s="11">
        <v>100</v>
      </c>
    </row>
    <row r="44" spans="1:7" x14ac:dyDescent="0.35">
      <c r="A44" t="s">
        <v>8379</v>
      </c>
      <c r="B44" s="11"/>
      <c r="C44" s="11">
        <v>20</v>
      </c>
      <c r="D44" s="11"/>
      <c r="E44" s="11">
        <v>120</v>
      </c>
      <c r="F44" s="11">
        <v>60</v>
      </c>
      <c r="G44" s="11">
        <v>200</v>
      </c>
    </row>
    <row r="45" spans="1:7" x14ac:dyDescent="0.35">
      <c r="A45" t="s">
        <v>8380</v>
      </c>
      <c r="B45" s="11"/>
      <c r="C45" s="11"/>
      <c r="D45" s="11"/>
      <c r="E45" s="11">
        <v>60</v>
      </c>
      <c r="F45" s="11">
        <v>100</v>
      </c>
      <c r="G45" s="11">
        <v>160</v>
      </c>
    </row>
    <row r="46" spans="1:7" x14ac:dyDescent="0.35">
      <c r="A46" t="s">
        <v>8364</v>
      </c>
      <c r="B46" s="11"/>
      <c r="C46" s="11"/>
      <c r="D46" s="11"/>
      <c r="E46" s="11"/>
      <c r="F46" s="11">
        <v>20</v>
      </c>
      <c r="G46" s="11">
        <v>20</v>
      </c>
    </row>
    <row r="47" spans="1:7" x14ac:dyDescent="0.35">
      <c r="A47" t="s">
        <v>8342</v>
      </c>
      <c r="B47" s="11"/>
      <c r="C47" s="11"/>
      <c r="D47" s="11"/>
      <c r="E47" s="11"/>
      <c r="F47" s="11"/>
      <c r="G47" s="11"/>
    </row>
    <row r="48" spans="1:7" x14ac:dyDescent="0.35">
      <c r="A48" t="s">
        <v>8310</v>
      </c>
      <c r="B48" s="11"/>
      <c r="C48" s="11">
        <v>2185</v>
      </c>
      <c r="D48" s="11">
        <v>50</v>
      </c>
      <c r="E48" s="11">
        <v>1530</v>
      </c>
      <c r="F48" s="11">
        <v>349</v>
      </c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1714C-F5E0-499D-AD39-D7C3895F05D4}">
  <dimension ref="A1:E18"/>
  <sheetViews>
    <sheetView workbookViewId="0">
      <selection activeCell="E30" sqref="E30"/>
    </sheetView>
  </sheetViews>
  <sheetFormatPr defaultRowHeight="14.5" x14ac:dyDescent="0.35"/>
  <cols>
    <col min="1" max="1" width="30.54296875" bestFit="1" customWidth="1"/>
    <col min="2" max="4" width="9.1796875" bestFit="1" customWidth="1"/>
    <col min="5" max="7" width="10.7265625" bestFit="1" customWidth="1"/>
  </cols>
  <sheetData>
    <row r="1" spans="1:5" x14ac:dyDescent="0.35">
      <c r="A1" s="10" t="s">
        <v>8308</v>
      </c>
      <c r="B1" t="s">
        <v>8341</v>
      </c>
    </row>
    <row r="2" spans="1:5" x14ac:dyDescent="0.35">
      <c r="A2" s="10" t="s">
        <v>8402</v>
      </c>
      <c r="B2" t="s">
        <v>8341</v>
      </c>
    </row>
    <row r="4" spans="1:5" x14ac:dyDescent="0.35">
      <c r="A4" s="10" t="s">
        <v>8384</v>
      </c>
      <c r="B4" s="10" t="s">
        <v>8218</v>
      </c>
    </row>
    <row r="5" spans="1:5" x14ac:dyDescent="0.35">
      <c r="A5" s="10" t="s">
        <v>8400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5">
      <c r="A6" t="s">
        <v>8394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35">
      <c r="A7" t="s">
        <v>8395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t="s">
        <v>8396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t="s">
        <v>8397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5">
      <c r="A10" t="s">
        <v>8388</v>
      </c>
      <c r="B10" s="11">
        <v>232</v>
      </c>
      <c r="C10" s="11">
        <v>125</v>
      </c>
      <c r="D10" s="11">
        <v>27</v>
      </c>
      <c r="E10" s="11">
        <v>384</v>
      </c>
    </row>
    <row r="11" spans="1:5" x14ac:dyDescent="0.35">
      <c r="A11" t="s">
        <v>8398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5">
      <c r="A12" t="s">
        <v>8389</v>
      </c>
      <c r="B12" s="11">
        <v>191</v>
      </c>
      <c r="C12" s="11">
        <v>148</v>
      </c>
      <c r="D12" s="11">
        <v>43</v>
      </c>
      <c r="E12" s="11">
        <v>382</v>
      </c>
    </row>
    <row r="13" spans="1:5" x14ac:dyDescent="0.35">
      <c r="A13" t="s">
        <v>8390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35">
      <c r="A14" t="s">
        <v>8391</v>
      </c>
      <c r="B14" s="11">
        <v>149</v>
      </c>
      <c r="C14" s="11">
        <v>126</v>
      </c>
      <c r="D14" s="11">
        <v>24</v>
      </c>
      <c r="E14" s="11">
        <v>299</v>
      </c>
    </row>
    <row r="15" spans="1:5" x14ac:dyDescent="0.35">
      <c r="A15" t="s">
        <v>8392</v>
      </c>
      <c r="B15" s="11">
        <v>183</v>
      </c>
      <c r="C15" s="11">
        <v>151</v>
      </c>
      <c r="D15" s="11">
        <v>20</v>
      </c>
      <c r="E15" s="11">
        <v>354</v>
      </c>
    </row>
    <row r="16" spans="1:5" x14ac:dyDescent="0.35">
      <c r="A16" t="s">
        <v>8393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35">
      <c r="A17" t="s">
        <v>8399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35">
      <c r="A18" t="s">
        <v>8310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K1" zoomScaleNormal="100" workbookViewId="0">
      <selection activeCell="V2" sqref="V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7.36328125" bestFit="1" customWidth="1"/>
    <col min="8" max="8" width="8.08984375" bestFit="1" customWidth="1"/>
    <col min="9" max="9" width="19.26953125" customWidth="1"/>
    <col min="10" max="10" width="15.7265625" bestFit="1" customWidth="1"/>
    <col min="11" max="11" width="15.453125" customWidth="1"/>
    <col min="12" max="12" width="12.08984375" customWidth="1"/>
    <col min="13" max="13" width="12.7265625" bestFit="1" customWidth="1"/>
    <col min="14" max="14" width="26.6328125" customWidth="1"/>
    <col min="15" max="15" width="14" style="8" bestFit="1" customWidth="1"/>
    <col min="16" max="16" width="14.453125" customWidth="1"/>
    <col min="17" max="17" width="11.54296875" bestFit="1" customWidth="1"/>
    <col min="18" max="18" width="12.453125" bestFit="1" customWidth="1"/>
    <col min="19" max="19" width="20.54296875" bestFit="1" customWidth="1"/>
    <col min="20" max="21" width="22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8387</v>
      </c>
      <c r="T1" s="1" t="s">
        <v>8386</v>
      </c>
      <c r="U1" s="1" t="s">
        <v>8400</v>
      </c>
      <c r="V1" s="1" t="s">
        <v>8401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MID(N2,FIND("/",N2)+1,20)</f>
        <v>television</v>
      </c>
      <c r="S2" s="13">
        <f>(I2/86400)+25569+(-8/24)</f>
        <v>42207.791666666664</v>
      </c>
      <c r="T2" s="13">
        <f>(J2/86400)+25569+(-8/24)</f>
        <v>42176.673738425925</v>
      </c>
      <c r="U2" t="str">
        <f>TEXT(T2,"mmm")</f>
        <v>Jun</v>
      </c>
      <c r="V2">
        <f>YEAR(T2)</f>
        <v>2015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(E3/D3)*100</f>
        <v>142.60827250608273</v>
      </c>
      <c r="P3" s="6">
        <f>E3/L3</f>
        <v>185.48101265822785</v>
      </c>
      <c r="Q3" t="str">
        <f t="shared" ref="Q3:Q66" si="0">LEFT(N3,FIND("/",N3)-1)</f>
        <v>film &amp; video</v>
      </c>
      <c r="R3" t="str">
        <f t="shared" ref="R3:R66" si="1">MID(N3,FIND("/",N3)+1,20)</f>
        <v>television</v>
      </c>
      <c r="S3" s="13">
        <f>(I3/86400)+25569+(-8/24)</f>
        <v>42796.267164351848</v>
      </c>
      <c r="T3" s="13">
        <f>(J3/86400)+25569+(-8/24)</f>
        <v>42766.267164351848</v>
      </c>
      <c r="U3" t="str">
        <f t="shared" ref="U3:U66" si="2">TEXT(T3,"mmm")</f>
        <v>Jan</v>
      </c>
      <c r="V3">
        <f t="shared" ref="V3:V66" si="3">YEAR(T3)</f>
        <v>2017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(E4/D4)*100</f>
        <v>105</v>
      </c>
      <c r="P4" s="6">
        <f>E4/L4</f>
        <v>15</v>
      </c>
      <c r="Q4" t="str">
        <f t="shared" si="0"/>
        <v>film &amp; video</v>
      </c>
      <c r="R4" t="str">
        <f t="shared" si="1"/>
        <v>television</v>
      </c>
      <c r="S4" s="13">
        <f>(I4/86400)+25569+(-8/24)</f>
        <v>42415.369016203702</v>
      </c>
      <c r="T4" s="13">
        <f>(J4/86400)+25569+(-8/24)</f>
        <v>42405.369016203702</v>
      </c>
      <c r="U4" t="str">
        <f t="shared" si="2"/>
        <v>Feb</v>
      </c>
      <c r="V4">
        <f t="shared" si="3"/>
        <v>2016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(E5/D5)*100</f>
        <v>103.89999999999999</v>
      </c>
      <c r="P5" s="6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3">
        <f>(I5/86400)+25569+(-8/24)</f>
        <v>41858.181793981479</v>
      </c>
      <c r="T5" s="13">
        <f>(J5/86400)+25569+(-8/24)</f>
        <v>41828.181793981479</v>
      </c>
      <c r="U5" t="str">
        <f t="shared" si="2"/>
        <v>Jul</v>
      </c>
      <c r="V5">
        <f t="shared" si="3"/>
        <v>2014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(E6/D6)*100</f>
        <v>122.99154545454545</v>
      </c>
      <c r="P6" s="6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3">
        <f>(I6/86400)+25569+(-8/24)</f>
        <v>42357.500914351847</v>
      </c>
      <c r="T6" s="13">
        <f>(J6/86400)+25569+(-8/24)</f>
        <v>42327.500914351847</v>
      </c>
      <c r="U6" t="str">
        <f t="shared" si="2"/>
        <v>Nov</v>
      </c>
      <c r="V6">
        <f t="shared" si="3"/>
        <v>2015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(E7/D7)*100</f>
        <v>109.77744436109028</v>
      </c>
      <c r="P7" s="6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3">
        <f>(I7/86400)+25569+(-8/24)</f>
        <v>42579.899305555555</v>
      </c>
      <c r="T7" s="13">
        <f>(J7/86400)+25569+(-8/24)</f>
        <v>42563.599618055552</v>
      </c>
      <c r="U7" t="str">
        <f t="shared" si="2"/>
        <v>Jul</v>
      </c>
      <c r="V7">
        <f t="shared" si="3"/>
        <v>2016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(E8/D8)*100</f>
        <v>106.4875</v>
      </c>
      <c r="P8" s="6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3">
        <f>(I8/86400)+25569+(-8/24)</f>
        <v>41803.739004629628</v>
      </c>
      <c r="T8" s="13">
        <f>(J8/86400)+25569+(-8/24)</f>
        <v>41793.739004629628</v>
      </c>
      <c r="U8" t="str">
        <f t="shared" si="2"/>
        <v>Jun</v>
      </c>
      <c r="V8">
        <f t="shared" si="3"/>
        <v>2014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(E9/D9)*100</f>
        <v>101.22222222222221</v>
      </c>
      <c r="P9" s="6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3">
        <f>(I9/86400)+25569+(-8/24)</f>
        <v>42555.713738425919</v>
      </c>
      <c r="T9" s="13">
        <f>(J9/86400)+25569+(-8/24)</f>
        <v>42515.713738425919</v>
      </c>
      <c r="U9" t="str">
        <f t="shared" si="2"/>
        <v>May</v>
      </c>
      <c r="V9">
        <f t="shared" si="3"/>
        <v>2016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(E10/D10)*100</f>
        <v>100.04342857142856</v>
      </c>
      <c r="P10" s="6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3">
        <f>(I10/86400)+25569+(-8/24)</f>
        <v>42475.541666666664</v>
      </c>
      <c r="T10" s="13">
        <f>(J10/86400)+25569+(-8/24)</f>
        <v>42468.611249999994</v>
      </c>
      <c r="U10" t="str">
        <f t="shared" si="2"/>
        <v>Apr</v>
      </c>
      <c r="V10">
        <f t="shared" si="3"/>
        <v>2016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(E11/D11)*100</f>
        <v>125.998</v>
      </c>
      <c r="P11" s="6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3">
        <f>(I11/86400)+25569+(-8/24)</f>
        <v>42476.770185185182</v>
      </c>
      <c r="T11" s="13">
        <f>(J11/86400)+25569+(-8/24)</f>
        <v>42446.770185185182</v>
      </c>
      <c r="U11" t="str">
        <f t="shared" si="2"/>
        <v>Mar</v>
      </c>
      <c r="V11">
        <f t="shared" si="3"/>
        <v>2016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(E12/D12)*100</f>
        <v>100.49999999999999</v>
      </c>
      <c r="P12" s="6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3">
        <f>(I12/86400)+25569+(-8/24)</f>
        <v>41814.734710648147</v>
      </c>
      <c r="T12" s="13">
        <f>(J12/86400)+25569+(-8/24)</f>
        <v>41779.734710648147</v>
      </c>
      <c r="U12" t="str">
        <f t="shared" si="2"/>
        <v>May</v>
      </c>
      <c r="V12">
        <f t="shared" si="3"/>
        <v>2014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(E13/D13)*100</f>
        <v>120.5</v>
      </c>
      <c r="P13" s="6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3">
        <f>(I13/86400)+25569+(-8/24)</f>
        <v>42603.791666666664</v>
      </c>
      <c r="T13" s="13">
        <f>(J13/86400)+25569+(-8/24)</f>
        <v>42572.445162037031</v>
      </c>
      <c r="U13" t="str">
        <f t="shared" si="2"/>
        <v>Jul</v>
      </c>
      <c r="V13">
        <f t="shared" si="3"/>
        <v>2016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(E14/D14)*100</f>
        <v>165.29333333333335</v>
      </c>
      <c r="P14" s="6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3">
        <f>(I14/86400)+25569+(-8/24)</f>
        <v>41835.791666666664</v>
      </c>
      <c r="T14" s="13">
        <f>(J14/86400)+25569+(-8/24)</f>
        <v>41791.379918981482</v>
      </c>
      <c r="U14" t="str">
        <f t="shared" si="2"/>
        <v>Jun</v>
      </c>
      <c r="V14">
        <f t="shared" si="3"/>
        <v>2014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(E15/D15)*100</f>
        <v>159.97142857142856</v>
      </c>
      <c r="P15" s="6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3">
        <f>(I15/86400)+25569+(-8/24)</f>
        <v>42544.518749999996</v>
      </c>
      <c r="T15" s="13">
        <f>(J15/86400)+25569+(-8/24)</f>
        <v>42508.343854166662</v>
      </c>
      <c r="U15" t="str">
        <f t="shared" si="2"/>
        <v>May</v>
      </c>
      <c r="V15">
        <f t="shared" si="3"/>
        <v>2016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(E16/D16)*100</f>
        <v>100.93333333333334</v>
      </c>
      <c r="P16" s="6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3">
        <f>(I16/86400)+25569+(-8/24)</f>
        <v>41833.249305555553</v>
      </c>
      <c r="T16" s="13">
        <f>(J16/86400)+25569+(-8/24)</f>
        <v>41807.693148148144</v>
      </c>
      <c r="U16" t="str">
        <f t="shared" si="2"/>
        <v>Jun</v>
      </c>
      <c r="V16">
        <f t="shared" si="3"/>
        <v>2014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(E17/D17)*100</f>
        <v>106.60000000000001</v>
      </c>
      <c r="P17" s="6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3">
        <f>(I17/86400)+25569+(-8/24)</f>
        <v>42274.509722222218</v>
      </c>
      <c r="T17" s="13">
        <f>(J17/86400)+25569+(-8/24)</f>
        <v>42256.058541666665</v>
      </c>
      <c r="U17" t="str">
        <f t="shared" si="2"/>
        <v>Sep</v>
      </c>
      <c r="V17">
        <f t="shared" si="3"/>
        <v>2015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(E18/D18)*100</f>
        <v>100.24166666666667</v>
      </c>
      <c r="P18" s="6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3">
        <f>(I18/86400)+25569+(-8/24)</f>
        <v>41805.895833333328</v>
      </c>
      <c r="T18" s="13">
        <f>(J18/86400)+25569+(-8/24)</f>
        <v>41760.463090277779</v>
      </c>
      <c r="U18" t="str">
        <f t="shared" si="2"/>
        <v>May</v>
      </c>
      <c r="V18">
        <f t="shared" si="3"/>
        <v>2014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(E19/D19)*100</f>
        <v>100.66666666666666</v>
      </c>
      <c r="P19" s="6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3">
        <f>(I19/86400)+25569+(-8/24)</f>
        <v>41947.440069444441</v>
      </c>
      <c r="T19" s="13">
        <f>(J19/86400)+25569+(-8/24)</f>
        <v>41917.398402777777</v>
      </c>
      <c r="U19" t="str">
        <f t="shared" si="2"/>
        <v>Oct</v>
      </c>
      <c r="V19">
        <f t="shared" si="3"/>
        <v>2014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(E20/D20)*100</f>
        <v>106.32110000000002</v>
      </c>
      <c r="P20" s="6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3">
        <f>(I20/86400)+25569+(-8/24)</f>
        <v>41899.208981481475</v>
      </c>
      <c r="T20" s="13">
        <f>(J20/86400)+25569+(-8/24)</f>
        <v>41869.208981481475</v>
      </c>
      <c r="U20" t="str">
        <f t="shared" si="2"/>
        <v>Aug</v>
      </c>
      <c r="V20">
        <f t="shared" si="3"/>
        <v>2014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(E21/D21)*100</f>
        <v>145.29411764705881</v>
      </c>
      <c r="P21" s="6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3">
        <f>(I21/86400)+25569+(-8/24)</f>
        <v>42205.483032407406</v>
      </c>
      <c r="T21" s="13">
        <f>(J21/86400)+25569+(-8/24)</f>
        <v>42175.483032407406</v>
      </c>
      <c r="U21" t="str">
        <f t="shared" si="2"/>
        <v>Jun</v>
      </c>
      <c r="V21">
        <f t="shared" si="3"/>
        <v>2015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(E22/D22)*100</f>
        <v>100.2</v>
      </c>
      <c r="P22" s="6">
        <f>E22/L22</f>
        <v>80.16</v>
      </c>
      <c r="Q22" t="str">
        <f t="shared" si="0"/>
        <v>film &amp; video</v>
      </c>
      <c r="R22" t="str">
        <f t="shared" si="1"/>
        <v>television</v>
      </c>
      <c r="S22" s="13">
        <f>(I22/86400)+25569+(-8/24)</f>
        <v>42260.424907407403</v>
      </c>
      <c r="T22" s="13">
        <f>(J22/86400)+25569+(-8/24)</f>
        <v>42200.424907407403</v>
      </c>
      <c r="U22" t="str">
        <f t="shared" si="2"/>
        <v>Jul</v>
      </c>
      <c r="V22">
        <f t="shared" si="3"/>
        <v>2015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(E23/D23)*100</f>
        <v>109.13513513513513</v>
      </c>
      <c r="P23" s="6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3">
        <f>(I23/86400)+25569+(-8/24)</f>
        <v>41908.293854166666</v>
      </c>
      <c r="T23" s="13">
        <f>(J23/86400)+25569+(-8/24)</f>
        <v>41878.293854166666</v>
      </c>
      <c r="U23" t="str">
        <f t="shared" si="2"/>
        <v>Aug</v>
      </c>
      <c r="V23">
        <f t="shared" si="3"/>
        <v>2014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(E24/D24)*100</f>
        <v>117.14285714285715</v>
      </c>
      <c r="P24" s="6">
        <f>E24/L24</f>
        <v>51.25</v>
      </c>
      <c r="Q24" t="str">
        <f t="shared" si="0"/>
        <v>film &amp; video</v>
      </c>
      <c r="R24" t="str">
        <f t="shared" si="1"/>
        <v>television</v>
      </c>
      <c r="S24" s="13">
        <f>(I24/86400)+25569+(-8/24)</f>
        <v>42004.999305555553</v>
      </c>
      <c r="T24" s="13">
        <f>(J24/86400)+25569+(-8/24)</f>
        <v>41989.578009259254</v>
      </c>
      <c r="U24" t="str">
        <f t="shared" si="2"/>
        <v>Dec</v>
      </c>
      <c r="V24">
        <f t="shared" si="3"/>
        <v>2014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(E25/D25)*100</f>
        <v>118.5</v>
      </c>
      <c r="P25" s="6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3">
        <f>(I25/86400)+25569+(-8/24)</f>
        <v>42124.305555555555</v>
      </c>
      <c r="T25" s="13">
        <f>(J25/86400)+25569+(-8/24)</f>
        <v>42097.445613425924</v>
      </c>
      <c r="U25" t="str">
        <f t="shared" si="2"/>
        <v>Apr</v>
      </c>
      <c r="V25">
        <f t="shared" si="3"/>
        <v>2015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(E26/D26)*100</f>
        <v>108.80768571428572</v>
      </c>
      <c r="P26" s="6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3">
        <f>(I26/86400)+25569+(-8/24)</f>
        <v>42262.485416666663</v>
      </c>
      <c r="T26" s="13">
        <f>(J26/86400)+25569+(-8/24)</f>
        <v>42229.486840277772</v>
      </c>
      <c r="U26" t="str">
        <f t="shared" si="2"/>
        <v>Aug</v>
      </c>
      <c r="V26">
        <f t="shared" si="3"/>
        <v>2015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(E27/D27)*100</f>
        <v>133.33333333333331</v>
      </c>
      <c r="P27" s="6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3">
        <f>(I27/86400)+25569+(-8/24)</f>
        <v>42377.691678240742</v>
      </c>
      <c r="T27" s="13">
        <f>(J27/86400)+25569+(-8/24)</f>
        <v>42317.691678240742</v>
      </c>
      <c r="U27" t="str">
        <f t="shared" si="2"/>
        <v>Nov</v>
      </c>
      <c r="V27">
        <f t="shared" si="3"/>
        <v>2015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(E28/D28)*100</f>
        <v>155.20000000000002</v>
      </c>
      <c r="P28" s="6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3">
        <f>(I28/86400)+25569+(-8/24)</f>
        <v>41868.182222222218</v>
      </c>
      <c r="T28" s="13">
        <f>(J28/86400)+25569+(-8/24)</f>
        <v>41828.182222222218</v>
      </c>
      <c r="U28" t="str">
        <f t="shared" si="2"/>
        <v>Jul</v>
      </c>
      <c r="V28">
        <f t="shared" si="3"/>
        <v>2014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(E29/D29)*100</f>
        <v>111.72500000000001</v>
      </c>
      <c r="P29" s="6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3">
        <f>(I29/86400)+25569+(-8/24)</f>
        <v>41958.873067129629</v>
      </c>
      <c r="T29" s="13">
        <f>(J29/86400)+25569+(-8/24)</f>
        <v>41928.831400462957</v>
      </c>
      <c r="U29" t="str">
        <f t="shared" si="2"/>
        <v>Oct</v>
      </c>
      <c r="V29">
        <f t="shared" si="3"/>
        <v>2014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(E30/D30)*100</f>
        <v>100.35000000000001</v>
      </c>
      <c r="P30" s="6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3">
        <f>(I30/86400)+25569+(-8/24)</f>
        <v>42354.630601851844</v>
      </c>
      <c r="T30" s="13">
        <f>(J30/86400)+25569+(-8/24)</f>
        <v>42324.630601851844</v>
      </c>
      <c r="U30" t="str">
        <f t="shared" si="2"/>
        <v>Nov</v>
      </c>
      <c r="V30">
        <f t="shared" si="3"/>
        <v>2015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(E31/D31)*100</f>
        <v>123.33333333333334</v>
      </c>
      <c r="P31" s="6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3">
        <f>(I31/86400)+25569+(-8/24)</f>
        <v>41842.339907407404</v>
      </c>
      <c r="T31" s="13">
        <f>(J31/86400)+25569+(-8/24)</f>
        <v>41812.339907407404</v>
      </c>
      <c r="U31" t="str">
        <f t="shared" si="2"/>
        <v>Jun</v>
      </c>
      <c r="V31">
        <f t="shared" si="3"/>
        <v>2014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(E32/D32)*100</f>
        <v>101.29975</v>
      </c>
      <c r="P32" s="6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3">
        <f>(I32/86400)+25569+(-8/24)</f>
        <v>41871.959664351853</v>
      </c>
      <c r="T32" s="13">
        <f>(J32/86400)+25569+(-8/24)</f>
        <v>41841.959664351853</v>
      </c>
      <c r="U32" t="str">
        <f t="shared" si="2"/>
        <v>Jul</v>
      </c>
      <c r="V32">
        <f t="shared" si="3"/>
        <v>2014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(E33/D33)*100</f>
        <v>100</v>
      </c>
      <c r="P33" s="6">
        <f>E33/L33</f>
        <v>13</v>
      </c>
      <c r="Q33" t="str">
        <f t="shared" si="0"/>
        <v>film &amp; video</v>
      </c>
      <c r="R33" t="str">
        <f t="shared" si="1"/>
        <v>television</v>
      </c>
      <c r="S33" s="13">
        <f>(I33/86400)+25569+(-8/24)</f>
        <v>42394.458726851844</v>
      </c>
      <c r="T33" s="13">
        <f>(J33/86400)+25569+(-8/24)</f>
        <v>42376.458726851844</v>
      </c>
      <c r="U33" t="str">
        <f t="shared" si="2"/>
        <v>Jan</v>
      </c>
      <c r="V33">
        <f t="shared" si="3"/>
        <v>2016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(E34/D34)*100</f>
        <v>100.24604569420035</v>
      </c>
      <c r="P34" s="6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3">
        <f>(I34/86400)+25569+(-8/24)</f>
        <v>42502.832638888889</v>
      </c>
      <c r="T34" s="13">
        <f>(J34/86400)+25569+(-8/24)</f>
        <v>42461.294178240736</v>
      </c>
      <c r="U34" t="str">
        <f t="shared" si="2"/>
        <v>Apr</v>
      </c>
      <c r="V34">
        <f t="shared" si="3"/>
        <v>2016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(E35/D35)*100</f>
        <v>102.0952380952381</v>
      </c>
      <c r="P35" s="6">
        <f>E35/L35</f>
        <v>83.75</v>
      </c>
      <c r="Q35" t="str">
        <f t="shared" si="0"/>
        <v>film &amp; video</v>
      </c>
      <c r="R35" t="str">
        <f t="shared" si="1"/>
        <v>television</v>
      </c>
      <c r="S35" s="13">
        <f>(I35/86400)+25569+(-8/24)</f>
        <v>42316.369224537033</v>
      </c>
      <c r="T35" s="13">
        <f>(J35/86400)+25569+(-8/24)</f>
        <v>42286.327557870369</v>
      </c>
      <c r="U35" t="str">
        <f t="shared" si="2"/>
        <v>Oct</v>
      </c>
      <c r="V35">
        <f t="shared" si="3"/>
        <v>2015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(E36/D36)*100</f>
        <v>130.46153846153845</v>
      </c>
      <c r="P36" s="6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3">
        <f>(I36/86400)+25569+(-8/24)</f>
        <v>41855.988437499997</v>
      </c>
      <c r="T36" s="13">
        <f>(J36/86400)+25569+(-8/24)</f>
        <v>41840.988437499997</v>
      </c>
      <c r="U36" t="str">
        <f t="shared" si="2"/>
        <v>Jul</v>
      </c>
      <c r="V36">
        <f t="shared" si="3"/>
        <v>2014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(E37/D37)*100</f>
        <v>166.5</v>
      </c>
      <c r="P37" s="6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3">
        <f>(I37/86400)+25569+(-8/24)</f>
        <v>42121.666666666664</v>
      </c>
      <c r="T37" s="13">
        <f>(J37/86400)+25569+(-8/24)</f>
        <v>42097.958495370367</v>
      </c>
      <c r="U37" t="str">
        <f t="shared" si="2"/>
        <v>Apr</v>
      </c>
      <c r="V37">
        <f t="shared" si="3"/>
        <v>2015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(E38/D38)*100</f>
        <v>142.15</v>
      </c>
      <c r="P38" s="6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3">
        <f>(I38/86400)+25569+(-8/24)</f>
        <v>42097.93200231481</v>
      </c>
      <c r="T38" s="13">
        <f>(J38/86400)+25569+(-8/24)</f>
        <v>42067.973668981482</v>
      </c>
      <c r="U38" t="str">
        <f t="shared" si="2"/>
        <v>Mar</v>
      </c>
      <c r="V38">
        <f t="shared" si="3"/>
        <v>2015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(E39/D39)*100</f>
        <v>183.44090909090909</v>
      </c>
      <c r="P39" s="6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3">
        <f>(I39/86400)+25569+(-8/24)</f>
        <v>42062.359710648147</v>
      </c>
      <c r="T39" s="13">
        <f>(J39/86400)+25569+(-8/24)</f>
        <v>42032.359710648147</v>
      </c>
      <c r="U39" t="str">
        <f t="shared" si="2"/>
        <v>Jan</v>
      </c>
      <c r="V39">
        <f t="shared" si="3"/>
        <v>2015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(E40/D40)*100</f>
        <v>110.04</v>
      </c>
      <c r="P40" s="6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3">
        <f>(I40/86400)+25569+(-8/24)</f>
        <v>41404.72388888889</v>
      </c>
      <c r="T40" s="13">
        <f>(J40/86400)+25569+(-8/24)</f>
        <v>41374.72388888889</v>
      </c>
      <c r="U40" t="str">
        <f t="shared" si="2"/>
        <v>Apr</v>
      </c>
      <c r="V40">
        <f t="shared" si="3"/>
        <v>2013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(E41/D41)*100</f>
        <v>130.98000000000002</v>
      </c>
      <c r="P41" s="6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3">
        <f>(I41/86400)+25569+(-8/24)</f>
        <v>41784.624305555553</v>
      </c>
      <c r="T41" s="13">
        <f>(J41/86400)+25569+(-8/24)</f>
        <v>41753.713749999995</v>
      </c>
      <c r="U41" t="str">
        <f t="shared" si="2"/>
        <v>Apr</v>
      </c>
      <c r="V41">
        <f t="shared" si="3"/>
        <v>2014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(E42/D42)*100</f>
        <v>101.35000000000001</v>
      </c>
      <c r="P42" s="6">
        <f>E42/L42</f>
        <v>126.6875</v>
      </c>
      <c r="Q42" t="str">
        <f t="shared" si="0"/>
        <v>film &amp; video</v>
      </c>
      <c r="R42" t="str">
        <f t="shared" si="1"/>
        <v>television</v>
      </c>
      <c r="S42" s="13">
        <f>(I42/86400)+25569+(-8/24)</f>
        <v>41808.833333333328</v>
      </c>
      <c r="T42" s="13">
        <f>(J42/86400)+25569+(-8/24)</f>
        <v>41788.880648148144</v>
      </c>
      <c r="U42" t="str">
        <f t="shared" si="2"/>
        <v>May</v>
      </c>
      <c r="V42">
        <f t="shared" si="3"/>
        <v>2014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(E43/D43)*100</f>
        <v>100</v>
      </c>
      <c r="P43" s="6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3">
        <f>(I43/86400)+25569+(-8/24)</f>
        <v>41917.235578703701</v>
      </c>
      <c r="T43" s="13">
        <f>(J43/86400)+25569+(-8/24)</f>
        <v>41887.235578703701</v>
      </c>
      <c r="U43" t="str">
        <f t="shared" si="2"/>
        <v>Sep</v>
      </c>
      <c r="V43">
        <f t="shared" si="3"/>
        <v>2014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(E44/D44)*100</f>
        <v>141.85714285714286</v>
      </c>
      <c r="P44" s="6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3">
        <f>(I44/86400)+25569+(-8/24)</f>
        <v>42001.305856481478</v>
      </c>
      <c r="T44" s="13">
        <f>(J44/86400)+25569+(-8/24)</f>
        <v>41971.305856481478</v>
      </c>
      <c r="U44" t="str">
        <f t="shared" si="2"/>
        <v>Nov</v>
      </c>
      <c r="V44">
        <f t="shared" si="3"/>
        <v>2014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(E45/D45)*100</f>
        <v>308.65999999999997</v>
      </c>
      <c r="P45" s="6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3">
        <f>(I45/86400)+25569+(-8/24)</f>
        <v>41832.666666666664</v>
      </c>
      <c r="T45" s="13">
        <f>(J45/86400)+25569+(-8/24)</f>
        <v>41802.457013888888</v>
      </c>
      <c r="U45" t="str">
        <f t="shared" si="2"/>
        <v>Jun</v>
      </c>
      <c r="V45">
        <f t="shared" si="3"/>
        <v>2014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(E46/D46)*100</f>
        <v>100</v>
      </c>
      <c r="P46" s="6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3">
        <f>(I46/86400)+25569+(-8/24)</f>
        <v>41918.765474537031</v>
      </c>
      <c r="T46" s="13">
        <f>(J46/86400)+25569+(-8/24)</f>
        <v>41873.765474537031</v>
      </c>
      <c r="U46" t="str">
        <f t="shared" si="2"/>
        <v>Aug</v>
      </c>
      <c r="V46">
        <f t="shared" si="3"/>
        <v>2014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(E47/D47)*100</f>
        <v>120</v>
      </c>
      <c r="P47" s="6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3">
        <f>(I47/86400)+25569+(-8/24)</f>
        <v>42487.290590277778</v>
      </c>
      <c r="T47" s="13">
        <f>(J47/86400)+25569+(-8/24)</f>
        <v>42457.290590277778</v>
      </c>
      <c r="U47" t="str">
        <f t="shared" si="2"/>
        <v>Mar</v>
      </c>
      <c r="V47">
        <f t="shared" si="3"/>
        <v>2016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(E48/D48)*100</f>
        <v>104.16666666666667</v>
      </c>
      <c r="P48" s="6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3">
        <f>(I48/86400)+25569+(-8/24)</f>
        <v>42353.631643518514</v>
      </c>
      <c r="T48" s="13">
        <f>(J48/86400)+25569+(-8/24)</f>
        <v>42323.631643518514</v>
      </c>
      <c r="U48" t="str">
        <f t="shared" si="2"/>
        <v>Nov</v>
      </c>
      <c r="V48">
        <f t="shared" si="3"/>
        <v>2015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(E49/D49)*100</f>
        <v>107.61100000000002</v>
      </c>
      <c r="P49" s="6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3">
        <f>(I49/86400)+25569+(-8/24)</f>
        <v>41992.527858796289</v>
      </c>
      <c r="T49" s="13">
        <f>(J49/86400)+25569+(-8/24)</f>
        <v>41932.486192129625</v>
      </c>
      <c r="U49" t="str">
        <f t="shared" si="2"/>
        <v>Oct</v>
      </c>
      <c r="V49">
        <f t="shared" si="3"/>
        <v>2014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(E50/D50)*100</f>
        <v>107.94999999999999</v>
      </c>
      <c r="P50" s="6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3">
        <f>(I50/86400)+25569+(-8/24)</f>
        <v>42064.166666666664</v>
      </c>
      <c r="T50" s="13">
        <f>(J50/86400)+25569+(-8/24)</f>
        <v>42033.183564814812</v>
      </c>
      <c r="U50" t="str">
        <f t="shared" si="2"/>
        <v>Jan</v>
      </c>
      <c r="V50">
        <f t="shared" si="3"/>
        <v>2015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(E51/D51)*100</f>
        <v>100</v>
      </c>
      <c r="P51" s="6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3">
        <f>(I51/86400)+25569+(-8/24)</f>
        <v>42300.843113425923</v>
      </c>
      <c r="T51" s="13">
        <f>(J51/86400)+25569+(-8/24)</f>
        <v>42270.843113425923</v>
      </c>
      <c r="U51" t="str">
        <f t="shared" si="2"/>
        <v>Sep</v>
      </c>
      <c r="V51">
        <f t="shared" si="3"/>
        <v>2015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(E52/D52)*100</f>
        <v>100</v>
      </c>
      <c r="P52" s="6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3">
        <f>(I52/86400)+25569+(-8/24)</f>
        <v>42034.374999999993</v>
      </c>
      <c r="T52" s="13">
        <f>(J52/86400)+25569+(-8/24)</f>
        <v>41995.419652777775</v>
      </c>
      <c r="U52" t="str">
        <f t="shared" si="2"/>
        <v>Dec</v>
      </c>
      <c r="V52">
        <f t="shared" si="3"/>
        <v>2014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(E53/D53)*100</f>
        <v>128.0181818181818</v>
      </c>
      <c r="P53" s="6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3">
        <f>(I53/86400)+25569+(-8/24)</f>
        <v>42226.59533564814</v>
      </c>
      <c r="T53" s="13">
        <f>(J53/86400)+25569+(-8/24)</f>
        <v>42196.59533564814</v>
      </c>
      <c r="U53" t="str">
        <f t="shared" si="2"/>
        <v>Jul</v>
      </c>
      <c r="V53">
        <f t="shared" si="3"/>
        <v>2015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(E54/D54)*100</f>
        <v>116.21</v>
      </c>
      <c r="P54" s="6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3">
        <f>(I54/86400)+25569+(-8/24)</f>
        <v>41837.368587962963</v>
      </c>
      <c r="T54" s="13">
        <f>(J54/86400)+25569+(-8/24)</f>
        <v>41807.368587962963</v>
      </c>
      <c r="U54" t="str">
        <f t="shared" si="2"/>
        <v>Jun</v>
      </c>
      <c r="V54">
        <f t="shared" si="3"/>
        <v>2014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(E55/D55)*100</f>
        <v>109.63333333333334</v>
      </c>
      <c r="P55" s="6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3">
        <f>(I55/86400)+25569+(-8/24)</f>
        <v>41733.583333333328</v>
      </c>
      <c r="T55" s="13">
        <f>(J55/86400)+25569+(-8/24)</f>
        <v>41719.215798611105</v>
      </c>
      <c r="U55" t="str">
        <f t="shared" si="2"/>
        <v>Mar</v>
      </c>
      <c r="V55">
        <f t="shared" si="3"/>
        <v>2014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(E56/D56)*100</f>
        <v>101</v>
      </c>
      <c r="P56" s="6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3">
        <f>(I56/86400)+25569+(-8/24)</f>
        <v>42363.379872685182</v>
      </c>
      <c r="T56" s="13">
        <f>(J56/86400)+25569+(-8/24)</f>
        <v>42333.379872685182</v>
      </c>
      <c r="U56" t="str">
        <f t="shared" si="2"/>
        <v>Nov</v>
      </c>
      <c r="V56">
        <f t="shared" si="3"/>
        <v>2015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(E57/D57)*100</f>
        <v>128.95348837209301</v>
      </c>
      <c r="P57" s="6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3">
        <f>(I57/86400)+25569+(-8/24)</f>
        <v>42517.635601851849</v>
      </c>
      <c r="T57" s="13">
        <f>(J57/86400)+25569+(-8/24)</f>
        <v>42496.635601851849</v>
      </c>
      <c r="U57" t="str">
        <f t="shared" si="2"/>
        <v>May</v>
      </c>
      <c r="V57">
        <f t="shared" si="3"/>
        <v>2016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(E58/D58)*100</f>
        <v>107.26249999999999</v>
      </c>
      <c r="P58" s="6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3">
        <f>(I58/86400)+25569+(-8/24)</f>
        <v>42163.333333333336</v>
      </c>
      <c r="T58" s="13">
        <f>(J58/86400)+25569+(-8/24)</f>
        <v>42149.215555555558</v>
      </c>
      <c r="U58" t="str">
        <f t="shared" si="2"/>
        <v>May</v>
      </c>
      <c r="V58">
        <f t="shared" si="3"/>
        <v>2015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(E59/D59)*100</f>
        <v>101.89999999999999</v>
      </c>
      <c r="P59" s="6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3">
        <f>(I59/86400)+25569+(-8/24)</f>
        <v>42119.499560185184</v>
      </c>
      <c r="T59" s="13">
        <f>(J59/86400)+25569+(-8/24)</f>
        <v>42089.499560185184</v>
      </c>
      <c r="U59" t="str">
        <f t="shared" si="2"/>
        <v>Mar</v>
      </c>
      <c r="V59">
        <f t="shared" si="3"/>
        <v>2015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(E60/D60)*100</f>
        <v>102.91</v>
      </c>
      <c r="P60" s="6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3">
        <f>(I60/86400)+25569+(-8/24)</f>
        <v>41962.453379629624</v>
      </c>
      <c r="T60" s="13">
        <f>(J60/86400)+25569+(-8/24)</f>
        <v>41932.411712962959</v>
      </c>
      <c r="U60" t="str">
        <f t="shared" si="2"/>
        <v>Oct</v>
      </c>
      <c r="V60">
        <f t="shared" si="3"/>
        <v>2014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(E61/D61)*100</f>
        <v>100.12570000000001</v>
      </c>
      <c r="P61" s="6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3">
        <f>(I61/86400)+25569+(-8/24)</f>
        <v>42261.541666666664</v>
      </c>
      <c r="T61" s="13">
        <f>(J61/86400)+25569+(-8/24)</f>
        <v>42229.902499999997</v>
      </c>
      <c r="U61" t="str">
        <f t="shared" si="2"/>
        <v>Aug</v>
      </c>
      <c r="V61">
        <f t="shared" si="3"/>
        <v>2015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(E62/D62)*100</f>
        <v>103.29622222222221</v>
      </c>
      <c r="P62" s="6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3">
        <f>(I62/86400)+25569+(-8/24)</f>
        <v>41720.666666666664</v>
      </c>
      <c r="T62" s="13">
        <f>(J62/86400)+25569+(-8/24)</f>
        <v>41701.568483796298</v>
      </c>
      <c r="U62" t="str">
        <f t="shared" si="2"/>
        <v>Mar</v>
      </c>
      <c r="V62">
        <f t="shared" si="3"/>
        <v>2014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(E63/D63)*100</f>
        <v>148.30000000000001</v>
      </c>
      <c r="P63" s="6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3">
        <f>(I63/86400)+25569+(-8/24)</f>
        <v>41431.480983796289</v>
      </c>
      <c r="T63" s="13">
        <f>(J63/86400)+25569+(-8/24)</f>
        <v>41409.480983796289</v>
      </c>
      <c r="U63" t="str">
        <f t="shared" si="2"/>
        <v>May</v>
      </c>
      <c r="V63">
        <f t="shared" si="3"/>
        <v>2013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(E64/D64)*100</f>
        <v>154.73333333333332</v>
      </c>
      <c r="P64" s="6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3">
        <f>(I64/86400)+25569+(-8/24)</f>
        <v>41336.466180555552</v>
      </c>
      <c r="T64" s="13">
        <f>(J64/86400)+25569+(-8/24)</f>
        <v>41311.466180555552</v>
      </c>
      <c r="U64" t="str">
        <f t="shared" si="2"/>
        <v>Feb</v>
      </c>
      <c r="V64">
        <f t="shared" si="3"/>
        <v>2013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(E65/D65)*100</f>
        <v>113.51849999999999</v>
      </c>
      <c r="P65" s="6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3">
        <f>(I65/86400)+25569+(-8/24)</f>
        <v>41635.874305555553</v>
      </c>
      <c r="T65" s="13">
        <f>(J65/86400)+25569+(-8/24)</f>
        <v>41612.578854166662</v>
      </c>
      <c r="U65" t="str">
        <f t="shared" si="2"/>
        <v>Dec</v>
      </c>
      <c r="V65">
        <f t="shared" si="3"/>
        <v>2013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(E66/D66)*100</f>
        <v>173.33333333333334</v>
      </c>
      <c r="P66" s="6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3">
        <f>(I66/86400)+25569+(-8/24)</f>
        <v>41462.684965277775</v>
      </c>
      <c r="T66" s="13">
        <f>(J66/86400)+25569+(-8/24)</f>
        <v>41432.684965277775</v>
      </c>
      <c r="U66" t="str">
        <f t="shared" si="2"/>
        <v>Jun</v>
      </c>
      <c r="V66">
        <f t="shared" si="3"/>
        <v>2013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(E67/D67)*100</f>
        <v>107.52857142857141</v>
      </c>
      <c r="P67" s="6">
        <f>E67/L67</f>
        <v>132.05263157894737</v>
      </c>
      <c r="Q67" t="str">
        <f t="shared" ref="Q67:Q130" si="4">LEFT(N67,FIND("/",N67)-1)</f>
        <v>film &amp; video</v>
      </c>
      <c r="R67" t="str">
        <f t="shared" ref="R67:R130" si="5">MID(N67,FIND("/",N67)+1,20)</f>
        <v>shorts</v>
      </c>
      <c r="S67" s="13">
        <f>(I67/86400)+25569+(-8/24)</f>
        <v>41861.915972222218</v>
      </c>
      <c r="T67" s="13">
        <f>(J67/86400)+25569+(-8/24)</f>
        <v>41835.487893518519</v>
      </c>
      <c r="U67" t="str">
        <f t="shared" ref="U67:U130" si="6">TEXT(T67,"mmm")</f>
        <v>Jul</v>
      </c>
      <c r="V67">
        <f t="shared" ref="V67:V130" si="7">YEAR(T67)</f>
        <v>2014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(E68/D68)*100</f>
        <v>118.6</v>
      </c>
      <c r="P68" s="6">
        <f>E68/L68</f>
        <v>91.230769230769226</v>
      </c>
      <c r="Q68" t="str">
        <f t="shared" si="4"/>
        <v>film &amp; video</v>
      </c>
      <c r="R68" t="str">
        <f t="shared" si="5"/>
        <v>shorts</v>
      </c>
      <c r="S68" s="13">
        <f>(I68/86400)+25569+(-8/24)</f>
        <v>42569.516435185178</v>
      </c>
      <c r="T68" s="13">
        <f>(J68/86400)+25569+(-8/24)</f>
        <v>42539.516435185178</v>
      </c>
      <c r="U68" t="str">
        <f t="shared" si="6"/>
        <v>Jun</v>
      </c>
      <c r="V68">
        <f t="shared" si="7"/>
        <v>2016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(E69/D69)*100</f>
        <v>116.25000000000001</v>
      </c>
      <c r="P69" s="6">
        <f>E69/L69</f>
        <v>116.25</v>
      </c>
      <c r="Q69" t="str">
        <f t="shared" si="4"/>
        <v>film &amp; video</v>
      </c>
      <c r="R69" t="str">
        <f t="shared" si="5"/>
        <v>shorts</v>
      </c>
      <c r="S69" s="13">
        <f>(I69/86400)+25569+(-8/24)</f>
        <v>41105.250046296293</v>
      </c>
      <c r="T69" s="13">
        <f>(J69/86400)+25569+(-8/24)</f>
        <v>41075.250046296293</v>
      </c>
      <c r="U69" t="str">
        <f t="shared" si="6"/>
        <v>Jun</v>
      </c>
      <c r="V69">
        <f t="shared" si="7"/>
        <v>2012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(E70/D70)*100</f>
        <v>127.16666666666667</v>
      </c>
      <c r="P70" s="6">
        <f>E70/L70</f>
        <v>21.194444444444443</v>
      </c>
      <c r="Q70" t="str">
        <f t="shared" si="4"/>
        <v>film &amp; video</v>
      </c>
      <c r="R70" t="str">
        <f t="shared" si="5"/>
        <v>shorts</v>
      </c>
      <c r="S70" s="13">
        <f>(I70/86400)+25569+(-8/24)</f>
        <v>41693.23600694444</v>
      </c>
      <c r="T70" s="13">
        <f>(J70/86400)+25569+(-8/24)</f>
        <v>41663.23600694444</v>
      </c>
      <c r="U70" t="str">
        <f t="shared" si="6"/>
        <v>Jan</v>
      </c>
      <c r="V70">
        <f t="shared" si="7"/>
        <v>2014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(E71/D71)*100</f>
        <v>110.9423</v>
      </c>
      <c r="P71" s="6">
        <f>E71/L71</f>
        <v>62.327134831460668</v>
      </c>
      <c r="Q71" t="str">
        <f t="shared" si="4"/>
        <v>film &amp; video</v>
      </c>
      <c r="R71" t="str">
        <f t="shared" si="5"/>
        <v>shorts</v>
      </c>
      <c r="S71" s="13">
        <f>(I71/86400)+25569+(-8/24)</f>
        <v>40817.957638888889</v>
      </c>
      <c r="T71" s="13">
        <f>(J71/86400)+25569+(-8/24)</f>
        <v>40785.854456018518</v>
      </c>
      <c r="U71" t="str">
        <f t="shared" si="6"/>
        <v>Aug</v>
      </c>
      <c r="V71">
        <f t="shared" si="7"/>
        <v>2011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(E72/D72)*100</f>
        <v>127.2</v>
      </c>
      <c r="P72" s="6">
        <f>E72/L72</f>
        <v>37.411764705882355</v>
      </c>
      <c r="Q72" t="str">
        <f t="shared" si="4"/>
        <v>film &amp; video</v>
      </c>
      <c r="R72" t="str">
        <f t="shared" si="5"/>
        <v>shorts</v>
      </c>
      <c r="S72" s="13">
        <f>(I72/86400)+25569+(-8/24)</f>
        <v>40790.563020833331</v>
      </c>
      <c r="T72" s="13">
        <f>(J72/86400)+25569+(-8/24)</f>
        <v>40730.563020833331</v>
      </c>
      <c r="U72" t="str">
        <f t="shared" si="6"/>
        <v>Jul</v>
      </c>
      <c r="V72">
        <f t="shared" si="7"/>
        <v>2011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(E73/D73)*100</f>
        <v>123.94444444444443</v>
      </c>
      <c r="P73" s="6">
        <f>E73/L73</f>
        <v>69.71875</v>
      </c>
      <c r="Q73" t="str">
        <f t="shared" si="4"/>
        <v>film &amp; video</v>
      </c>
      <c r="R73" t="str">
        <f t="shared" si="5"/>
        <v>shorts</v>
      </c>
      <c r="S73" s="13">
        <f>(I73/86400)+25569+(-8/24)</f>
        <v>41056.938159722216</v>
      </c>
      <c r="T73" s="13">
        <f>(J73/86400)+25569+(-8/24)</f>
        <v>40996.938159722216</v>
      </c>
      <c r="U73" t="str">
        <f t="shared" si="6"/>
        <v>Mar</v>
      </c>
      <c r="V73">
        <f t="shared" si="7"/>
        <v>2012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(E74/D74)*100</f>
        <v>108.40909090909091</v>
      </c>
      <c r="P74" s="6">
        <f>E74/L74</f>
        <v>58.170731707317074</v>
      </c>
      <c r="Q74" t="str">
        <f t="shared" si="4"/>
        <v>film &amp; video</v>
      </c>
      <c r="R74" t="str">
        <f t="shared" si="5"/>
        <v>shorts</v>
      </c>
      <c r="S74" s="13">
        <f>(I74/86400)+25569+(-8/24)</f>
        <v>41227.666666666664</v>
      </c>
      <c r="T74" s="13">
        <f>(J74/86400)+25569+(-8/24)</f>
        <v>41207.676863425928</v>
      </c>
      <c r="U74" t="str">
        <f t="shared" si="6"/>
        <v>Oct</v>
      </c>
      <c r="V74">
        <f t="shared" si="7"/>
        <v>2012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(E75/D75)*100</f>
        <v>100</v>
      </c>
      <c r="P75" s="6">
        <f>E75/L75</f>
        <v>50</v>
      </c>
      <c r="Q75" t="str">
        <f t="shared" si="4"/>
        <v>film &amp; video</v>
      </c>
      <c r="R75" t="str">
        <f t="shared" si="5"/>
        <v>shorts</v>
      </c>
      <c r="S75" s="13">
        <f>(I75/86400)+25569+(-8/24)</f>
        <v>40665.832638888889</v>
      </c>
      <c r="T75" s="13">
        <f>(J75/86400)+25569+(-8/24)</f>
        <v>40587.423425925925</v>
      </c>
      <c r="U75" t="str">
        <f t="shared" si="6"/>
        <v>Feb</v>
      </c>
      <c r="V75">
        <f t="shared" si="7"/>
        <v>2011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(E76/D76)*100</f>
        <v>112.93199999999999</v>
      </c>
      <c r="P76" s="6">
        <f>E76/L76</f>
        <v>19.471034482758618</v>
      </c>
      <c r="Q76" t="str">
        <f t="shared" si="4"/>
        <v>film &amp; video</v>
      </c>
      <c r="R76" t="str">
        <f t="shared" si="5"/>
        <v>shorts</v>
      </c>
      <c r="S76" s="13">
        <f>(I76/86400)+25569+(-8/24)</f>
        <v>42390.153877314813</v>
      </c>
      <c r="T76" s="13">
        <f>(J76/86400)+25569+(-8/24)</f>
        <v>42360.153877314813</v>
      </c>
      <c r="U76" t="str">
        <f t="shared" si="6"/>
        <v>Dec</v>
      </c>
      <c r="V76">
        <f t="shared" si="7"/>
        <v>2015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(E77/D77)*100</f>
        <v>115.42857142857143</v>
      </c>
      <c r="P77" s="6">
        <f>E77/L77</f>
        <v>85.957446808510639</v>
      </c>
      <c r="Q77" t="str">
        <f t="shared" si="4"/>
        <v>film &amp; video</v>
      </c>
      <c r="R77" t="str">
        <f t="shared" si="5"/>
        <v>shorts</v>
      </c>
      <c r="S77" s="13">
        <f>(I77/86400)+25569+(-8/24)</f>
        <v>41386.875833333332</v>
      </c>
      <c r="T77" s="13">
        <f>(J77/86400)+25569+(-8/24)</f>
        <v>41356.875833333332</v>
      </c>
      <c r="U77" t="str">
        <f t="shared" si="6"/>
        <v>Mar</v>
      </c>
      <c r="V77">
        <f t="shared" si="7"/>
        <v>2013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(E78/D78)*100</f>
        <v>153.33333333333334</v>
      </c>
      <c r="P78" s="6">
        <f>E78/L78</f>
        <v>30.666666666666668</v>
      </c>
      <c r="Q78" t="str">
        <f t="shared" si="4"/>
        <v>film &amp; video</v>
      </c>
      <c r="R78" t="str">
        <f t="shared" si="5"/>
        <v>shorts</v>
      </c>
      <c r="S78" s="13">
        <f>(I78/86400)+25569+(-8/24)</f>
        <v>40904.399976851848</v>
      </c>
      <c r="T78" s="13">
        <f>(J78/86400)+25569+(-8/24)</f>
        <v>40844.358310185184</v>
      </c>
      <c r="U78" t="str">
        <f t="shared" si="6"/>
        <v>Oct</v>
      </c>
      <c r="V78">
        <f t="shared" si="7"/>
        <v>2011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(E79/D79)*100</f>
        <v>392.5</v>
      </c>
      <c r="P79" s="6">
        <f>E79/L79</f>
        <v>60.384615384615387</v>
      </c>
      <c r="Q79" t="str">
        <f t="shared" si="4"/>
        <v>film &amp; video</v>
      </c>
      <c r="R79" t="str">
        <f t="shared" si="5"/>
        <v>shorts</v>
      </c>
      <c r="S79" s="13">
        <f>(I79/86400)+25569+(-8/24)</f>
        <v>41049.790972222218</v>
      </c>
      <c r="T79" s="13">
        <f>(J79/86400)+25569+(-8/24)</f>
        <v>40996.811539351846</v>
      </c>
      <c r="U79" t="str">
        <f t="shared" si="6"/>
        <v>Mar</v>
      </c>
      <c r="V79">
        <f t="shared" si="7"/>
        <v>2012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(E80/D80)*100</f>
        <v>2702</v>
      </c>
      <c r="P80" s="6">
        <f>E80/L80</f>
        <v>38.6</v>
      </c>
      <c r="Q80" t="str">
        <f t="shared" si="4"/>
        <v>film &amp; video</v>
      </c>
      <c r="R80" t="str">
        <f t="shared" si="5"/>
        <v>shorts</v>
      </c>
      <c r="S80" s="13">
        <f>(I80/86400)+25569+(-8/24)</f>
        <v>42614.397233796299</v>
      </c>
      <c r="T80" s="13">
        <f>(J80/86400)+25569+(-8/24)</f>
        <v>42604.397233796299</v>
      </c>
      <c r="U80" t="str">
        <f t="shared" si="6"/>
        <v>Aug</v>
      </c>
      <c r="V80">
        <f t="shared" si="7"/>
        <v>2016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(E81/D81)*100</f>
        <v>127</v>
      </c>
      <c r="P81" s="6">
        <f>E81/L81</f>
        <v>40.268292682926827</v>
      </c>
      <c r="Q81" t="str">
        <f t="shared" si="4"/>
        <v>film &amp; video</v>
      </c>
      <c r="R81" t="str">
        <f t="shared" si="5"/>
        <v>shorts</v>
      </c>
      <c r="S81" s="13">
        <f>(I81/86400)+25569+(-8/24)</f>
        <v>41754.443206018514</v>
      </c>
      <c r="T81" s="13">
        <f>(J81/86400)+25569+(-8/24)</f>
        <v>41724.443206018514</v>
      </c>
      <c r="U81" t="str">
        <f t="shared" si="6"/>
        <v>Mar</v>
      </c>
      <c r="V81">
        <f t="shared" si="7"/>
        <v>2014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(E82/D82)*100</f>
        <v>107.25</v>
      </c>
      <c r="P82" s="6">
        <f>E82/L82</f>
        <v>273.82978723404256</v>
      </c>
      <c r="Q82" t="str">
        <f t="shared" si="4"/>
        <v>film &amp; video</v>
      </c>
      <c r="R82" t="str">
        <f t="shared" si="5"/>
        <v>shorts</v>
      </c>
      <c r="S82" s="13">
        <f>(I82/86400)+25569+(-8/24)</f>
        <v>41617.750648148147</v>
      </c>
      <c r="T82" s="13">
        <f>(J82/86400)+25569+(-8/24)</f>
        <v>41582.750648148147</v>
      </c>
      <c r="U82" t="str">
        <f t="shared" si="6"/>
        <v>Nov</v>
      </c>
      <c r="V82">
        <f t="shared" si="7"/>
        <v>2013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(E83/D83)*100</f>
        <v>198</v>
      </c>
      <c r="P83" s="6">
        <f>E83/L83</f>
        <v>53.035714285714285</v>
      </c>
      <c r="Q83" t="str">
        <f t="shared" si="4"/>
        <v>film &amp; video</v>
      </c>
      <c r="R83" t="str">
        <f t="shared" si="5"/>
        <v>shorts</v>
      </c>
      <c r="S83" s="13">
        <f>(I83/86400)+25569+(-8/24)</f>
        <v>41103.793055555558</v>
      </c>
      <c r="T83" s="13">
        <f>(J83/86400)+25569+(-8/24)</f>
        <v>41099.825543981475</v>
      </c>
      <c r="U83" t="str">
        <f t="shared" si="6"/>
        <v>Jul</v>
      </c>
      <c r="V83">
        <f t="shared" si="7"/>
        <v>2012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(E84/D84)*100</f>
        <v>100.01249999999999</v>
      </c>
      <c r="P84" s="6">
        <f>E84/L84</f>
        <v>40.005000000000003</v>
      </c>
      <c r="Q84" t="str">
        <f t="shared" si="4"/>
        <v>film &amp; video</v>
      </c>
      <c r="R84" t="str">
        <f t="shared" si="5"/>
        <v>shorts</v>
      </c>
      <c r="S84" s="13">
        <f>(I84/86400)+25569+(-8/24)</f>
        <v>40825.486817129626</v>
      </c>
      <c r="T84" s="13">
        <f>(J84/86400)+25569+(-8/24)</f>
        <v>40795.486817129626</v>
      </c>
      <c r="U84" t="str">
        <f t="shared" si="6"/>
        <v>Sep</v>
      </c>
      <c r="V84">
        <f t="shared" si="7"/>
        <v>2011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(E85/D85)*100</f>
        <v>102.49999999999999</v>
      </c>
      <c r="P85" s="6">
        <f>E85/L85</f>
        <v>15.76923076923077</v>
      </c>
      <c r="Q85" t="str">
        <f t="shared" si="4"/>
        <v>film &amp; video</v>
      </c>
      <c r="R85" t="str">
        <f t="shared" si="5"/>
        <v>shorts</v>
      </c>
      <c r="S85" s="13">
        <f>(I85/86400)+25569+(-8/24)</f>
        <v>42057.145833333336</v>
      </c>
      <c r="T85" s="13">
        <f>(J85/86400)+25569+(-8/24)</f>
        <v>42042.282280092586</v>
      </c>
      <c r="U85" t="str">
        <f t="shared" si="6"/>
        <v>Feb</v>
      </c>
      <c r="V85">
        <f t="shared" si="7"/>
        <v>2015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(E86/D86)*100</f>
        <v>100</v>
      </c>
      <c r="P86" s="6">
        <f>E86/L86</f>
        <v>71.428571428571431</v>
      </c>
      <c r="Q86" t="str">
        <f t="shared" si="4"/>
        <v>film &amp; video</v>
      </c>
      <c r="R86" t="str">
        <f t="shared" si="5"/>
        <v>shorts</v>
      </c>
      <c r="S86" s="13">
        <f>(I86/86400)+25569+(-8/24)</f>
        <v>40678.42460648148</v>
      </c>
      <c r="T86" s="13">
        <f>(J86/86400)+25569+(-8/24)</f>
        <v>40648.42460648148</v>
      </c>
      <c r="U86" t="str">
        <f t="shared" si="6"/>
        <v>Apr</v>
      </c>
      <c r="V86">
        <f t="shared" si="7"/>
        <v>2011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(E87/D87)*100</f>
        <v>125.49999999999999</v>
      </c>
      <c r="P87" s="6">
        <f>E87/L87</f>
        <v>71.714285714285708</v>
      </c>
      <c r="Q87" t="str">
        <f t="shared" si="4"/>
        <v>film &amp; video</v>
      </c>
      <c r="R87" t="str">
        <f t="shared" si="5"/>
        <v>shorts</v>
      </c>
      <c r="S87" s="13">
        <f>(I87/86400)+25569+(-8/24)</f>
        <v>40808.792094907403</v>
      </c>
      <c r="T87" s="13">
        <f>(J87/86400)+25569+(-8/24)</f>
        <v>40778.792094907403</v>
      </c>
      <c r="U87" t="str">
        <f t="shared" si="6"/>
        <v>Aug</v>
      </c>
      <c r="V87">
        <f t="shared" si="7"/>
        <v>2011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(E88/D88)*100</f>
        <v>106.46666666666667</v>
      </c>
      <c r="P88" s="6">
        <f>E88/L88</f>
        <v>375.76470588235293</v>
      </c>
      <c r="Q88" t="str">
        <f t="shared" si="4"/>
        <v>film &amp; video</v>
      </c>
      <c r="R88" t="str">
        <f t="shared" si="5"/>
        <v>shorts</v>
      </c>
      <c r="S88" s="13">
        <f>(I88/86400)+25569+(-8/24)</f>
        <v>42365.264409722215</v>
      </c>
      <c r="T88" s="13">
        <f>(J88/86400)+25569+(-8/24)</f>
        <v>42291.222743055558</v>
      </c>
      <c r="U88" t="str">
        <f t="shared" si="6"/>
        <v>Oct</v>
      </c>
      <c r="V88">
        <f t="shared" si="7"/>
        <v>2015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(E89/D89)*100</f>
        <v>104.60000000000001</v>
      </c>
      <c r="P89" s="6">
        <f>E89/L89</f>
        <v>104.6</v>
      </c>
      <c r="Q89" t="str">
        <f t="shared" si="4"/>
        <v>film &amp; video</v>
      </c>
      <c r="R89" t="str">
        <f t="shared" si="5"/>
        <v>shorts</v>
      </c>
      <c r="S89" s="13">
        <f>(I89/86400)+25569+(-8/24)</f>
        <v>40331.736805555549</v>
      </c>
      <c r="T89" s="13">
        <f>(J89/86400)+25569+(-8/24)</f>
        <v>40322.206053240741</v>
      </c>
      <c r="U89" t="str">
        <f t="shared" si="6"/>
        <v>May</v>
      </c>
      <c r="V89">
        <f t="shared" si="7"/>
        <v>2010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(E90/D90)*100</f>
        <v>102.85714285714285</v>
      </c>
      <c r="P90" s="6">
        <f>E90/L90</f>
        <v>60</v>
      </c>
      <c r="Q90" t="str">
        <f t="shared" si="4"/>
        <v>film &amp; video</v>
      </c>
      <c r="R90" t="str">
        <f t="shared" si="5"/>
        <v>shorts</v>
      </c>
      <c r="S90" s="13">
        <f>(I90/86400)+25569+(-8/24)</f>
        <v>41812.325590277775</v>
      </c>
      <c r="T90" s="13">
        <f>(J90/86400)+25569+(-8/24)</f>
        <v>41786.325590277775</v>
      </c>
      <c r="U90" t="str">
        <f t="shared" si="6"/>
        <v>May</v>
      </c>
      <c r="V90">
        <f t="shared" si="7"/>
        <v>2014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(E91/D91)*100</f>
        <v>115.06666666666668</v>
      </c>
      <c r="P91" s="6">
        <f>E91/L91</f>
        <v>123.28571428571429</v>
      </c>
      <c r="Q91" t="str">
        <f t="shared" si="4"/>
        <v>film &amp; video</v>
      </c>
      <c r="R91" t="str">
        <f t="shared" si="5"/>
        <v>shorts</v>
      </c>
      <c r="S91" s="13">
        <f>(I91/86400)+25569+(-8/24)</f>
        <v>41427.418888888882</v>
      </c>
      <c r="T91" s="13">
        <f>(J91/86400)+25569+(-8/24)</f>
        <v>41402.418888888882</v>
      </c>
      <c r="U91" t="str">
        <f t="shared" si="6"/>
        <v>May</v>
      </c>
      <c r="V91">
        <f t="shared" si="7"/>
        <v>2013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(E92/D92)*100</f>
        <v>100.4</v>
      </c>
      <c r="P92" s="6">
        <f>E92/L92</f>
        <v>31.375</v>
      </c>
      <c r="Q92" t="str">
        <f t="shared" si="4"/>
        <v>film &amp; video</v>
      </c>
      <c r="R92" t="str">
        <f t="shared" si="5"/>
        <v>shorts</v>
      </c>
      <c r="S92" s="13">
        <f>(I92/86400)+25569+(-8/24)</f>
        <v>40735.964108796295</v>
      </c>
      <c r="T92" s="13">
        <f>(J92/86400)+25569+(-8/24)</f>
        <v>40705.964108796295</v>
      </c>
      <c r="U92" t="str">
        <f t="shared" si="6"/>
        <v>Jun</v>
      </c>
      <c r="V92">
        <f t="shared" si="7"/>
        <v>2011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(E93/D93)*100</f>
        <v>120</v>
      </c>
      <c r="P93" s="6">
        <f>E93/L93</f>
        <v>78.260869565217391</v>
      </c>
      <c r="Q93" t="str">
        <f t="shared" si="4"/>
        <v>film &amp; video</v>
      </c>
      <c r="R93" t="str">
        <f t="shared" si="5"/>
        <v>shorts</v>
      </c>
      <c r="S93" s="13">
        <f>(I93/86400)+25569+(-8/24)</f>
        <v>40680.069027777776</v>
      </c>
      <c r="T93" s="13">
        <f>(J93/86400)+25569+(-8/24)</f>
        <v>40619.069027777776</v>
      </c>
      <c r="U93" t="str">
        <f t="shared" si="6"/>
        <v>Mar</v>
      </c>
      <c r="V93">
        <f t="shared" si="7"/>
        <v>2011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(E94/D94)*100</f>
        <v>105.2</v>
      </c>
      <c r="P94" s="6">
        <f>E94/L94</f>
        <v>122.32558139534883</v>
      </c>
      <c r="Q94" t="str">
        <f t="shared" si="4"/>
        <v>film &amp; video</v>
      </c>
      <c r="R94" t="str">
        <f t="shared" si="5"/>
        <v>shorts</v>
      </c>
      <c r="S94" s="13">
        <f>(I94/86400)+25569+(-8/24)</f>
        <v>42766.999999999993</v>
      </c>
      <c r="T94" s="13">
        <f>(J94/86400)+25569+(-8/24)</f>
        <v>42720.865543981483</v>
      </c>
      <c r="U94" t="str">
        <f t="shared" si="6"/>
        <v>Dec</v>
      </c>
      <c r="V94">
        <f t="shared" si="7"/>
        <v>2016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(E95/D95)*100</f>
        <v>110.60000000000001</v>
      </c>
      <c r="P95" s="6">
        <f>E95/L95</f>
        <v>73.733333333333334</v>
      </c>
      <c r="Q95" t="str">
        <f t="shared" si="4"/>
        <v>film &amp; video</v>
      </c>
      <c r="R95" t="str">
        <f t="shared" si="5"/>
        <v>shorts</v>
      </c>
      <c r="S95" s="13">
        <f>(I95/86400)+25569+(-8/24)</f>
        <v>41093.541666666664</v>
      </c>
      <c r="T95" s="13">
        <f>(J95/86400)+25569+(-8/24)</f>
        <v>41065.524733796294</v>
      </c>
      <c r="U95" t="str">
        <f t="shared" si="6"/>
        <v>Jun</v>
      </c>
      <c r="V95">
        <f t="shared" si="7"/>
        <v>2012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(E96/D96)*100</f>
        <v>104</v>
      </c>
      <c r="P96" s="6">
        <f>E96/L96</f>
        <v>21.666666666666668</v>
      </c>
      <c r="Q96" t="str">
        <f t="shared" si="4"/>
        <v>film &amp; video</v>
      </c>
      <c r="R96" t="str">
        <f t="shared" si="5"/>
        <v>shorts</v>
      </c>
      <c r="S96" s="13">
        <f>(I96/86400)+25569+(-8/24)</f>
        <v>41736.384513888886</v>
      </c>
      <c r="T96" s="13">
        <f>(J96/86400)+25569+(-8/24)</f>
        <v>41716.384513888886</v>
      </c>
      <c r="U96" t="str">
        <f t="shared" si="6"/>
        <v>Mar</v>
      </c>
      <c r="V96">
        <f t="shared" si="7"/>
        <v>2014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(E97/D97)*100</f>
        <v>131.42857142857142</v>
      </c>
      <c r="P97" s="6">
        <f>E97/L97</f>
        <v>21.904761904761905</v>
      </c>
      <c r="Q97" t="str">
        <f t="shared" si="4"/>
        <v>film &amp; video</v>
      </c>
      <c r="R97" t="str">
        <f t="shared" si="5"/>
        <v>shorts</v>
      </c>
      <c r="S97" s="13">
        <f>(I97/86400)+25569+(-8/24)</f>
        <v>40964.671770833331</v>
      </c>
      <c r="T97" s="13">
        <f>(J97/86400)+25569+(-8/24)</f>
        <v>40934.671770833331</v>
      </c>
      <c r="U97" t="str">
        <f t="shared" si="6"/>
        <v>Jan</v>
      </c>
      <c r="V97">
        <f t="shared" si="7"/>
        <v>2012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(E98/D98)*100</f>
        <v>114.66666666666667</v>
      </c>
      <c r="P98" s="6">
        <f>E98/L98</f>
        <v>50.588235294117645</v>
      </c>
      <c r="Q98" t="str">
        <f t="shared" si="4"/>
        <v>film &amp; video</v>
      </c>
      <c r="R98" t="str">
        <f t="shared" si="5"/>
        <v>shorts</v>
      </c>
      <c r="S98" s="13">
        <f>(I98/86400)+25569+(-8/24)</f>
        <v>40390.791666666664</v>
      </c>
      <c r="T98" s="13">
        <f>(J98/86400)+25569+(-8/24)</f>
        <v>40324.32917824074</v>
      </c>
      <c r="U98" t="str">
        <f t="shared" si="6"/>
        <v>May</v>
      </c>
      <c r="V98">
        <f t="shared" si="7"/>
        <v>2010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(E99/D99)*100</f>
        <v>106.25</v>
      </c>
      <c r="P99" s="6">
        <f>E99/L99</f>
        <v>53.125</v>
      </c>
      <c r="Q99" t="str">
        <f t="shared" si="4"/>
        <v>film &amp; video</v>
      </c>
      <c r="R99" t="str">
        <f t="shared" si="5"/>
        <v>shorts</v>
      </c>
      <c r="S99" s="13">
        <f>(I99/86400)+25569+(-8/24)</f>
        <v>40735.801874999997</v>
      </c>
      <c r="T99" s="13">
        <f>(J99/86400)+25569+(-8/24)</f>
        <v>40705.801874999997</v>
      </c>
      <c r="U99" t="str">
        <f t="shared" si="6"/>
        <v>Jun</v>
      </c>
      <c r="V99">
        <f t="shared" si="7"/>
        <v>2011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(E100/D100)*100</f>
        <v>106.25</v>
      </c>
      <c r="P100" s="6">
        <f>E100/L100</f>
        <v>56.666666666666664</v>
      </c>
      <c r="Q100" t="str">
        <f t="shared" si="4"/>
        <v>film &amp; video</v>
      </c>
      <c r="R100" t="str">
        <f t="shared" si="5"/>
        <v>shorts</v>
      </c>
      <c r="S100" s="13">
        <f>(I100/86400)+25569+(-8/24)</f>
        <v>41250.645833333328</v>
      </c>
      <c r="T100" s="13">
        <f>(J100/86400)+25569+(-8/24)</f>
        <v>41214.461504629631</v>
      </c>
      <c r="U100" t="str">
        <f t="shared" si="6"/>
        <v>Nov</v>
      </c>
      <c r="V100">
        <f t="shared" si="7"/>
        <v>2012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(E101/D101)*100</f>
        <v>106.01933333333334</v>
      </c>
      <c r="P101" s="6">
        <f>E101/L101</f>
        <v>40.776666666666664</v>
      </c>
      <c r="Q101" t="str">
        <f t="shared" si="4"/>
        <v>film &amp; video</v>
      </c>
      <c r="R101" t="str">
        <f t="shared" si="5"/>
        <v>shorts</v>
      </c>
      <c r="S101" s="13">
        <f>(I101/86400)+25569+(-8/24)</f>
        <v>41661.569432870368</v>
      </c>
      <c r="T101" s="13">
        <f>(J101/86400)+25569+(-8/24)</f>
        <v>41631.569432870368</v>
      </c>
      <c r="U101" t="str">
        <f t="shared" si="6"/>
        <v>Dec</v>
      </c>
      <c r="V101">
        <f t="shared" si="7"/>
        <v>2013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(E102/D102)*100</f>
        <v>100</v>
      </c>
      <c r="P102" s="6">
        <f>E102/L102</f>
        <v>192.30769230769232</v>
      </c>
      <c r="Q102" t="str">
        <f t="shared" si="4"/>
        <v>film &amp; video</v>
      </c>
      <c r="R102" t="str">
        <f t="shared" si="5"/>
        <v>shorts</v>
      </c>
      <c r="S102" s="13">
        <f>(I102/86400)+25569+(-8/24)</f>
        <v>41217.461643518516</v>
      </c>
      <c r="T102" s="13">
        <f>(J102/86400)+25569+(-8/24)</f>
        <v>41197.419976851852</v>
      </c>
      <c r="U102" t="str">
        <f t="shared" si="6"/>
        <v>Oct</v>
      </c>
      <c r="V102">
        <f t="shared" si="7"/>
        <v>2012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(E103/D103)*100</f>
        <v>100</v>
      </c>
      <c r="P103" s="6">
        <f>E103/L103</f>
        <v>100</v>
      </c>
      <c r="Q103" t="str">
        <f t="shared" si="4"/>
        <v>film &amp; video</v>
      </c>
      <c r="R103" t="str">
        <f t="shared" si="5"/>
        <v>shorts</v>
      </c>
      <c r="S103" s="13">
        <f>(I103/86400)+25569+(-8/24)</f>
        <v>41298.443402777775</v>
      </c>
      <c r="T103" s="13">
        <f>(J103/86400)+25569+(-8/24)</f>
        <v>41274.443402777775</v>
      </c>
      <c r="U103" t="str">
        <f t="shared" si="6"/>
        <v>Dec</v>
      </c>
      <c r="V103">
        <f t="shared" si="7"/>
        <v>2012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(E104/D104)*100</f>
        <v>127.75000000000001</v>
      </c>
      <c r="P104" s="6">
        <f>E104/L104</f>
        <v>117.92307692307692</v>
      </c>
      <c r="Q104" t="str">
        <f t="shared" si="4"/>
        <v>film &amp; video</v>
      </c>
      <c r="R104" t="str">
        <f t="shared" si="5"/>
        <v>shorts</v>
      </c>
      <c r="S104" s="13">
        <f>(I104/86400)+25569+(-8/24)</f>
        <v>40534.797835648147</v>
      </c>
      <c r="T104" s="13">
        <f>(J104/86400)+25569+(-8/24)</f>
        <v>40504.797835648147</v>
      </c>
      <c r="U104" t="str">
        <f t="shared" si="6"/>
        <v>Nov</v>
      </c>
      <c r="V104">
        <f t="shared" si="7"/>
        <v>2010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(E105/D105)*100</f>
        <v>105.15384615384616</v>
      </c>
      <c r="P105" s="6">
        <f>E105/L105</f>
        <v>27.897959183673468</v>
      </c>
      <c r="Q105" t="str">
        <f t="shared" si="4"/>
        <v>film &amp; video</v>
      </c>
      <c r="R105" t="str">
        <f t="shared" si="5"/>
        <v>shorts</v>
      </c>
      <c r="S105" s="13">
        <f>(I105/86400)+25569+(-8/24)</f>
        <v>41705.472569444442</v>
      </c>
      <c r="T105" s="13">
        <f>(J105/86400)+25569+(-8/24)</f>
        <v>41682.472569444442</v>
      </c>
      <c r="U105" t="str">
        <f t="shared" si="6"/>
        <v>Feb</v>
      </c>
      <c r="V105">
        <f t="shared" si="7"/>
        <v>2014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(E106/D106)*100</f>
        <v>120</v>
      </c>
      <c r="P106" s="6">
        <f>E106/L106</f>
        <v>60</v>
      </c>
      <c r="Q106" t="str">
        <f t="shared" si="4"/>
        <v>film &amp; video</v>
      </c>
      <c r="R106" t="str">
        <f t="shared" si="5"/>
        <v>shorts</v>
      </c>
      <c r="S106" s="13">
        <f>(I106/86400)+25569+(-8/24)</f>
        <v>40635.708333333328</v>
      </c>
      <c r="T106" s="13">
        <f>(J106/86400)+25569+(-8/24)</f>
        <v>40612.361874999995</v>
      </c>
      <c r="U106" t="str">
        <f t="shared" si="6"/>
        <v>Mar</v>
      </c>
      <c r="V106">
        <f t="shared" si="7"/>
        <v>2011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(E107/D107)*100</f>
        <v>107.40909090909089</v>
      </c>
      <c r="P107" s="6">
        <f>E107/L107</f>
        <v>39.383333333333333</v>
      </c>
      <c r="Q107" t="str">
        <f t="shared" si="4"/>
        <v>film &amp; video</v>
      </c>
      <c r="R107" t="str">
        <f t="shared" si="5"/>
        <v>shorts</v>
      </c>
      <c r="S107" s="13">
        <f>(I107/86400)+25569+(-8/24)</f>
        <v>42503.666666666664</v>
      </c>
      <c r="T107" s="13">
        <f>(J107/86400)+25569+(-8/24)</f>
        <v>42485.391435185178</v>
      </c>
      <c r="U107" t="str">
        <f t="shared" si="6"/>
        <v>Apr</v>
      </c>
      <c r="V107">
        <f t="shared" si="7"/>
        <v>2016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(E108/D108)*100</f>
        <v>100.49999999999999</v>
      </c>
      <c r="P108" s="6">
        <f>E108/L108</f>
        <v>186.11111111111111</v>
      </c>
      <c r="Q108" t="str">
        <f t="shared" si="4"/>
        <v>film &amp; video</v>
      </c>
      <c r="R108" t="str">
        <f t="shared" si="5"/>
        <v>shorts</v>
      </c>
      <c r="S108" s="13">
        <f>(I108/86400)+25569+(-8/24)</f>
        <v>41001.443298611106</v>
      </c>
      <c r="T108" s="13">
        <f>(J108/86400)+25569+(-8/24)</f>
        <v>40987.443298611106</v>
      </c>
      <c r="U108" t="str">
        <f t="shared" si="6"/>
        <v>Mar</v>
      </c>
      <c r="V108">
        <f t="shared" si="7"/>
        <v>2012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(E109/D109)*100</f>
        <v>102.46666666666667</v>
      </c>
      <c r="P109" s="6">
        <f>E109/L109</f>
        <v>111.37681159420291</v>
      </c>
      <c r="Q109" t="str">
        <f t="shared" si="4"/>
        <v>film &amp; video</v>
      </c>
      <c r="R109" t="str">
        <f t="shared" si="5"/>
        <v>shorts</v>
      </c>
      <c r="S109" s="13">
        <f>(I109/86400)+25569+(-8/24)</f>
        <v>40657.649155092593</v>
      </c>
      <c r="T109" s="13">
        <f>(J109/86400)+25569+(-8/24)</f>
        <v>40635.649155092593</v>
      </c>
      <c r="U109" t="str">
        <f t="shared" si="6"/>
        <v>Apr</v>
      </c>
      <c r="V109">
        <f t="shared" si="7"/>
        <v>2011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(E110/D110)*100</f>
        <v>246.66666666666669</v>
      </c>
      <c r="P110" s="6">
        <f>E110/L110</f>
        <v>78.723404255319153</v>
      </c>
      <c r="Q110" t="str">
        <f t="shared" si="4"/>
        <v>film &amp; video</v>
      </c>
      <c r="R110" t="str">
        <f t="shared" si="5"/>
        <v>shorts</v>
      </c>
      <c r="S110" s="13">
        <f>(I110/86400)+25569+(-8/24)</f>
        <v>41425.279745370368</v>
      </c>
      <c r="T110" s="13">
        <f>(J110/86400)+25569+(-8/24)</f>
        <v>41365.279745370368</v>
      </c>
      <c r="U110" t="str">
        <f t="shared" si="6"/>
        <v>Apr</v>
      </c>
      <c r="V110">
        <f t="shared" si="7"/>
        <v>2013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(E111/D111)*100</f>
        <v>219.49999999999997</v>
      </c>
      <c r="P111" s="6">
        <f>E111/L111</f>
        <v>46.702127659574465</v>
      </c>
      <c r="Q111" t="str">
        <f t="shared" si="4"/>
        <v>film &amp; video</v>
      </c>
      <c r="R111" t="str">
        <f t="shared" si="5"/>
        <v>shorts</v>
      </c>
      <c r="S111" s="13">
        <f>(I111/86400)+25569+(-8/24)</f>
        <v>40599.692476851851</v>
      </c>
      <c r="T111" s="13">
        <f>(J111/86400)+25569+(-8/24)</f>
        <v>40569.692476851851</v>
      </c>
      <c r="U111" t="str">
        <f t="shared" si="6"/>
        <v>Jan</v>
      </c>
      <c r="V111">
        <f t="shared" si="7"/>
        <v>2011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(E112/D112)*100</f>
        <v>130.76923076923077</v>
      </c>
      <c r="P112" s="6">
        <f>E112/L112</f>
        <v>65.384615384615387</v>
      </c>
      <c r="Q112" t="str">
        <f t="shared" si="4"/>
        <v>film &amp; video</v>
      </c>
      <c r="R112" t="str">
        <f t="shared" si="5"/>
        <v>shorts</v>
      </c>
      <c r="S112" s="13">
        <f>(I112/86400)+25569+(-8/24)</f>
        <v>41591.915972222218</v>
      </c>
      <c r="T112" s="13">
        <f>(J112/86400)+25569+(-8/24)</f>
        <v>41557.616354166668</v>
      </c>
      <c r="U112" t="str">
        <f t="shared" si="6"/>
        <v>Oct</v>
      </c>
      <c r="V112">
        <f t="shared" si="7"/>
        <v>2013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(E113/D113)*100</f>
        <v>154.57142857142858</v>
      </c>
      <c r="P113" s="6">
        <f>E113/L113</f>
        <v>102.0754716981132</v>
      </c>
      <c r="Q113" t="str">
        <f t="shared" si="4"/>
        <v>film &amp; video</v>
      </c>
      <c r="R113" t="str">
        <f t="shared" si="5"/>
        <v>shorts</v>
      </c>
      <c r="S113" s="13">
        <f>(I113/86400)+25569+(-8/24)</f>
        <v>42154.999849537031</v>
      </c>
      <c r="T113" s="13">
        <f>(J113/86400)+25569+(-8/24)</f>
        <v>42124.999849537031</v>
      </c>
      <c r="U113" t="str">
        <f t="shared" si="6"/>
        <v>Apr</v>
      </c>
      <c r="V113">
        <f t="shared" si="7"/>
        <v>2015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(E114/D114)*100</f>
        <v>104</v>
      </c>
      <c r="P114" s="6">
        <f>E114/L114</f>
        <v>64.197530864197532</v>
      </c>
      <c r="Q114" t="str">
        <f t="shared" si="4"/>
        <v>film &amp; video</v>
      </c>
      <c r="R114" t="str">
        <f t="shared" si="5"/>
        <v>shorts</v>
      </c>
      <c r="S114" s="13">
        <f>(I114/86400)+25569+(-8/24)</f>
        <v>41741.75</v>
      </c>
      <c r="T114" s="13">
        <f>(J114/86400)+25569+(-8/24)</f>
        <v>41717.709699074076</v>
      </c>
      <c r="U114" t="str">
        <f t="shared" si="6"/>
        <v>Mar</v>
      </c>
      <c r="V114">
        <f t="shared" si="7"/>
        <v>2014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(E115/D115)*100</f>
        <v>141</v>
      </c>
      <c r="P115" s="6">
        <f>E115/L115</f>
        <v>90.384615384615387</v>
      </c>
      <c r="Q115" t="str">
        <f t="shared" si="4"/>
        <v>film &amp; video</v>
      </c>
      <c r="R115" t="str">
        <f t="shared" si="5"/>
        <v>shorts</v>
      </c>
      <c r="S115" s="13">
        <f>(I115/86400)+25569+(-8/24)</f>
        <v>40761.291666666664</v>
      </c>
      <c r="T115" s="13">
        <f>(J115/86400)+25569+(-8/24)</f>
        <v>40753.425092592588</v>
      </c>
      <c r="U115" t="str">
        <f t="shared" si="6"/>
        <v>Jul</v>
      </c>
      <c r="V115">
        <f t="shared" si="7"/>
        <v>2011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(E116/D116)*100</f>
        <v>103.33333333333334</v>
      </c>
      <c r="P116" s="6">
        <f>E116/L116</f>
        <v>88.571428571428569</v>
      </c>
      <c r="Q116" t="str">
        <f t="shared" si="4"/>
        <v>film &amp; video</v>
      </c>
      <c r="R116" t="str">
        <f t="shared" si="5"/>
        <v>shorts</v>
      </c>
      <c r="S116" s="13">
        <f>(I116/86400)+25569+(-8/24)</f>
        <v>40920.940833333334</v>
      </c>
      <c r="T116" s="13">
        <f>(J116/86400)+25569+(-8/24)</f>
        <v>40860.940833333334</v>
      </c>
      <c r="U116" t="str">
        <f t="shared" si="6"/>
        <v>Nov</v>
      </c>
      <c r="V116">
        <f t="shared" si="7"/>
        <v>2011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(E117/D117)*100</f>
        <v>140.44444444444443</v>
      </c>
      <c r="P117" s="6">
        <f>E117/L117</f>
        <v>28.727272727272727</v>
      </c>
      <c r="Q117" t="str">
        <f t="shared" si="4"/>
        <v>film &amp; video</v>
      </c>
      <c r="R117" t="str">
        <f t="shared" si="5"/>
        <v>shorts</v>
      </c>
      <c r="S117" s="13">
        <f>(I117/86400)+25569+(-8/24)</f>
        <v>40943.405601851853</v>
      </c>
      <c r="T117" s="13">
        <f>(J117/86400)+25569+(-8/24)</f>
        <v>40918.405601851853</v>
      </c>
      <c r="U117" t="str">
        <f t="shared" si="6"/>
        <v>Jan</v>
      </c>
      <c r="V117">
        <f t="shared" si="7"/>
        <v>2012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(E118/D118)*100</f>
        <v>113.65714285714286</v>
      </c>
      <c r="P118" s="6">
        <f>E118/L118</f>
        <v>69.78947368421052</v>
      </c>
      <c r="Q118" t="str">
        <f t="shared" si="4"/>
        <v>film &amp; video</v>
      </c>
      <c r="R118" t="str">
        <f t="shared" si="5"/>
        <v>shorts</v>
      </c>
      <c r="S118" s="13">
        <f>(I118/86400)+25569+(-8/24)</f>
        <v>40641.122164351851</v>
      </c>
      <c r="T118" s="13">
        <f>(J118/86400)+25569+(-8/24)</f>
        <v>40595.163831018515</v>
      </c>
      <c r="U118" t="str">
        <f t="shared" si="6"/>
        <v>Feb</v>
      </c>
      <c r="V118">
        <f t="shared" si="7"/>
        <v>2011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(E119/D119)*100</f>
        <v>100.49377777777779</v>
      </c>
      <c r="P119" s="6">
        <f>E119/L119</f>
        <v>167.48962962962963</v>
      </c>
      <c r="Q119" t="str">
        <f t="shared" si="4"/>
        <v>film &amp; video</v>
      </c>
      <c r="R119" t="str">
        <f t="shared" si="5"/>
        <v>shorts</v>
      </c>
      <c r="S119" s="13">
        <f>(I119/86400)+25569+(-8/24)</f>
        <v>40338.458333333328</v>
      </c>
      <c r="T119" s="13">
        <f>(J119/86400)+25569+(-8/24)</f>
        <v>40248.501666666663</v>
      </c>
      <c r="U119" t="str">
        <f t="shared" si="6"/>
        <v>Mar</v>
      </c>
      <c r="V119">
        <f t="shared" si="7"/>
        <v>2010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(E120/D120)*100</f>
        <v>113.03159999999998</v>
      </c>
      <c r="P120" s="6">
        <f>E120/L120</f>
        <v>144.91230769230768</v>
      </c>
      <c r="Q120" t="str">
        <f t="shared" si="4"/>
        <v>film &amp; video</v>
      </c>
      <c r="R120" t="str">
        <f t="shared" si="5"/>
        <v>shorts</v>
      </c>
      <c r="S120" s="13">
        <f>(I120/86400)+25569+(-8/24)</f>
        <v>40752.720324074071</v>
      </c>
      <c r="T120" s="13">
        <f>(J120/86400)+25569+(-8/24)</f>
        <v>40722.720324074071</v>
      </c>
      <c r="U120" t="str">
        <f t="shared" si="6"/>
        <v>Jun</v>
      </c>
      <c r="V120">
        <f t="shared" si="7"/>
        <v>2011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(E121/D121)*100</f>
        <v>104.55692307692308</v>
      </c>
      <c r="P121" s="6">
        <f>E121/L121</f>
        <v>91.840540540540545</v>
      </c>
      <c r="Q121" t="str">
        <f t="shared" si="4"/>
        <v>film &amp; video</v>
      </c>
      <c r="R121" t="str">
        <f t="shared" si="5"/>
        <v>shorts</v>
      </c>
      <c r="S121" s="13">
        <f>(I121/86400)+25569+(-8/24)</f>
        <v>40768.625</v>
      </c>
      <c r="T121" s="13">
        <f>(J121/86400)+25569+(-8/24)</f>
        <v>40738.735949074071</v>
      </c>
      <c r="U121" t="str">
        <f t="shared" si="6"/>
        <v>Jul</v>
      </c>
      <c r="V121">
        <f t="shared" si="7"/>
        <v>2011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(E122/D122)*100</f>
        <v>1.4285714285714287E-2</v>
      </c>
      <c r="P122" s="6">
        <f>E122/L122</f>
        <v>10</v>
      </c>
      <c r="Q122" t="str">
        <f t="shared" si="4"/>
        <v>film &amp; video</v>
      </c>
      <c r="R122" t="str">
        <f t="shared" si="5"/>
        <v>science fiction</v>
      </c>
      <c r="S122" s="13">
        <f>(I122/86400)+25569+(-8/24)</f>
        <v>42645.716516203705</v>
      </c>
      <c r="T122" s="13">
        <f>(J122/86400)+25569+(-8/24)</f>
        <v>42615.716516203705</v>
      </c>
      <c r="U122" t="str">
        <f t="shared" si="6"/>
        <v>Sep</v>
      </c>
      <c r="V122">
        <f t="shared" si="7"/>
        <v>2016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(E123/D123)*100</f>
        <v>3.3333333333333333E-2</v>
      </c>
      <c r="P123" s="6">
        <f>E123/L123</f>
        <v>1</v>
      </c>
      <c r="Q123" t="str">
        <f t="shared" si="4"/>
        <v>film &amp; video</v>
      </c>
      <c r="R123" t="str">
        <f t="shared" si="5"/>
        <v>science fiction</v>
      </c>
      <c r="S123" s="13">
        <f>(I123/86400)+25569+(-8/24)</f>
        <v>42112.094444444439</v>
      </c>
      <c r="T123" s="13">
        <f>(J123/86400)+25569+(-8/24)</f>
        <v>42096.371643518512</v>
      </c>
      <c r="U123" t="str">
        <f t="shared" si="6"/>
        <v>Apr</v>
      </c>
      <c r="V123">
        <f t="shared" si="7"/>
        <v>2015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(E124/D124)*100</f>
        <v>0</v>
      </c>
      <c r="P124" s="6" t="e">
        <f>E124/L124</f>
        <v>#DIV/0!</v>
      </c>
      <c r="Q124" t="str">
        <f t="shared" si="4"/>
        <v>film &amp; video</v>
      </c>
      <c r="R124" t="str">
        <f t="shared" si="5"/>
        <v>science fiction</v>
      </c>
      <c r="S124" s="13">
        <f>(I124/86400)+25569+(-8/24)</f>
        <v>42653.098460648143</v>
      </c>
      <c r="T124" s="13">
        <f>(J124/86400)+25569+(-8/24)</f>
        <v>42593.098460648143</v>
      </c>
      <c r="U124" t="str">
        <f t="shared" si="6"/>
        <v>Aug</v>
      </c>
      <c r="V124">
        <f t="shared" si="7"/>
        <v>2016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(E125/D125)*100</f>
        <v>0.27454545454545454</v>
      </c>
      <c r="P125" s="6">
        <f>E125/L125</f>
        <v>25.166666666666668</v>
      </c>
      <c r="Q125" t="str">
        <f t="shared" si="4"/>
        <v>film &amp; video</v>
      </c>
      <c r="R125" t="str">
        <f t="shared" si="5"/>
        <v>science fiction</v>
      </c>
      <c r="S125" s="13">
        <f>(I125/86400)+25569+(-8/24)</f>
        <v>41940.583333333328</v>
      </c>
      <c r="T125" s="13">
        <f>(J125/86400)+25569+(-8/24)</f>
        <v>41904.448657407404</v>
      </c>
      <c r="U125" t="str">
        <f t="shared" si="6"/>
        <v>Sep</v>
      </c>
      <c r="V125">
        <f t="shared" si="7"/>
        <v>2014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(E126/D126)*100</f>
        <v>0</v>
      </c>
      <c r="P126" s="6" t="e">
        <f>E126/L126</f>
        <v>#DIV/0!</v>
      </c>
      <c r="Q126" t="str">
        <f t="shared" si="4"/>
        <v>film &amp; video</v>
      </c>
      <c r="R126" t="str">
        <f t="shared" si="5"/>
        <v>science fiction</v>
      </c>
      <c r="S126" s="13">
        <f>(I126/86400)+25569+(-8/24)</f>
        <v>42139.595393518517</v>
      </c>
      <c r="T126" s="13">
        <f>(J126/86400)+25569+(-8/24)</f>
        <v>42114.595393518517</v>
      </c>
      <c r="U126" t="str">
        <f t="shared" si="6"/>
        <v>Apr</v>
      </c>
      <c r="V126">
        <f t="shared" si="7"/>
        <v>2015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(E127/D127)*100</f>
        <v>14.000000000000002</v>
      </c>
      <c r="P127" s="6">
        <f>E127/L127</f>
        <v>11.666666666666666</v>
      </c>
      <c r="Q127" t="str">
        <f t="shared" si="4"/>
        <v>film &amp; video</v>
      </c>
      <c r="R127" t="str">
        <f t="shared" si="5"/>
        <v>science fiction</v>
      </c>
      <c r="S127" s="13">
        <f>(I127/86400)+25569+(-8/24)</f>
        <v>42769.66064814815</v>
      </c>
      <c r="T127" s="13">
        <f>(J127/86400)+25569+(-8/24)</f>
        <v>42709.66064814815</v>
      </c>
      <c r="U127" t="str">
        <f t="shared" si="6"/>
        <v>Dec</v>
      </c>
      <c r="V127">
        <f t="shared" si="7"/>
        <v>2016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(E128/D128)*100</f>
        <v>5.548</v>
      </c>
      <c r="P128" s="6">
        <f>E128/L128</f>
        <v>106.69230769230769</v>
      </c>
      <c r="Q128" t="str">
        <f t="shared" si="4"/>
        <v>film &amp; video</v>
      </c>
      <c r="R128" t="str">
        <f t="shared" si="5"/>
        <v>science fiction</v>
      </c>
      <c r="S128" s="13">
        <f>(I128/86400)+25569+(-8/24)</f>
        <v>42165.749999999993</v>
      </c>
      <c r="T128" s="13">
        <f>(J128/86400)+25569+(-8/24)</f>
        <v>42135.256215277775</v>
      </c>
      <c r="U128" t="str">
        <f t="shared" si="6"/>
        <v>May</v>
      </c>
      <c r="V128">
        <f t="shared" si="7"/>
        <v>2015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(E129/D129)*100</f>
        <v>2.375</v>
      </c>
      <c r="P129" s="6">
        <f>E129/L129</f>
        <v>47.5</v>
      </c>
      <c r="Q129" t="str">
        <f t="shared" si="4"/>
        <v>film &amp; video</v>
      </c>
      <c r="R129" t="str">
        <f t="shared" si="5"/>
        <v>science fiction</v>
      </c>
      <c r="S129" s="13">
        <f>(I129/86400)+25569+(-8/24)</f>
        <v>42097.24931712963</v>
      </c>
      <c r="T129" s="13">
        <f>(J129/86400)+25569+(-8/24)</f>
        <v>42067.290983796294</v>
      </c>
      <c r="U129" t="str">
        <f t="shared" si="6"/>
        <v>Mar</v>
      </c>
      <c r="V129">
        <f t="shared" si="7"/>
        <v>2015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(E130/D130)*100</f>
        <v>1.867</v>
      </c>
      <c r="P130" s="6">
        <f>E130/L130</f>
        <v>311.16666666666669</v>
      </c>
      <c r="Q130" t="str">
        <f t="shared" si="4"/>
        <v>film &amp; video</v>
      </c>
      <c r="R130" t="str">
        <f t="shared" si="5"/>
        <v>science fiction</v>
      </c>
      <c r="S130" s="13">
        <f>(I130/86400)+25569+(-8/24)</f>
        <v>42662.894594907404</v>
      </c>
      <c r="T130" s="13">
        <f>(J130/86400)+25569+(-8/24)</f>
        <v>42627.894594907404</v>
      </c>
      <c r="U130" t="str">
        <f t="shared" si="6"/>
        <v>Sep</v>
      </c>
      <c r="V130">
        <f t="shared" si="7"/>
        <v>2016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(E131/D131)*100</f>
        <v>0</v>
      </c>
      <c r="P131" s="6" t="e">
        <f>E131/L131</f>
        <v>#DIV/0!</v>
      </c>
      <c r="Q131" t="str">
        <f t="shared" ref="Q131:Q194" si="8">LEFT(N131,FIND("/",N131)-1)</f>
        <v>film &amp; video</v>
      </c>
      <c r="R131" t="str">
        <f t="shared" ref="R131:R194" si="9">MID(N131,FIND("/",N131)+1,20)</f>
        <v>science fiction</v>
      </c>
      <c r="S131" s="13">
        <f>(I131/86400)+25569+(-8/24)</f>
        <v>41942.603969907403</v>
      </c>
      <c r="T131" s="13">
        <f>(J131/86400)+25569+(-8/24)</f>
        <v>41882.603969907403</v>
      </c>
      <c r="U131" t="str">
        <f t="shared" ref="U131:U194" si="10">TEXT(T131,"mmm")</f>
        <v>Aug</v>
      </c>
      <c r="V131">
        <f t="shared" ref="V131:V194" si="11">YEAR(T131)</f>
        <v>2014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(E132/D132)*100</f>
        <v>0</v>
      </c>
      <c r="P132" s="6" t="e">
        <f>E132/L132</f>
        <v>#DIV/0!</v>
      </c>
      <c r="Q132" t="str">
        <f t="shared" si="8"/>
        <v>film &amp; video</v>
      </c>
      <c r="R132" t="str">
        <f t="shared" si="9"/>
        <v>science fiction</v>
      </c>
      <c r="S132" s="13">
        <f>(I132/86400)+25569+(-8/24)</f>
        <v>41806.511111111111</v>
      </c>
      <c r="T132" s="13">
        <f>(J132/86400)+25569+(-8/24)</f>
        <v>41778.582083333335</v>
      </c>
      <c r="U132" t="str">
        <f t="shared" si="10"/>
        <v>May</v>
      </c>
      <c r="V132">
        <f t="shared" si="11"/>
        <v>2014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(E133/D133)*100</f>
        <v>0</v>
      </c>
      <c r="P133" s="6" t="e">
        <f>E133/L133</f>
        <v>#DIV/0!</v>
      </c>
      <c r="Q133" t="str">
        <f t="shared" si="8"/>
        <v>film &amp; video</v>
      </c>
      <c r="R133" t="str">
        <f t="shared" si="9"/>
        <v>science fiction</v>
      </c>
      <c r="S133" s="13">
        <f>(I133/86400)+25569+(-8/24)</f>
        <v>42556.666666666664</v>
      </c>
      <c r="T133" s="13">
        <f>(J133/86400)+25569+(-8/24)</f>
        <v>42541.504178240742</v>
      </c>
      <c r="U133" t="str">
        <f t="shared" si="10"/>
        <v>Jun</v>
      </c>
      <c r="V133">
        <f t="shared" si="11"/>
        <v>2016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(E134/D134)*100</f>
        <v>9.5687499999999996</v>
      </c>
      <c r="P134" s="6">
        <f>E134/L134</f>
        <v>94.506172839506178</v>
      </c>
      <c r="Q134" t="str">
        <f t="shared" si="8"/>
        <v>film &amp; video</v>
      </c>
      <c r="R134" t="str">
        <f t="shared" si="9"/>
        <v>science fiction</v>
      </c>
      <c r="S134" s="13">
        <f>(I134/86400)+25569+(-8/24)</f>
        <v>41950.520914351851</v>
      </c>
      <c r="T134" s="13">
        <f>(J134/86400)+25569+(-8/24)</f>
        <v>41905.47924768518</v>
      </c>
      <c r="U134" t="str">
        <f t="shared" si="10"/>
        <v>Sep</v>
      </c>
      <c r="V134">
        <f t="shared" si="11"/>
        <v>2014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(E135/D135)*100</f>
        <v>0</v>
      </c>
      <c r="P135" s="6" t="e">
        <f>E135/L135</f>
        <v>#DIV/0!</v>
      </c>
      <c r="Q135" t="str">
        <f t="shared" si="8"/>
        <v>film &amp; video</v>
      </c>
      <c r="R135" t="str">
        <f t="shared" si="9"/>
        <v>science fiction</v>
      </c>
      <c r="S135" s="13">
        <f>(I135/86400)+25569+(-8/24)</f>
        <v>42521.396527777775</v>
      </c>
      <c r="T135" s="13">
        <f>(J135/86400)+25569+(-8/24)</f>
        <v>42491.474351851844</v>
      </c>
      <c r="U135" t="str">
        <f t="shared" si="10"/>
        <v>May</v>
      </c>
      <c r="V135">
        <f t="shared" si="11"/>
        <v>2016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(E136/D136)*100</f>
        <v>0</v>
      </c>
      <c r="P136" s="6" t="e">
        <f>E136/L136</f>
        <v>#DIV/0!</v>
      </c>
      <c r="Q136" t="str">
        <f t="shared" si="8"/>
        <v>film &amp; video</v>
      </c>
      <c r="R136" t="str">
        <f t="shared" si="9"/>
        <v>science fiction</v>
      </c>
      <c r="S136" s="13">
        <f>(I136/86400)+25569+(-8/24)</f>
        <v>42251.374999999993</v>
      </c>
      <c r="T136" s="13">
        <f>(J136/86400)+25569+(-8/24)</f>
        <v>42221.576597222222</v>
      </c>
      <c r="U136" t="str">
        <f t="shared" si="10"/>
        <v>Aug</v>
      </c>
      <c r="V136">
        <f t="shared" si="11"/>
        <v>2015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(E137/D137)*100</f>
        <v>13.433333333333334</v>
      </c>
      <c r="P137" s="6">
        <f>E137/L137</f>
        <v>80.599999999999994</v>
      </c>
      <c r="Q137" t="str">
        <f t="shared" si="8"/>
        <v>film &amp; video</v>
      </c>
      <c r="R137" t="str">
        <f t="shared" si="9"/>
        <v>science fiction</v>
      </c>
      <c r="S137" s="13">
        <f>(I137/86400)+25569+(-8/24)</f>
        <v>41821.458333333328</v>
      </c>
      <c r="T137" s="13">
        <f>(J137/86400)+25569+(-8/24)</f>
        <v>41788.048576388886</v>
      </c>
      <c r="U137" t="str">
        <f t="shared" si="10"/>
        <v>May</v>
      </c>
      <c r="V137">
        <f t="shared" si="11"/>
        <v>2014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(E138/D138)*100</f>
        <v>0</v>
      </c>
      <c r="P138" s="6" t="e">
        <f>E138/L138</f>
        <v>#DIV/0!</v>
      </c>
      <c r="Q138" t="str">
        <f t="shared" si="8"/>
        <v>film &amp; video</v>
      </c>
      <c r="R138" t="str">
        <f t="shared" si="9"/>
        <v>science fiction</v>
      </c>
      <c r="S138" s="13">
        <f>(I138/86400)+25569+(-8/24)</f>
        <v>42140.094444444439</v>
      </c>
      <c r="T138" s="13">
        <f>(J138/86400)+25569+(-8/24)</f>
        <v>42096.076782407406</v>
      </c>
      <c r="U138" t="str">
        <f t="shared" si="10"/>
        <v>Apr</v>
      </c>
      <c r="V138">
        <f t="shared" si="11"/>
        <v>2015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(E139/D139)*100</f>
        <v>0</v>
      </c>
      <c r="P139" s="6" t="e">
        <f>E139/L139</f>
        <v>#DIV/0!</v>
      </c>
      <c r="Q139" t="str">
        <f t="shared" si="8"/>
        <v>film &amp; video</v>
      </c>
      <c r="R139" t="str">
        <f t="shared" si="9"/>
        <v>science fiction</v>
      </c>
      <c r="S139" s="13">
        <f>(I139/86400)+25569+(-8/24)</f>
        <v>42289.240659722222</v>
      </c>
      <c r="T139" s="13">
        <f>(J139/86400)+25569+(-8/24)</f>
        <v>42239.240659722222</v>
      </c>
      <c r="U139" t="str">
        <f t="shared" si="10"/>
        <v>Aug</v>
      </c>
      <c r="V139">
        <f t="shared" si="11"/>
        <v>2015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(E140/D140)*100</f>
        <v>3.1413333333333333</v>
      </c>
      <c r="P140" s="6">
        <f>E140/L140</f>
        <v>81.241379310344826</v>
      </c>
      <c r="Q140" t="str">
        <f t="shared" si="8"/>
        <v>film &amp; video</v>
      </c>
      <c r="R140" t="str">
        <f t="shared" si="9"/>
        <v>science fiction</v>
      </c>
      <c r="S140" s="13">
        <f>(I140/86400)+25569+(-8/24)</f>
        <v>42216.874305555553</v>
      </c>
      <c r="T140" s="13">
        <f>(J140/86400)+25569+(-8/24)</f>
        <v>42185.924085648141</v>
      </c>
      <c r="U140" t="str">
        <f t="shared" si="10"/>
        <v>Jun</v>
      </c>
      <c r="V140">
        <f t="shared" si="11"/>
        <v>2015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(E141/D141)*100</f>
        <v>100</v>
      </c>
      <c r="P141" s="6">
        <f>E141/L141</f>
        <v>500</v>
      </c>
      <c r="Q141" t="str">
        <f t="shared" si="8"/>
        <v>film &amp; video</v>
      </c>
      <c r="R141" t="str">
        <f t="shared" si="9"/>
        <v>science fiction</v>
      </c>
      <c r="S141" s="13">
        <f>(I141/86400)+25569+(-8/24)</f>
        <v>42197.587638888886</v>
      </c>
      <c r="T141" s="13">
        <f>(J141/86400)+25569+(-8/24)</f>
        <v>42187.587638888886</v>
      </c>
      <c r="U141" t="str">
        <f t="shared" si="10"/>
        <v>Jul</v>
      </c>
      <c r="V141">
        <f t="shared" si="11"/>
        <v>2015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(E142/D142)*100</f>
        <v>0</v>
      </c>
      <c r="P142" s="6" t="e">
        <f>E142/L142</f>
        <v>#DIV/0!</v>
      </c>
      <c r="Q142" t="str">
        <f t="shared" si="8"/>
        <v>film &amp; video</v>
      </c>
      <c r="R142" t="str">
        <f t="shared" si="9"/>
        <v>science fiction</v>
      </c>
      <c r="S142" s="13">
        <f>(I142/86400)+25569+(-8/24)</f>
        <v>42082.823287037034</v>
      </c>
      <c r="T142" s="13">
        <f>(J142/86400)+25569+(-8/24)</f>
        <v>42052.864953703705</v>
      </c>
      <c r="U142" t="str">
        <f t="shared" si="10"/>
        <v>Feb</v>
      </c>
      <c r="V142">
        <f t="shared" si="11"/>
        <v>2015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(E143/D143)*100</f>
        <v>10.775</v>
      </c>
      <c r="P143" s="6">
        <f>E143/L143</f>
        <v>46.178571428571431</v>
      </c>
      <c r="Q143" t="str">
        <f t="shared" si="8"/>
        <v>film &amp; video</v>
      </c>
      <c r="R143" t="str">
        <f t="shared" si="9"/>
        <v>science fiction</v>
      </c>
      <c r="S143" s="13">
        <f>(I143/86400)+25569+(-8/24)</f>
        <v>42154.819710648146</v>
      </c>
      <c r="T143" s="13">
        <f>(J143/86400)+25569+(-8/24)</f>
        <v>42109.819710648146</v>
      </c>
      <c r="U143" t="str">
        <f t="shared" si="10"/>
        <v>Apr</v>
      </c>
      <c r="V143">
        <f t="shared" si="11"/>
        <v>2015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(E144/D144)*100</f>
        <v>0.33333333333333337</v>
      </c>
      <c r="P144" s="6">
        <f>E144/L144</f>
        <v>10</v>
      </c>
      <c r="Q144" t="str">
        <f t="shared" si="8"/>
        <v>film &amp; video</v>
      </c>
      <c r="R144" t="str">
        <f t="shared" si="9"/>
        <v>science fiction</v>
      </c>
      <c r="S144" s="13">
        <f>(I144/86400)+25569+(-8/24)</f>
        <v>41959.601597222216</v>
      </c>
      <c r="T144" s="13">
        <f>(J144/86400)+25569+(-8/24)</f>
        <v>41938.559930555552</v>
      </c>
      <c r="U144" t="str">
        <f t="shared" si="10"/>
        <v>Oct</v>
      </c>
      <c r="V144">
        <f t="shared" si="11"/>
        <v>2014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(E145/D145)*100</f>
        <v>0</v>
      </c>
      <c r="P145" s="6" t="e">
        <f>E145/L145</f>
        <v>#DIV/0!</v>
      </c>
      <c r="Q145" t="str">
        <f t="shared" si="8"/>
        <v>film &amp; video</v>
      </c>
      <c r="R145" t="str">
        <f t="shared" si="9"/>
        <v>science fiction</v>
      </c>
      <c r="S145" s="13">
        <f>(I145/86400)+25569+(-8/24)</f>
        <v>42615.913194444445</v>
      </c>
      <c r="T145" s="13">
        <f>(J145/86400)+25569+(-8/24)</f>
        <v>42558.730810185181</v>
      </c>
      <c r="U145" t="str">
        <f t="shared" si="10"/>
        <v>Jul</v>
      </c>
      <c r="V145">
        <f t="shared" si="11"/>
        <v>2016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(E146/D146)*100</f>
        <v>27.6</v>
      </c>
      <c r="P146" s="6">
        <f>E146/L146</f>
        <v>55.945945945945944</v>
      </c>
      <c r="Q146" t="str">
        <f t="shared" si="8"/>
        <v>film &amp; video</v>
      </c>
      <c r="R146" t="str">
        <f t="shared" si="9"/>
        <v>science fiction</v>
      </c>
      <c r="S146" s="13">
        <f>(I146/86400)+25569+(-8/24)</f>
        <v>42107.387407407405</v>
      </c>
      <c r="T146" s="13">
        <f>(J146/86400)+25569+(-8/24)</f>
        <v>42047.429074074076</v>
      </c>
      <c r="U146" t="str">
        <f t="shared" si="10"/>
        <v>Feb</v>
      </c>
      <c r="V146">
        <f t="shared" si="11"/>
        <v>2015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(E147/D147)*100</f>
        <v>7.5111111111111111</v>
      </c>
      <c r="P147" s="6">
        <f>E147/L147</f>
        <v>37.555555555555557</v>
      </c>
      <c r="Q147" t="str">
        <f t="shared" si="8"/>
        <v>film &amp; video</v>
      </c>
      <c r="R147" t="str">
        <f t="shared" si="9"/>
        <v>science fiction</v>
      </c>
      <c r="S147" s="13">
        <f>(I147/86400)+25569+(-8/24)</f>
        <v>42227.208935185183</v>
      </c>
      <c r="T147" s="13">
        <f>(J147/86400)+25569+(-8/24)</f>
        <v>42200.208935185183</v>
      </c>
      <c r="U147" t="str">
        <f t="shared" si="10"/>
        <v>Jul</v>
      </c>
      <c r="V147">
        <f t="shared" si="11"/>
        <v>2015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(E148/D148)*100</f>
        <v>0.57499999999999996</v>
      </c>
      <c r="P148" s="6">
        <f>E148/L148</f>
        <v>38.333333333333336</v>
      </c>
      <c r="Q148" t="str">
        <f t="shared" si="8"/>
        <v>film &amp; video</v>
      </c>
      <c r="R148" t="str">
        <f t="shared" si="9"/>
        <v>science fiction</v>
      </c>
      <c r="S148" s="13">
        <f>(I148/86400)+25569+(-8/24)</f>
        <v>42752.682847222219</v>
      </c>
      <c r="T148" s="13">
        <f>(J148/86400)+25569+(-8/24)</f>
        <v>42692.682847222219</v>
      </c>
      <c r="U148" t="str">
        <f t="shared" si="10"/>
        <v>Nov</v>
      </c>
      <c r="V148">
        <f t="shared" si="11"/>
        <v>2016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(E149/D149)*100</f>
        <v>0</v>
      </c>
      <c r="P149" s="6" t="e">
        <f>E149/L149</f>
        <v>#DIV/0!</v>
      </c>
      <c r="Q149" t="str">
        <f t="shared" si="8"/>
        <v>film &amp; video</v>
      </c>
      <c r="R149" t="str">
        <f t="shared" si="9"/>
        <v>science fiction</v>
      </c>
      <c r="S149" s="13">
        <f>(I149/86400)+25569+(-8/24)</f>
        <v>42012.429166666661</v>
      </c>
      <c r="T149" s="13">
        <f>(J149/86400)+25569+(-8/24)</f>
        <v>41969.434490740743</v>
      </c>
      <c r="U149" t="str">
        <f t="shared" si="10"/>
        <v>Nov</v>
      </c>
      <c r="V149">
        <f t="shared" si="11"/>
        <v>2014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(E150/D150)*100</f>
        <v>0.08</v>
      </c>
      <c r="P150" s="6">
        <f>E150/L150</f>
        <v>20</v>
      </c>
      <c r="Q150" t="str">
        <f t="shared" si="8"/>
        <v>film &amp; video</v>
      </c>
      <c r="R150" t="str">
        <f t="shared" si="9"/>
        <v>science fiction</v>
      </c>
      <c r="S150" s="13">
        <f>(I150/86400)+25569+(-8/24)</f>
        <v>42426.948333333326</v>
      </c>
      <c r="T150" s="13">
        <f>(J150/86400)+25569+(-8/24)</f>
        <v>42396.948333333326</v>
      </c>
      <c r="U150" t="str">
        <f t="shared" si="10"/>
        <v>Jan</v>
      </c>
      <c r="V150">
        <f t="shared" si="11"/>
        <v>2016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(E151/D151)*100</f>
        <v>0.91999999999999993</v>
      </c>
      <c r="P151" s="6">
        <f>E151/L151</f>
        <v>15.333333333333334</v>
      </c>
      <c r="Q151" t="str">
        <f t="shared" si="8"/>
        <v>film &amp; video</v>
      </c>
      <c r="R151" t="str">
        <f t="shared" si="9"/>
        <v>science fiction</v>
      </c>
      <c r="S151" s="13">
        <f>(I151/86400)+25569+(-8/24)</f>
        <v>41997.999999999993</v>
      </c>
      <c r="T151" s="13">
        <f>(J151/86400)+25569+(-8/24)</f>
        <v>41967.838773148142</v>
      </c>
      <c r="U151" t="str">
        <f t="shared" si="10"/>
        <v>Nov</v>
      </c>
      <c r="V151">
        <f t="shared" si="11"/>
        <v>2014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(E152/D152)*100</f>
        <v>23.163076923076922</v>
      </c>
      <c r="P152" s="6">
        <f>E152/L152</f>
        <v>449.43283582089555</v>
      </c>
      <c r="Q152" t="str">
        <f t="shared" si="8"/>
        <v>film &amp; video</v>
      </c>
      <c r="R152" t="str">
        <f t="shared" si="9"/>
        <v>science fiction</v>
      </c>
      <c r="S152" s="13">
        <f>(I152/86400)+25569+(-8/24)</f>
        <v>42149.82849537037</v>
      </c>
      <c r="T152" s="13">
        <f>(J152/86400)+25569+(-8/24)</f>
        <v>42089.82849537037</v>
      </c>
      <c r="U152" t="str">
        <f t="shared" si="10"/>
        <v>Mar</v>
      </c>
      <c r="V152">
        <f t="shared" si="11"/>
        <v>2015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(E153/D153)*100</f>
        <v>5.5999999999999994E-2</v>
      </c>
      <c r="P153" s="6">
        <f>E153/L153</f>
        <v>28</v>
      </c>
      <c r="Q153" t="str">
        <f t="shared" si="8"/>
        <v>film &amp; video</v>
      </c>
      <c r="R153" t="str">
        <f t="shared" si="9"/>
        <v>science fiction</v>
      </c>
      <c r="S153" s="13">
        <f>(I153/86400)+25569+(-8/24)</f>
        <v>42173.217488425922</v>
      </c>
      <c r="T153" s="13">
        <f>(J153/86400)+25569+(-8/24)</f>
        <v>42113.217488425922</v>
      </c>
      <c r="U153" t="str">
        <f t="shared" si="10"/>
        <v>Apr</v>
      </c>
      <c r="V153">
        <f t="shared" si="11"/>
        <v>2015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(E154/D154)*100</f>
        <v>7.8947368421052634E-3</v>
      </c>
      <c r="P154" s="6">
        <f>E154/L154</f>
        <v>15</v>
      </c>
      <c r="Q154" t="str">
        <f t="shared" si="8"/>
        <v>film &amp; video</v>
      </c>
      <c r="R154" t="str">
        <f t="shared" si="9"/>
        <v>science fiction</v>
      </c>
      <c r="S154" s="13">
        <f>(I154/86400)+25569+(-8/24)</f>
        <v>41904.744212962956</v>
      </c>
      <c r="T154" s="13">
        <f>(J154/86400)+25569+(-8/24)</f>
        <v>41874.744212962956</v>
      </c>
      <c r="U154" t="str">
        <f t="shared" si="10"/>
        <v>Aug</v>
      </c>
      <c r="V154">
        <f t="shared" si="11"/>
        <v>2014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(E155/D155)*100</f>
        <v>0.71799999999999997</v>
      </c>
      <c r="P155" s="6">
        <f>E155/L155</f>
        <v>35.9</v>
      </c>
      <c r="Q155" t="str">
        <f t="shared" si="8"/>
        <v>film &amp; video</v>
      </c>
      <c r="R155" t="str">
        <f t="shared" si="9"/>
        <v>science fiction</v>
      </c>
      <c r="S155" s="13">
        <f>(I155/86400)+25569+(-8/24)</f>
        <v>41975.294490740744</v>
      </c>
      <c r="T155" s="13">
        <f>(J155/86400)+25569+(-8/24)</f>
        <v>41933.252824074072</v>
      </c>
      <c r="U155" t="str">
        <f t="shared" si="10"/>
        <v>Oct</v>
      </c>
      <c r="V155">
        <f t="shared" si="11"/>
        <v>2014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(E156/D156)*100</f>
        <v>2.666666666666667</v>
      </c>
      <c r="P156" s="6">
        <f>E156/L156</f>
        <v>13.333333333333334</v>
      </c>
      <c r="Q156" t="str">
        <f t="shared" si="8"/>
        <v>film &amp; video</v>
      </c>
      <c r="R156" t="str">
        <f t="shared" si="9"/>
        <v>science fiction</v>
      </c>
      <c r="S156" s="13">
        <f>(I156/86400)+25569+(-8/24)</f>
        <v>42158.214062499996</v>
      </c>
      <c r="T156" s="13">
        <f>(J156/86400)+25569+(-8/24)</f>
        <v>42115.214062499996</v>
      </c>
      <c r="U156" t="str">
        <f t="shared" si="10"/>
        <v>Apr</v>
      </c>
      <c r="V156">
        <f t="shared" si="11"/>
        <v>2015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(E157/D157)*100</f>
        <v>6.0000000000000001E-3</v>
      </c>
      <c r="P157" s="6">
        <f>E157/L157</f>
        <v>20.25</v>
      </c>
      <c r="Q157" t="str">
        <f t="shared" si="8"/>
        <v>film &amp; video</v>
      </c>
      <c r="R157" t="str">
        <f t="shared" si="9"/>
        <v>science fiction</v>
      </c>
      <c r="S157" s="13">
        <f>(I157/86400)+25569+(-8/24)</f>
        <v>42208.226099537038</v>
      </c>
      <c r="T157" s="13">
        <f>(J157/86400)+25569+(-8/24)</f>
        <v>42168.226099537038</v>
      </c>
      <c r="U157" t="str">
        <f t="shared" si="10"/>
        <v>Jun</v>
      </c>
      <c r="V157">
        <f t="shared" si="11"/>
        <v>2015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(E158/D158)*100</f>
        <v>5.0999999999999996</v>
      </c>
      <c r="P158" s="6">
        <f>E158/L158</f>
        <v>119</v>
      </c>
      <c r="Q158" t="str">
        <f t="shared" si="8"/>
        <v>film &amp; video</v>
      </c>
      <c r="R158" t="str">
        <f t="shared" si="9"/>
        <v>science fiction</v>
      </c>
      <c r="S158" s="13">
        <f>(I158/86400)+25569+(-8/24)</f>
        <v>41853.791620370372</v>
      </c>
      <c r="T158" s="13">
        <f>(J158/86400)+25569+(-8/24)</f>
        <v>41793.791620370372</v>
      </c>
      <c r="U158" t="str">
        <f t="shared" si="10"/>
        <v>Jun</v>
      </c>
      <c r="V158">
        <f t="shared" si="11"/>
        <v>2014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(E159/D159)*100</f>
        <v>0.26711185308848079</v>
      </c>
      <c r="P159" s="6">
        <f>E159/L159</f>
        <v>4</v>
      </c>
      <c r="Q159" t="str">
        <f t="shared" si="8"/>
        <v>film &amp; video</v>
      </c>
      <c r="R159" t="str">
        <f t="shared" si="9"/>
        <v>science fiction</v>
      </c>
      <c r="S159" s="13">
        <f>(I159/86400)+25569+(-8/24)</f>
        <v>42426.578379629624</v>
      </c>
      <c r="T159" s="13">
        <f>(J159/86400)+25569+(-8/24)</f>
        <v>42396.578379629624</v>
      </c>
      <c r="U159" t="str">
        <f t="shared" si="10"/>
        <v>Jan</v>
      </c>
      <c r="V159">
        <f t="shared" si="11"/>
        <v>2016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(E160/D160)*100</f>
        <v>0</v>
      </c>
      <c r="P160" s="6" t="e">
        <f>E160/L160</f>
        <v>#DIV/0!</v>
      </c>
      <c r="Q160" t="str">
        <f t="shared" si="8"/>
        <v>film &amp; video</v>
      </c>
      <c r="R160" t="str">
        <f t="shared" si="9"/>
        <v>science fiction</v>
      </c>
      <c r="S160" s="13">
        <f>(I160/86400)+25569+(-8/24)</f>
        <v>41933.743379629625</v>
      </c>
      <c r="T160" s="13">
        <f>(J160/86400)+25569+(-8/24)</f>
        <v>41903.743379629625</v>
      </c>
      <c r="U160" t="str">
        <f t="shared" si="10"/>
        <v>Sep</v>
      </c>
      <c r="V160">
        <f t="shared" si="11"/>
        <v>2014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(E161/D161)*100</f>
        <v>2E-3</v>
      </c>
      <c r="P161" s="6">
        <f>E161/L161</f>
        <v>10</v>
      </c>
      <c r="Q161" t="str">
        <f t="shared" si="8"/>
        <v>film &amp; video</v>
      </c>
      <c r="R161" t="str">
        <f t="shared" si="9"/>
        <v>science fiction</v>
      </c>
      <c r="S161" s="13">
        <f>(I161/86400)+25569+(-8/24)</f>
        <v>42554.101215277777</v>
      </c>
      <c r="T161" s="13">
        <f>(J161/86400)+25569+(-8/24)</f>
        <v>42514.101215277777</v>
      </c>
      <c r="U161" t="str">
        <f t="shared" si="10"/>
        <v>May</v>
      </c>
      <c r="V161">
        <f t="shared" si="11"/>
        <v>2016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(E162/D162)*100</f>
        <v>0</v>
      </c>
      <c r="P162" s="6" t="e">
        <f>E162/L162</f>
        <v>#DIV/0!</v>
      </c>
      <c r="Q162" t="str">
        <f t="shared" si="8"/>
        <v>film &amp; video</v>
      </c>
      <c r="R162" t="str">
        <f t="shared" si="9"/>
        <v>drama</v>
      </c>
      <c r="S162" s="13">
        <f>(I162/86400)+25569+(-8/24)</f>
        <v>42231.57975694444</v>
      </c>
      <c r="T162" s="13">
        <f>(J162/86400)+25569+(-8/24)</f>
        <v>42171.57975694444</v>
      </c>
      <c r="U162" t="str">
        <f t="shared" si="10"/>
        <v>Jun</v>
      </c>
      <c r="V162">
        <f t="shared" si="11"/>
        <v>2015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(E163/D163)*100</f>
        <v>0.01</v>
      </c>
      <c r="P163" s="6">
        <f>E163/L163</f>
        <v>5</v>
      </c>
      <c r="Q163" t="str">
        <f t="shared" si="8"/>
        <v>film &amp; video</v>
      </c>
      <c r="R163" t="str">
        <f t="shared" si="9"/>
        <v>drama</v>
      </c>
      <c r="S163" s="13">
        <f>(I163/86400)+25569+(-8/24)</f>
        <v>41822.354108796295</v>
      </c>
      <c r="T163" s="13">
        <f>(J163/86400)+25569+(-8/24)</f>
        <v>41792.354108796295</v>
      </c>
      <c r="U163" t="str">
        <f t="shared" si="10"/>
        <v>Jun</v>
      </c>
      <c r="V163">
        <f t="shared" si="11"/>
        <v>2014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(E164/D164)*100</f>
        <v>15.535714285714286</v>
      </c>
      <c r="P164" s="6">
        <f>E164/L164</f>
        <v>43.5</v>
      </c>
      <c r="Q164" t="str">
        <f t="shared" si="8"/>
        <v>film &amp; video</v>
      </c>
      <c r="R164" t="str">
        <f t="shared" si="9"/>
        <v>drama</v>
      </c>
      <c r="S164" s="13">
        <f>(I164/86400)+25569+(-8/24)</f>
        <v>41867.654166666667</v>
      </c>
      <c r="T164" s="13">
        <f>(J164/86400)+25569+(-8/24)</f>
        <v>41834.79347222222</v>
      </c>
      <c r="U164" t="str">
        <f t="shared" si="10"/>
        <v>Jul</v>
      </c>
      <c r="V164">
        <f t="shared" si="11"/>
        <v>2014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(E165/D165)*100</f>
        <v>0</v>
      </c>
      <c r="P165" s="6" t="e">
        <f>E165/L165</f>
        <v>#DIV/0!</v>
      </c>
      <c r="Q165" t="str">
        <f t="shared" si="8"/>
        <v>film &amp; video</v>
      </c>
      <c r="R165" t="str">
        <f t="shared" si="9"/>
        <v>drama</v>
      </c>
      <c r="S165" s="13">
        <f>(I165/86400)+25569+(-8/24)</f>
        <v>42277.666666666664</v>
      </c>
      <c r="T165" s="13">
        <f>(J165/86400)+25569+(-8/24)</f>
        <v>42243.627939814811</v>
      </c>
      <c r="U165" t="str">
        <f t="shared" si="10"/>
        <v>Aug</v>
      </c>
      <c r="V165">
        <f t="shared" si="11"/>
        <v>2015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(E166/D166)*100</f>
        <v>0.53333333333333333</v>
      </c>
      <c r="P166" s="6">
        <f>E166/L166</f>
        <v>91.428571428571431</v>
      </c>
      <c r="Q166" t="str">
        <f t="shared" si="8"/>
        <v>film &amp; video</v>
      </c>
      <c r="R166" t="str">
        <f t="shared" si="9"/>
        <v>drama</v>
      </c>
      <c r="S166" s="13">
        <f>(I166/86400)+25569+(-8/24)</f>
        <v>41901.429409722223</v>
      </c>
      <c r="T166" s="13">
        <f>(J166/86400)+25569+(-8/24)</f>
        <v>41841.429409722223</v>
      </c>
      <c r="U166" t="str">
        <f t="shared" si="10"/>
        <v>Jul</v>
      </c>
      <c r="V166">
        <f t="shared" si="11"/>
        <v>2014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(E167/D167)*100</f>
        <v>0</v>
      </c>
      <c r="P167" s="6" t="e">
        <f>E167/L167</f>
        <v>#DIV/0!</v>
      </c>
      <c r="Q167" t="str">
        <f t="shared" si="8"/>
        <v>film &amp; video</v>
      </c>
      <c r="R167" t="str">
        <f t="shared" si="9"/>
        <v>drama</v>
      </c>
      <c r="S167" s="13">
        <f>(I167/86400)+25569+(-8/24)</f>
        <v>42381.325509259252</v>
      </c>
      <c r="T167" s="13">
        <f>(J167/86400)+25569+(-8/24)</f>
        <v>42351.325509259252</v>
      </c>
      <c r="U167" t="str">
        <f t="shared" si="10"/>
        <v>Dec</v>
      </c>
      <c r="V167">
        <f t="shared" si="11"/>
        <v>2015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(E168/D168)*100</f>
        <v>60</v>
      </c>
      <c r="P168" s="6">
        <f>E168/L168</f>
        <v>3000</v>
      </c>
      <c r="Q168" t="str">
        <f t="shared" si="8"/>
        <v>film &amp; video</v>
      </c>
      <c r="R168" t="str">
        <f t="shared" si="9"/>
        <v>drama</v>
      </c>
      <c r="S168" s="13">
        <f>(I168/86400)+25569+(-8/24)</f>
        <v>42750.742615740739</v>
      </c>
      <c r="T168" s="13">
        <f>(J168/86400)+25569+(-8/24)</f>
        <v>42720.742615740739</v>
      </c>
      <c r="U168" t="str">
        <f t="shared" si="10"/>
        <v>Dec</v>
      </c>
      <c r="V168">
        <f t="shared" si="11"/>
        <v>2016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(E169/D169)*100</f>
        <v>0.01</v>
      </c>
      <c r="P169" s="6">
        <f>E169/L169</f>
        <v>5.5</v>
      </c>
      <c r="Q169" t="str">
        <f t="shared" si="8"/>
        <v>film &amp; video</v>
      </c>
      <c r="R169" t="str">
        <f t="shared" si="9"/>
        <v>drama</v>
      </c>
      <c r="S169" s="13">
        <f>(I169/86400)+25569+(-8/24)</f>
        <v>42220.594155092585</v>
      </c>
      <c r="T169" s="13">
        <f>(J169/86400)+25569+(-8/24)</f>
        <v>42160.594155092585</v>
      </c>
      <c r="U169" t="str">
        <f t="shared" si="10"/>
        <v>Jun</v>
      </c>
      <c r="V169">
        <f t="shared" si="11"/>
        <v>2015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(E170/D170)*100</f>
        <v>4.0625</v>
      </c>
      <c r="P170" s="6">
        <f>E170/L170</f>
        <v>108.33333333333333</v>
      </c>
      <c r="Q170" t="str">
        <f t="shared" si="8"/>
        <v>film &amp; video</v>
      </c>
      <c r="R170" t="str">
        <f t="shared" si="9"/>
        <v>drama</v>
      </c>
      <c r="S170" s="13">
        <f>(I170/86400)+25569+(-8/24)</f>
        <v>42082.460300925923</v>
      </c>
      <c r="T170" s="13">
        <f>(J170/86400)+25569+(-8/24)</f>
        <v>42052.501967592594</v>
      </c>
      <c r="U170" t="str">
        <f t="shared" si="10"/>
        <v>Feb</v>
      </c>
      <c r="V170">
        <f t="shared" si="11"/>
        <v>2015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(E171/D171)*100</f>
        <v>22.400000000000002</v>
      </c>
      <c r="P171" s="6">
        <f>E171/L171</f>
        <v>56</v>
      </c>
      <c r="Q171" t="str">
        <f t="shared" si="8"/>
        <v>film &amp; video</v>
      </c>
      <c r="R171" t="str">
        <f t="shared" si="9"/>
        <v>drama</v>
      </c>
      <c r="S171" s="13">
        <f>(I171/86400)+25569+(-8/24)</f>
        <v>41930.171979166662</v>
      </c>
      <c r="T171" s="13">
        <f>(J171/86400)+25569+(-8/24)</f>
        <v>41900.171979166662</v>
      </c>
      <c r="U171" t="str">
        <f t="shared" si="10"/>
        <v>Sep</v>
      </c>
      <c r="V171">
        <f t="shared" si="11"/>
        <v>2014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(E172/D172)*100</f>
        <v>3.25</v>
      </c>
      <c r="P172" s="6">
        <f>E172/L172</f>
        <v>32.5</v>
      </c>
      <c r="Q172" t="str">
        <f t="shared" si="8"/>
        <v>film &amp; video</v>
      </c>
      <c r="R172" t="str">
        <f t="shared" si="9"/>
        <v>drama</v>
      </c>
      <c r="S172" s="13">
        <f>(I172/86400)+25569+(-8/24)</f>
        <v>42245.894444444442</v>
      </c>
      <c r="T172" s="13">
        <f>(J172/86400)+25569+(-8/24)</f>
        <v>42216.644479166665</v>
      </c>
      <c r="U172" t="str">
        <f t="shared" si="10"/>
        <v>Jul</v>
      </c>
      <c r="V172">
        <f t="shared" si="11"/>
        <v>2015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(E173/D173)*100</f>
        <v>2E-3</v>
      </c>
      <c r="P173" s="6">
        <f>E173/L173</f>
        <v>1</v>
      </c>
      <c r="Q173" t="str">
        <f t="shared" si="8"/>
        <v>film &amp; video</v>
      </c>
      <c r="R173" t="str">
        <f t="shared" si="9"/>
        <v>drama</v>
      </c>
      <c r="S173" s="13">
        <f>(I173/86400)+25569+(-8/24)</f>
        <v>42593.847384259258</v>
      </c>
      <c r="T173" s="13">
        <f>(J173/86400)+25569+(-8/24)</f>
        <v>42533.847384259258</v>
      </c>
      <c r="U173" t="str">
        <f t="shared" si="10"/>
        <v>Jun</v>
      </c>
      <c r="V173">
        <f t="shared" si="11"/>
        <v>2016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(E174/D174)*100</f>
        <v>0</v>
      </c>
      <c r="P174" s="6" t="e">
        <f>E174/L174</f>
        <v>#DIV/0!</v>
      </c>
      <c r="Q174" t="str">
        <f t="shared" si="8"/>
        <v>film &amp; video</v>
      </c>
      <c r="R174" t="str">
        <f t="shared" si="9"/>
        <v>drama</v>
      </c>
      <c r="S174" s="13">
        <f>(I174/86400)+25569+(-8/24)</f>
        <v>42082.019942129627</v>
      </c>
      <c r="T174" s="13">
        <f>(J174/86400)+25569+(-8/24)</f>
        <v>42047.061608796292</v>
      </c>
      <c r="U174" t="str">
        <f t="shared" si="10"/>
        <v>Feb</v>
      </c>
      <c r="V174">
        <f t="shared" si="11"/>
        <v>2015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(E175/D175)*100</f>
        <v>0</v>
      </c>
      <c r="P175" s="6" t="e">
        <f>E175/L175</f>
        <v>#DIV/0!</v>
      </c>
      <c r="Q175" t="str">
        <f t="shared" si="8"/>
        <v>film &amp; video</v>
      </c>
      <c r="R175" t="str">
        <f t="shared" si="9"/>
        <v>drama</v>
      </c>
      <c r="S175" s="13">
        <f>(I175/86400)+25569+(-8/24)</f>
        <v>42063.239675925921</v>
      </c>
      <c r="T175" s="13">
        <f>(J175/86400)+25569+(-8/24)</f>
        <v>42033.239675925921</v>
      </c>
      <c r="U175" t="str">
        <f t="shared" si="10"/>
        <v>Jan</v>
      </c>
      <c r="V175">
        <f t="shared" si="11"/>
        <v>2015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(E176/D176)*100</f>
        <v>0</v>
      </c>
      <c r="P176" s="6" t="e">
        <f>E176/L176</f>
        <v>#DIV/0!</v>
      </c>
      <c r="Q176" t="str">
        <f t="shared" si="8"/>
        <v>film &amp; video</v>
      </c>
      <c r="R176" t="str">
        <f t="shared" si="9"/>
        <v>drama</v>
      </c>
      <c r="S176" s="13">
        <f>(I176/86400)+25569+(-8/24)</f>
        <v>42132.42564814815</v>
      </c>
      <c r="T176" s="13">
        <f>(J176/86400)+25569+(-8/24)</f>
        <v>42072.42564814815</v>
      </c>
      <c r="U176" t="str">
        <f t="shared" si="10"/>
        <v>Mar</v>
      </c>
      <c r="V176">
        <f t="shared" si="11"/>
        <v>2015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(E177/D177)*100</f>
        <v>6.4850000000000003</v>
      </c>
      <c r="P177" s="6">
        <f>E177/L177</f>
        <v>49.884615384615387</v>
      </c>
      <c r="Q177" t="str">
        <f t="shared" si="8"/>
        <v>film &amp; video</v>
      </c>
      <c r="R177" t="str">
        <f t="shared" si="9"/>
        <v>drama</v>
      </c>
      <c r="S177" s="13">
        <f>(I177/86400)+25569+(-8/24)</f>
        <v>41880.444571759253</v>
      </c>
      <c r="T177" s="13">
        <f>(J177/86400)+25569+(-8/24)</f>
        <v>41855.444571759253</v>
      </c>
      <c r="U177" t="str">
        <f t="shared" si="10"/>
        <v>Aug</v>
      </c>
      <c r="V177">
        <f t="shared" si="11"/>
        <v>2014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(E178/D178)*100</f>
        <v>0</v>
      </c>
      <c r="P178" s="6" t="e">
        <f>E178/L178</f>
        <v>#DIV/0!</v>
      </c>
      <c r="Q178" t="str">
        <f t="shared" si="8"/>
        <v>film &amp; video</v>
      </c>
      <c r="R178" t="str">
        <f t="shared" si="9"/>
        <v>drama</v>
      </c>
      <c r="S178" s="13">
        <f>(I178/86400)+25569+(-8/24)</f>
        <v>42221.490729166668</v>
      </c>
      <c r="T178" s="13">
        <f>(J178/86400)+25569+(-8/24)</f>
        <v>42191.490729166668</v>
      </c>
      <c r="U178" t="str">
        <f t="shared" si="10"/>
        <v>Jul</v>
      </c>
      <c r="V178">
        <f t="shared" si="11"/>
        <v>2015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(E179/D179)*100</f>
        <v>40</v>
      </c>
      <c r="P179" s="6">
        <f>E179/L179</f>
        <v>25.714285714285715</v>
      </c>
      <c r="Q179" t="str">
        <f t="shared" si="8"/>
        <v>film &amp; video</v>
      </c>
      <c r="R179" t="str">
        <f t="shared" si="9"/>
        <v>drama</v>
      </c>
      <c r="S179" s="13">
        <f>(I179/86400)+25569+(-8/24)</f>
        <v>42086.672754629624</v>
      </c>
      <c r="T179" s="13">
        <f>(J179/86400)+25569+(-8/24)</f>
        <v>42069.714421296296</v>
      </c>
      <c r="U179" t="str">
        <f t="shared" si="10"/>
        <v>Mar</v>
      </c>
      <c r="V179">
        <f t="shared" si="11"/>
        <v>2015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(E180/D180)*100</f>
        <v>0</v>
      </c>
      <c r="P180" s="6" t="e">
        <f>E180/L180</f>
        <v>#DIV/0!</v>
      </c>
      <c r="Q180" t="str">
        <f t="shared" si="8"/>
        <v>film &amp; video</v>
      </c>
      <c r="R180" t="str">
        <f t="shared" si="9"/>
        <v>drama</v>
      </c>
      <c r="S180" s="13">
        <f>(I180/86400)+25569+(-8/24)</f>
        <v>42334.663715277777</v>
      </c>
      <c r="T180" s="13">
        <f>(J180/86400)+25569+(-8/24)</f>
        <v>42304.622048611105</v>
      </c>
      <c r="U180" t="str">
        <f t="shared" si="10"/>
        <v>Oct</v>
      </c>
      <c r="V180">
        <f t="shared" si="11"/>
        <v>2015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(E181/D181)*100</f>
        <v>20</v>
      </c>
      <c r="P181" s="6">
        <f>E181/L181</f>
        <v>100</v>
      </c>
      <c r="Q181" t="str">
        <f t="shared" si="8"/>
        <v>film &amp; video</v>
      </c>
      <c r="R181" t="str">
        <f t="shared" si="9"/>
        <v>drama</v>
      </c>
      <c r="S181" s="13">
        <f>(I181/86400)+25569+(-8/24)</f>
        <v>42432.747164351851</v>
      </c>
      <c r="T181" s="13">
        <f>(J181/86400)+25569+(-8/24)</f>
        <v>42402.747164351851</v>
      </c>
      <c r="U181" t="str">
        <f t="shared" si="10"/>
        <v>Feb</v>
      </c>
      <c r="V181">
        <f t="shared" si="11"/>
        <v>2016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(E182/D182)*100</f>
        <v>33.416666666666664</v>
      </c>
      <c r="P182" s="6">
        <f>E182/L182</f>
        <v>30.846153846153847</v>
      </c>
      <c r="Q182" t="str">
        <f t="shared" si="8"/>
        <v>film &amp; video</v>
      </c>
      <c r="R182" t="str">
        <f t="shared" si="9"/>
        <v>drama</v>
      </c>
      <c r="S182" s="13">
        <f>(I182/86400)+25569+(-8/24)</f>
        <v>42107.458333333336</v>
      </c>
      <c r="T182" s="13">
        <f>(J182/86400)+25569+(-8/24)</f>
        <v>42067.657905092587</v>
      </c>
      <c r="U182" t="str">
        <f t="shared" si="10"/>
        <v>Mar</v>
      </c>
      <c r="V182">
        <f t="shared" si="11"/>
        <v>2015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(E183/D183)*100</f>
        <v>21.092608822670172</v>
      </c>
      <c r="P183" s="6">
        <f>E183/L183</f>
        <v>180.5</v>
      </c>
      <c r="Q183" t="str">
        <f t="shared" si="8"/>
        <v>film &amp; video</v>
      </c>
      <c r="R183" t="str">
        <f t="shared" si="9"/>
        <v>drama</v>
      </c>
      <c r="S183" s="13">
        <f>(I183/86400)+25569+(-8/24)</f>
        <v>42177.408506944441</v>
      </c>
      <c r="T183" s="13">
        <f>(J183/86400)+25569+(-8/24)</f>
        <v>42147.408506944441</v>
      </c>
      <c r="U183" t="str">
        <f t="shared" si="10"/>
        <v>May</v>
      </c>
      <c r="V183">
        <f t="shared" si="11"/>
        <v>2015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(E184/D184)*100</f>
        <v>0</v>
      </c>
      <c r="P184" s="6" t="e">
        <f>E184/L184</f>
        <v>#DIV/0!</v>
      </c>
      <c r="Q184" t="str">
        <f t="shared" si="8"/>
        <v>film &amp; video</v>
      </c>
      <c r="R184" t="str">
        <f t="shared" si="9"/>
        <v>drama</v>
      </c>
      <c r="S184" s="13">
        <f>(I184/86400)+25569+(-8/24)</f>
        <v>42741.678611111107</v>
      </c>
      <c r="T184" s="13">
        <f>(J184/86400)+25569+(-8/24)</f>
        <v>42711.678611111107</v>
      </c>
      <c r="U184" t="str">
        <f t="shared" si="10"/>
        <v>Dec</v>
      </c>
      <c r="V184">
        <f t="shared" si="11"/>
        <v>2016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(E185/D185)*100</f>
        <v>35.856000000000002</v>
      </c>
      <c r="P185" s="6">
        <f>E185/L185</f>
        <v>373.5</v>
      </c>
      <c r="Q185" t="str">
        <f t="shared" si="8"/>
        <v>film &amp; video</v>
      </c>
      <c r="R185" t="str">
        <f t="shared" si="9"/>
        <v>drama</v>
      </c>
      <c r="S185" s="13">
        <f>(I185/86400)+25569+(-8/24)</f>
        <v>41969.518634259257</v>
      </c>
      <c r="T185" s="13">
        <f>(J185/86400)+25569+(-8/24)</f>
        <v>41939.476967592593</v>
      </c>
      <c r="U185" t="str">
        <f t="shared" si="10"/>
        <v>Oct</v>
      </c>
      <c r="V185">
        <f t="shared" si="11"/>
        <v>2014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(E186/D186)*100</f>
        <v>3.4000000000000004</v>
      </c>
      <c r="P186" s="6">
        <f>E186/L186</f>
        <v>25.5</v>
      </c>
      <c r="Q186" t="str">
        <f t="shared" si="8"/>
        <v>film &amp; video</v>
      </c>
      <c r="R186" t="str">
        <f t="shared" si="9"/>
        <v>drama</v>
      </c>
      <c r="S186" s="13">
        <f>(I186/86400)+25569+(-8/24)</f>
        <v>41882.832638888889</v>
      </c>
      <c r="T186" s="13">
        <f>(J186/86400)+25569+(-8/24)</f>
        <v>41825.45789351852</v>
      </c>
      <c r="U186" t="str">
        <f t="shared" si="10"/>
        <v>Jul</v>
      </c>
      <c r="V186">
        <f t="shared" si="11"/>
        <v>2014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(E187/D187)*100</f>
        <v>5.5</v>
      </c>
      <c r="P187" s="6">
        <f>E187/L187</f>
        <v>220</v>
      </c>
      <c r="Q187" t="str">
        <f t="shared" si="8"/>
        <v>film &amp; video</v>
      </c>
      <c r="R187" t="str">
        <f t="shared" si="9"/>
        <v>drama</v>
      </c>
      <c r="S187" s="13">
        <f>(I187/86400)+25569+(-8/24)</f>
        <v>42600.577997685185</v>
      </c>
      <c r="T187" s="13">
        <f>(J187/86400)+25569+(-8/24)</f>
        <v>42570.577997685185</v>
      </c>
      <c r="U187" t="str">
        <f t="shared" si="10"/>
        <v>Jul</v>
      </c>
      <c r="V187">
        <f t="shared" si="11"/>
        <v>2016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(E188/D188)*100</f>
        <v>0</v>
      </c>
      <c r="P188" s="6" t="e">
        <f>E188/L188</f>
        <v>#DIV/0!</v>
      </c>
      <c r="Q188" t="str">
        <f t="shared" si="8"/>
        <v>film &amp; video</v>
      </c>
      <c r="R188" t="str">
        <f t="shared" si="9"/>
        <v>drama</v>
      </c>
      <c r="S188" s="13">
        <f>(I188/86400)+25569+(-8/24)</f>
        <v>42797.499999999993</v>
      </c>
      <c r="T188" s="13">
        <f>(J188/86400)+25569+(-8/24)</f>
        <v>42767.479560185187</v>
      </c>
      <c r="U188" t="str">
        <f t="shared" si="10"/>
        <v>Feb</v>
      </c>
      <c r="V188">
        <f t="shared" si="11"/>
        <v>2017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(E189/D189)*100</f>
        <v>16</v>
      </c>
      <c r="P189" s="6">
        <f>E189/L189</f>
        <v>160</v>
      </c>
      <c r="Q189" t="str">
        <f t="shared" si="8"/>
        <v>film &amp; video</v>
      </c>
      <c r="R189" t="str">
        <f t="shared" si="9"/>
        <v>drama</v>
      </c>
      <c r="S189" s="13">
        <f>(I189/86400)+25569+(-8/24)</f>
        <v>42205.957638888889</v>
      </c>
      <c r="T189" s="13">
        <f>(J189/86400)+25569+(-8/24)</f>
        <v>42181.90112268518</v>
      </c>
      <c r="U189" t="str">
        <f t="shared" si="10"/>
        <v>Jun</v>
      </c>
      <c r="V189">
        <f t="shared" si="11"/>
        <v>2015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(E190/D190)*100</f>
        <v>0</v>
      </c>
      <c r="P190" s="6" t="e">
        <f>E190/L190</f>
        <v>#DIV/0!</v>
      </c>
      <c r="Q190" t="str">
        <f t="shared" si="8"/>
        <v>film &amp; video</v>
      </c>
      <c r="R190" t="str">
        <f t="shared" si="9"/>
        <v>drama</v>
      </c>
      <c r="S190" s="13">
        <f>(I190/86400)+25569+(-8/24)</f>
        <v>41886.849710648145</v>
      </c>
      <c r="T190" s="13">
        <f>(J190/86400)+25569+(-8/24)</f>
        <v>41856.849710648145</v>
      </c>
      <c r="U190" t="str">
        <f t="shared" si="10"/>
        <v>Aug</v>
      </c>
      <c r="V190">
        <f t="shared" si="11"/>
        <v>2014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(E191/D191)*100</f>
        <v>6.8999999999999992E-2</v>
      </c>
      <c r="P191" s="6">
        <f>E191/L191</f>
        <v>69</v>
      </c>
      <c r="Q191" t="str">
        <f t="shared" si="8"/>
        <v>film &amp; video</v>
      </c>
      <c r="R191" t="str">
        <f t="shared" si="9"/>
        <v>drama</v>
      </c>
      <c r="S191" s="13">
        <f>(I191/86400)+25569+(-8/24)</f>
        <v>42616.357372685183</v>
      </c>
      <c r="T191" s="13">
        <f>(J191/86400)+25569+(-8/24)</f>
        <v>42556.357372685183</v>
      </c>
      <c r="U191" t="str">
        <f t="shared" si="10"/>
        <v>Jul</v>
      </c>
      <c r="V191">
        <f t="shared" si="11"/>
        <v>2016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(E192/D192)*100</f>
        <v>0.41666666666666669</v>
      </c>
      <c r="P192" s="6">
        <f>E192/L192</f>
        <v>50</v>
      </c>
      <c r="Q192" t="str">
        <f t="shared" si="8"/>
        <v>film &amp; video</v>
      </c>
      <c r="R192" t="str">
        <f t="shared" si="9"/>
        <v>drama</v>
      </c>
      <c r="S192" s="13">
        <f>(I192/86400)+25569+(-8/24)</f>
        <v>42537.317662037036</v>
      </c>
      <c r="T192" s="13">
        <f>(J192/86400)+25569+(-8/24)</f>
        <v>42527.317662037036</v>
      </c>
      <c r="U192" t="str">
        <f t="shared" si="10"/>
        <v>Jun</v>
      </c>
      <c r="V192">
        <f t="shared" si="11"/>
        <v>2016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(E193/D193)*100</f>
        <v>5</v>
      </c>
      <c r="P193" s="6">
        <f>E193/L193</f>
        <v>83.333333333333329</v>
      </c>
      <c r="Q193" t="str">
        <f t="shared" si="8"/>
        <v>film &amp; video</v>
      </c>
      <c r="R193" t="str">
        <f t="shared" si="9"/>
        <v>drama</v>
      </c>
      <c r="S193" s="13">
        <f>(I193/86400)+25569+(-8/24)</f>
        <v>42279.108078703699</v>
      </c>
      <c r="T193" s="13">
        <f>(J193/86400)+25569+(-8/24)</f>
        <v>42239.108078703699</v>
      </c>
      <c r="U193" t="str">
        <f t="shared" si="10"/>
        <v>Aug</v>
      </c>
      <c r="V193">
        <f t="shared" si="11"/>
        <v>2015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(E194/D194)*100</f>
        <v>1.6999999999999999E-3</v>
      </c>
      <c r="P194" s="6">
        <f>E194/L194</f>
        <v>5.666666666666667</v>
      </c>
      <c r="Q194" t="str">
        <f t="shared" si="8"/>
        <v>film &amp; video</v>
      </c>
      <c r="R194" t="str">
        <f t="shared" si="9"/>
        <v>drama</v>
      </c>
      <c r="S194" s="13">
        <f>(I194/86400)+25569+(-8/24)</f>
        <v>41929.458703703705</v>
      </c>
      <c r="T194" s="13">
        <f>(J194/86400)+25569+(-8/24)</f>
        <v>41899.458703703705</v>
      </c>
      <c r="U194" t="str">
        <f t="shared" si="10"/>
        <v>Sep</v>
      </c>
      <c r="V194">
        <f t="shared" si="11"/>
        <v>2014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(E195/D195)*100</f>
        <v>0</v>
      </c>
      <c r="P195" s="6" t="e">
        <f>E195/L195</f>
        <v>#DIV/0!</v>
      </c>
      <c r="Q195" t="str">
        <f t="shared" ref="Q195:Q258" si="12">LEFT(N195,FIND("/",N195)-1)</f>
        <v>film &amp; video</v>
      </c>
      <c r="R195" t="str">
        <f t="shared" ref="R195:R258" si="13">MID(N195,FIND("/",N195)+1,20)</f>
        <v>drama</v>
      </c>
      <c r="S195" s="13">
        <f>(I195/86400)+25569+(-8/24)</f>
        <v>41971.643124999995</v>
      </c>
      <c r="T195" s="13">
        <f>(J195/86400)+25569+(-8/24)</f>
        <v>41911.601458333331</v>
      </c>
      <c r="U195" t="str">
        <f t="shared" ref="U195:U258" si="14">TEXT(T195,"mmm")</f>
        <v>Sep</v>
      </c>
      <c r="V195">
        <f t="shared" ref="V195:V258" si="15">YEAR(T195)</f>
        <v>2014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(E196/D196)*100</f>
        <v>0.12</v>
      </c>
      <c r="P196" s="6">
        <f>E196/L196</f>
        <v>1</v>
      </c>
      <c r="Q196" t="str">
        <f t="shared" si="12"/>
        <v>film &amp; video</v>
      </c>
      <c r="R196" t="str">
        <f t="shared" si="13"/>
        <v>drama</v>
      </c>
      <c r="S196" s="13">
        <f>(I196/86400)+25569+(-8/24)</f>
        <v>42435.663553240738</v>
      </c>
      <c r="T196" s="13">
        <f>(J196/86400)+25569+(-8/24)</f>
        <v>42375.663553240738</v>
      </c>
      <c r="U196" t="str">
        <f t="shared" si="14"/>
        <v>Jan</v>
      </c>
      <c r="V196">
        <f t="shared" si="15"/>
        <v>2016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(E197/D197)*100</f>
        <v>0</v>
      </c>
      <c r="P197" s="6" t="e">
        <f>E197/L197</f>
        <v>#DIV/0!</v>
      </c>
      <c r="Q197" t="str">
        <f t="shared" si="12"/>
        <v>film &amp; video</v>
      </c>
      <c r="R197" t="str">
        <f t="shared" si="13"/>
        <v>drama</v>
      </c>
      <c r="S197" s="13">
        <f>(I197/86400)+25569+(-8/24)</f>
        <v>42195.337175925924</v>
      </c>
      <c r="T197" s="13">
        <f>(J197/86400)+25569+(-8/24)</f>
        <v>42135.337175925924</v>
      </c>
      <c r="U197" t="str">
        <f t="shared" si="14"/>
        <v>May</v>
      </c>
      <c r="V197">
        <f t="shared" si="15"/>
        <v>2015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(E198/D198)*100</f>
        <v>41.857142857142861</v>
      </c>
      <c r="P198" s="6">
        <f>E198/L198</f>
        <v>77.10526315789474</v>
      </c>
      <c r="Q198" t="str">
        <f t="shared" si="12"/>
        <v>film &amp; video</v>
      </c>
      <c r="R198" t="str">
        <f t="shared" si="13"/>
        <v>drama</v>
      </c>
      <c r="S198" s="13">
        <f>(I198/86400)+25569+(-8/24)</f>
        <v>42287.541666666664</v>
      </c>
      <c r="T198" s="13">
        <f>(J198/86400)+25569+(-8/24)</f>
        <v>42259.209467592591</v>
      </c>
      <c r="U198" t="str">
        <f t="shared" si="14"/>
        <v>Sep</v>
      </c>
      <c r="V198">
        <f t="shared" si="15"/>
        <v>2015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(E199/D199)*100</f>
        <v>10.48</v>
      </c>
      <c r="P199" s="6">
        <f>E199/L199</f>
        <v>32.75</v>
      </c>
      <c r="Q199" t="str">
        <f t="shared" si="12"/>
        <v>film &amp; video</v>
      </c>
      <c r="R199" t="str">
        <f t="shared" si="13"/>
        <v>drama</v>
      </c>
      <c r="S199" s="13">
        <f>(I199/86400)+25569+(-8/24)</f>
        <v>42783.541666666664</v>
      </c>
      <c r="T199" s="13">
        <f>(J199/86400)+25569+(-8/24)</f>
        <v>42741.515046296299</v>
      </c>
      <c r="U199" t="str">
        <f t="shared" si="14"/>
        <v>Jan</v>
      </c>
      <c r="V199">
        <f t="shared" si="15"/>
        <v>2017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(E200/D200)*100</f>
        <v>1.1159999999999999</v>
      </c>
      <c r="P200" s="6">
        <f>E200/L200</f>
        <v>46.5</v>
      </c>
      <c r="Q200" t="str">
        <f t="shared" si="12"/>
        <v>film &amp; video</v>
      </c>
      <c r="R200" t="str">
        <f t="shared" si="13"/>
        <v>drama</v>
      </c>
      <c r="S200" s="13">
        <f>(I200/86400)+25569+(-8/24)</f>
        <v>41917.050023148149</v>
      </c>
      <c r="T200" s="13">
        <f>(J200/86400)+25569+(-8/24)</f>
        <v>41887.050023148149</v>
      </c>
      <c r="U200" t="str">
        <f t="shared" si="14"/>
        <v>Sep</v>
      </c>
      <c r="V200">
        <f t="shared" si="15"/>
        <v>2014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(E201/D201)*100</f>
        <v>0</v>
      </c>
      <c r="P201" s="6" t="e">
        <f>E201/L201</f>
        <v>#DIV/0!</v>
      </c>
      <c r="Q201" t="str">
        <f t="shared" si="12"/>
        <v>film &amp; video</v>
      </c>
      <c r="R201" t="str">
        <f t="shared" si="13"/>
        <v>drama</v>
      </c>
      <c r="S201" s="13">
        <f>(I201/86400)+25569+(-8/24)</f>
        <v>42613.790532407402</v>
      </c>
      <c r="T201" s="13">
        <f>(J201/86400)+25569+(-8/24)</f>
        <v>42583.790532407402</v>
      </c>
      <c r="U201" t="str">
        <f t="shared" si="14"/>
        <v>Aug</v>
      </c>
      <c r="V201">
        <f t="shared" si="15"/>
        <v>2016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(E202/D202)*100</f>
        <v>26.192500000000003</v>
      </c>
      <c r="P202" s="6">
        <f>E202/L202</f>
        <v>87.308333333333337</v>
      </c>
      <c r="Q202" t="str">
        <f t="shared" si="12"/>
        <v>film &amp; video</v>
      </c>
      <c r="R202" t="str">
        <f t="shared" si="13"/>
        <v>drama</v>
      </c>
      <c r="S202" s="13">
        <f>(I202/86400)+25569+(-8/24)</f>
        <v>41896.750034722216</v>
      </c>
      <c r="T202" s="13">
        <f>(J202/86400)+25569+(-8/24)</f>
        <v>41866.750034722216</v>
      </c>
      <c r="U202" t="str">
        <f t="shared" si="14"/>
        <v>Aug</v>
      </c>
      <c r="V202">
        <f t="shared" si="15"/>
        <v>2014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(E203/D203)*100</f>
        <v>58.461538461538467</v>
      </c>
      <c r="P203" s="6">
        <f>E203/L203</f>
        <v>54.285714285714285</v>
      </c>
      <c r="Q203" t="str">
        <f t="shared" si="12"/>
        <v>film &amp; video</v>
      </c>
      <c r="R203" t="str">
        <f t="shared" si="13"/>
        <v>drama</v>
      </c>
      <c r="S203" s="13">
        <f>(I203/86400)+25569+(-8/24)</f>
        <v>42043.485289351847</v>
      </c>
      <c r="T203" s="13">
        <f>(J203/86400)+25569+(-8/24)</f>
        <v>42023.485289351847</v>
      </c>
      <c r="U203" t="str">
        <f t="shared" si="14"/>
        <v>Jan</v>
      </c>
      <c r="V203">
        <f t="shared" si="15"/>
        <v>2015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(E204/D204)*100</f>
        <v>0</v>
      </c>
      <c r="P204" s="6" t="e">
        <f>E204/L204</f>
        <v>#DIV/0!</v>
      </c>
      <c r="Q204" t="str">
        <f t="shared" si="12"/>
        <v>film &amp; video</v>
      </c>
      <c r="R204" t="str">
        <f t="shared" si="13"/>
        <v>drama</v>
      </c>
      <c r="S204" s="13">
        <f>(I204/86400)+25569+(-8/24)</f>
        <v>42285.540972222218</v>
      </c>
      <c r="T204" s="13">
        <f>(J204/86400)+25569+(-8/24)</f>
        <v>42255.594490740739</v>
      </c>
      <c r="U204" t="str">
        <f t="shared" si="14"/>
        <v>Sep</v>
      </c>
      <c r="V204">
        <f t="shared" si="15"/>
        <v>2015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(E205/D205)*100</f>
        <v>29.84</v>
      </c>
      <c r="P205" s="6">
        <f>E205/L205</f>
        <v>93.25</v>
      </c>
      <c r="Q205" t="str">
        <f t="shared" si="12"/>
        <v>film &amp; video</v>
      </c>
      <c r="R205" t="str">
        <f t="shared" si="13"/>
        <v>drama</v>
      </c>
      <c r="S205" s="13">
        <f>(I205/86400)+25569+(-8/24)</f>
        <v>42033.514629629623</v>
      </c>
      <c r="T205" s="13">
        <f>(J205/86400)+25569+(-8/24)</f>
        <v>41973.514629629623</v>
      </c>
      <c r="U205" t="str">
        <f t="shared" si="14"/>
        <v>Nov</v>
      </c>
      <c r="V205">
        <f t="shared" si="15"/>
        <v>2014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(E206/D206)*100</f>
        <v>50.721666666666664</v>
      </c>
      <c r="P206" s="6">
        <f>E206/L206</f>
        <v>117.68368136117556</v>
      </c>
      <c r="Q206" t="str">
        <f t="shared" si="12"/>
        <v>film &amp; video</v>
      </c>
      <c r="R206" t="str">
        <f t="shared" si="13"/>
        <v>drama</v>
      </c>
      <c r="S206" s="13">
        <f>(I206/86400)+25569+(-8/24)</f>
        <v>42586.250034722216</v>
      </c>
      <c r="T206" s="13">
        <f>(J206/86400)+25569+(-8/24)</f>
        <v>42556.250034722216</v>
      </c>
      <c r="U206" t="str">
        <f t="shared" si="14"/>
        <v>Jul</v>
      </c>
      <c r="V206">
        <f t="shared" si="15"/>
        <v>2016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(E207/D207)*100</f>
        <v>16.25</v>
      </c>
      <c r="P207" s="6">
        <f>E207/L207</f>
        <v>76.470588235294116</v>
      </c>
      <c r="Q207" t="str">
        <f t="shared" si="12"/>
        <v>film &amp; video</v>
      </c>
      <c r="R207" t="str">
        <f t="shared" si="13"/>
        <v>drama</v>
      </c>
      <c r="S207" s="13">
        <f>(I207/86400)+25569+(-8/24)</f>
        <v>42283.298865740733</v>
      </c>
      <c r="T207" s="13">
        <f>(J207/86400)+25569+(-8/24)</f>
        <v>42248.298865740733</v>
      </c>
      <c r="U207" t="str">
        <f t="shared" si="14"/>
        <v>Sep</v>
      </c>
      <c r="V207">
        <f t="shared" si="15"/>
        <v>2015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(E208/D208)*100</f>
        <v>0</v>
      </c>
      <c r="P208" s="6" t="e">
        <f>E208/L208</f>
        <v>#DIV/0!</v>
      </c>
      <c r="Q208" t="str">
        <f t="shared" si="12"/>
        <v>film &amp; video</v>
      </c>
      <c r="R208" t="str">
        <f t="shared" si="13"/>
        <v>drama</v>
      </c>
      <c r="S208" s="13">
        <f>(I208/86400)+25569+(-8/24)</f>
        <v>42587.67109953703</v>
      </c>
      <c r="T208" s="13">
        <f>(J208/86400)+25569+(-8/24)</f>
        <v>42566.67109953703</v>
      </c>
      <c r="U208" t="str">
        <f t="shared" si="14"/>
        <v>Jul</v>
      </c>
      <c r="V208">
        <f t="shared" si="15"/>
        <v>2016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(E209/D209)*100</f>
        <v>15.214285714285714</v>
      </c>
      <c r="P209" s="6">
        <f>E209/L209</f>
        <v>163.84615384615384</v>
      </c>
      <c r="Q209" t="str">
        <f t="shared" si="12"/>
        <v>film &amp; video</v>
      </c>
      <c r="R209" t="str">
        <f t="shared" si="13"/>
        <v>drama</v>
      </c>
      <c r="S209" s="13">
        <f>(I209/86400)+25569+(-8/24)</f>
        <v>42007.863865740735</v>
      </c>
      <c r="T209" s="13">
        <f>(J209/86400)+25569+(-8/24)</f>
        <v>41977.863865740735</v>
      </c>
      <c r="U209" t="str">
        <f t="shared" si="14"/>
        <v>Dec</v>
      </c>
      <c r="V209">
        <f t="shared" si="15"/>
        <v>2014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(E210/D210)*100</f>
        <v>0</v>
      </c>
      <c r="P210" s="6" t="e">
        <f>E210/L210</f>
        <v>#DIV/0!</v>
      </c>
      <c r="Q210" t="str">
        <f t="shared" si="12"/>
        <v>film &amp; video</v>
      </c>
      <c r="R210" t="str">
        <f t="shared" si="13"/>
        <v>drama</v>
      </c>
      <c r="S210" s="13">
        <f>(I210/86400)+25569+(-8/24)</f>
        <v>41989.03665509259</v>
      </c>
      <c r="T210" s="13">
        <f>(J210/86400)+25569+(-8/24)</f>
        <v>41959.03665509259</v>
      </c>
      <c r="U210" t="str">
        <f t="shared" si="14"/>
        <v>Nov</v>
      </c>
      <c r="V210">
        <f t="shared" si="15"/>
        <v>2014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(E211/D211)*100</f>
        <v>0</v>
      </c>
      <c r="P211" s="6" t="e">
        <f>E211/L211</f>
        <v>#DIV/0!</v>
      </c>
      <c r="Q211" t="str">
        <f t="shared" si="12"/>
        <v>film &amp; video</v>
      </c>
      <c r="R211" t="str">
        <f t="shared" si="13"/>
        <v>drama</v>
      </c>
      <c r="S211" s="13">
        <f>(I211/86400)+25569+(-8/24)</f>
        <v>42195.589525462965</v>
      </c>
      <c r="T211" s="13">
        <f>(J211/86400)+25569+(-8/24)</f>
        <v>42165.589525462965</v>
      </c>
      <c r="U211" t="str">
        <f t="shared" si="14"/>
        <v>Jun</v>
      </c>
      <c r="V211">
        <f t="shared" si="15"/>
        <v>2015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(E212/D212)*100</f>
        <v>25.25</v>
      </c>
      <c r="P212" s="6">
        <f>E212/L212</f>
        <v>91.818181818181813</v>
      </c>
      <c r="Q212" t="str">
        <f t="shared" si="12"/>
        <v>film &amp; video</v>
      </c>
      <c r="R212" t="str">
        <f t="shared" si="13"/>
        <v>drama</v>
      </c>
      <c r="S212" s="13">
        <f>(I212/86400)+25569+(-8/24)</f>
        <v>42277.874999999993</v>
      </c>
      <c r="T212" s="13">
        <f>(J212/86400)+25569+(-8/24)</f>
        <v>42248.731388888882</v>
      </c>
      <c r="U212" t="str">
        <f t="shared" si="14"/>
        <v>Sep</v>
      </c>
      <c r="V212">
        <f t="shared" si="15"/>
        <v>2015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(E213/D213)*100</f>
        <v>44.6</v>
      </c>
      <c r="P213" s="6">
        <f>E213/L213</f>
        <v>185.83333333333334</v>
      </c>
      <c r="Q213" t="str">
        <f t="shared" si="12"/>
        <v>film &amp; video</v>
      </c>
      <c r="R213" t="str">
        <f t="shared" si="13"/>
        <v>drama</v>
      </c>
      <c r="S213" s="13">
        <f>(I213/86400)+25569+(-8/24)</f>
        <v>42265.826585648145</v>
      </c>
      <c r="T213" s="13">
        <f>(J213/86400)+25569+(-8/24)</f>
        <v>42235.826585648145</v>
      </c>
      <c r="U213" t="str">
        <f t="shared" si="14"/>
        <v>Aug</v>
      </c>
      <c r="V213">
        <f t="shared" si="15"/>
        <v>2015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(E214/D214)*100</f>
        <v>1.5873015873015872E-2</v>
      </c>
      <c r="P214" s="6">
        <f>E214/L214</f>
        <v>1</v>
      </c>
      <c r="Q214" t="str">
        <f t="shared" si="12"/>
        <v>film &amp; video</v>
      </c>
      <c r="R214" t="str">
        <f t="shared" si="13"/>
        <v>drama</v>
      </c>
      <c r="S214" s="13">
        <f>(I214/86400)+25569+(-8/24)</f>
        <v>42476.506018518521</v>
      </c>
      <c r="T214" s="13">
        <f>(J214/86400)+25569+(-8/24)</f>
        <v>42416.547685185178</v>
      </c>
      <c r="U214" t="str">
        <f t="shared" si="14"/>
        <v>Feb</v>
      </c>
      <c r="V214">
        <f t="shared" si="15"/>
        <v>2016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(E215/D215)*100</f>
        <v>0.04</v>
      </c>
      <c r="P215" s="6">
        <f>E215/L215</f>
        <v>20</v>
      </c>
      <c r="Q215" t="str">
        <f t="shared" si="12"/>
        <v>film &amp; video</v>
      </c>
      <c r="R215" t="str">
        <f t="shared" si="13"/>
        <v>drama</v>
      </c>
      <c r="S215" s="13">
        <f>(I215/86400)+25569+(-8/24)</f>
        <v>42232.254641203697</v>
      </c>
      <c r="T215" s="13">
        <f>(J215/86400)+25569+(-8/24)</f>
        <v>42202.260960648149</v>
      </c>
      <c r="U215" t="str">
        <f t="shared" si="14"/>
        <v>Jul</v>
      </c>
      <c r="V215">
        <f t="shared" si="15"/>
        <v>2015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(E216/D216)*100</f>
        <v>8.0000000000000002E-3</v>
      </c>
      <c r="P216" s="6">
        <f>E216/L216</f>
        <v>1</v>
      </c>
      <c r="Q216" t="str">
        <f t="shared" si="12"/>
        <v>film &amp; video</v>
      </c>
      <c r="R216" t="str">
        <f t="shared" si="13"/>
        <v>drama</v>
      </c>
      <c r="S216" s="13">
        <f>(I216/86400)+25569+(-8/24)</f>
        <v>42069.307280092595</v>
      </c>
      <c r="T216" s="13">
        <f>(J216/86400)+25569+(-8/24)</f>
        <v>42009.307280092595</v>
      </c>
      <c r="U216" t="str">
        <f t="shared" si="14"/>
        <v>Jan</v>
      </c>
      <c r="V216">
        <f t="shared" si="15"/>
        <v>2015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(E217/D217)*100</f>
        <v>0.22727272727272727</v>
      </c>
      <c r="P217" s="6">
        <f>E217/L217</f>
        <v>10</v>
      </c>
      <c r="Q217" t="str">
        <f t="shared" si="12"/>
        <v>film &amp; video</v>
      </c>
      <c r="R217" t="str">
        <f t="shared" si="13"/>
        <v>drama</v>
      </c>
      <c r="S217" s="13">
        <f>(I217/86400)+25569+(-8/24)</f>
        <v>42417.665972222218</v>
      </c>
      <c r="T217" s="13">
        <f>(J217/86400)+25569+(-8/24)</f>
        <v>42374.896782407406</v>
      </c>
      <c r="U217" t="str">
        <f t="shared" si="14"/>
        <v>Jan</v>
      </c>
      <c r="V217">
        <f t="shared" si="15"/>
        <v>2016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(E218/D218)*100</f>
        <v>55.698440000000005</v>
      </c>
      <c r="P218" s="6">
        <f>E218/L218</f>
        <v>331.53833333333336</v>
      </c>
      <c r="Q218" t="str">
        <f t="shared" si="12"/>
        <v>film &amp; video</v>
      </c>
      <c r="R218" t="str">
        <f t="shared" si="13"/>
        <v>drama</v>
      </c>
      <c r="S218" s="13">
        <f>(I218/86400)+25569+(-8/24)</f>
        <v>42116.583761574067</v>
      </c>
      <c r="T218" s="13">
        <f>(J218/86400)+25569+(-8/24)</f>
        <v>42066.625428240739</v>
      </c>
      <c r="U218" t="str">
        <f t="shared" si="14"/>
        <v>Mar</v>
      </c>
      <c r="V218">
        <f t="shared" si="15"/>
        <v>2015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(E219/D219)*100</f>
        <v>11.943</v>
      </c>
      <c r="P219" s="6">
        <f>E219/L219</f>
        <v>314.28947368421052</v>
      </c>
      <c r="Q219" t="str">
        <f t="shared" si="12"/>
        <v>film &amp; video</v>
      </c>
      <c r="R219" t="str">
        <f t="shared" si="13"/>
        <v>drama</v>
      </c>
      <c r="S219" s="13">
        <f>(I219/86400)+25569+(-8/24)</f>
        <v>42001.307280092595</v>
      </c>
      <c r="T219" s="13">
        <f>(J219/86400)+25569+(-8/24)</f>
        <v>41970.307280092595</v>
      </c>
      <c r="U219" t="str">
        <f t="shared" si="14"/>
        <v>Nov</v>
      </c>
      <c r="V219">
        <f t="shared" si="15"/>
        <v>2014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(E220/D220)*100</f>
        <v>2</v>
      </c>
      <c r="P220" s="6">
        <f>E220/L220</f>
        <v>100</v>
      </c>
      <c r="Q220" t="str">
        <f t="shared" si="12"/>
        <v>film &amp; video</v>
      </c>
      <c r="R220" t="str">
        <f t="shared" si="13"/>
        <v>drama</v>
      </c>
      <c r="S220" s="13">
        <f>(I220/86400)+25569+(-8/24)</f>
        <v>42139.295011574075</v>
      </c>
      <c r="T220" s="13">
        <f>(J220/86400)+25569+(-8/24)</f>
        <v>42079.295011574075</v>
      </c>
      <c r="U220" t="str">
        <f t="shared" si="14"/>
        <v>Mar</v>
      </c>
      <c r="V220">
        <f t="shared" si="15"/>
        <v>2015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(E221/D221)*100</f>
        <v>17.630000000000003</v>
      </c>
      <c r="P221" s="6">
        <f>E221/L221</f>
        <v>115.98684210526316</v>
      </c>
      <c r="Q221" t="str">
        <f t="shared" si="12"/>
        <v>film &amp; video</v>
      </c>
      <c r="R221" t="str">
        <f t="shared" si="13"/>
        <v>drama</v>
      </c>
      <c r="S221" s="13">
        <f>(I221/86400)+25569+(-8/24)</f>
        <v>42460.957638888889</v>
      </c>
      <c r="T221" s="13">
        <f>(J221/86400)+25569+(-8/24)</f>
        <v>42428.993344907409</v>
      </c>
      <c r="U221" t="str">
        <f t="shared" si="14"/>
        <v>Feb</v>
      </c>
      <c r="V221">
        <f t="shared" si="15"/>
        <v>2016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(E222/D222)*100</f>
        <v>0.72</v>
      </c>
      <c r="P222" s="6">
        <f>E222/L222</f>
        <v>120</v>
      </c>
      <c r="Q222" t="str">
        <f t="shared" si="12"/>
        <v>film &amp; video</v>
      </c>
      <c r="R222" t="str">
        <f t="shared" si="13"/>
        <v>drama</v>
      </c>
      <c r="S222" s="13">
        <f>(I222/86400)+25569+(-8/24)</f>
        <v>42236.504166666666</v>
      </c>
      <c r="T222" s="13">
        <f>(J222/86400)+25569+(-8/24)</f>
        <v>42195.310532407406</v>
      </c>
      <c r="U222" t="str">
        <f t="shared" si="14"/>
        <v>Jul</v>
      </c>
      <c r="V222">
        <f t="shared" si="15"/>
        <v>2015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(E223/D223)*100</f>
        <v>0</v>
      </c>
      <c r="P223" s="6" t="e">
        <f>E223/L223</f>
        <v>#DIV/0!</v>
      </c>
      <c r="Q223" t="str">
        <f t="shared" si="12"/>
        <v>film &amp; video</v>
      </c>
      <c r="R223" t="str">
        <f t="shared" si="13"/>
        <v>drama</v>
      </c>
      <c r="S223" s="13">
        <f>(I223/86400)+25569+(-8/24)</f>
        <v>42091.462546296294</v>
      </c>
      <c r="T223" s="13">
        <f>(J223/86400)+25569+(-8/24)</f>
        <v>42031.504212962966</v>
      </c>
      <c r="U223" t="str">
        <f t="shared" si="14"/>
        <v>Jan</v>
      </c>
      <c r="V223">
        <f t="shared" si="15"/>
        <v>2015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(E224/D224)*100</f>
        <v>13</v>
      </c>
      <c r="P224" s="6">
        <f>E224/L224</f>
        <v>65</v>
      </c>
      <c r="Q224" t="str">
        <f t="shared" si="12"/>
        <v>film &amp; video</v>
      </c>
      <c r="R224" t="str">
        <f t="shared" si="13"/>
        <v>drama</v>
      </c>
      <c r="S224" s="13">
        <f>(I224/86400)+25569+(-8/24)</f>
        <v>42089.777083333327</v>
      </c>
      <c r="T224" s="13">
        <f>(J224/86400)+25569+(-8/24)</f>
        <v>42031.436550925922</v>
      </c>
      <c r="U224" t="str">
        <f t="shared" si="14"/>
        <v>Jan</v>
      </c>
      <c r="V224">
        <f t="shared" si="15"/>
        <v>2015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(E225/D225)*100</f>
        <v>0</v>
      </c>
      <c r="P225" s="6" t="e">
        <f>E225/L225</f>
        <v>#DIV/0!</v>
      </c>
      <c r="Q225" t="str">
        <f t="shared" si="12"/>
        <v>film &amp; video</v>
      </c>
      <c r="R225" t="str">
        <f t="shared" si="13"/>
        <v>drama</v>
      </c>
      <c r="S225" s="13">
        <f>(I225/86400)+25569+(-8/24)</f>
        <v>42511.711805555555</v>
      </c>
      <c r="T225" s="13">
        <f>(J225/86400)+25569+(-8/24)</f>
        <v>42481.714699074073</v>
      </c>
      <c r="U225" t="str">
        <f t="shared" si="14"/>
        <v>Apr</v>
      </c>
      <c r="V225">
        <f t="shared" si="15"/>
        <v>2016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(E226/D226)*100</f>
        <v>0</v>
      </c>
      <c r="P226" s="6" t="e">
        <f>E226/L226</f>
        <v>#DIV/0!</v>
      </c>
      <c r="Q226" t="str">
        <f t="shared" si="12"/>
        <v>film &amp; video</v>
      </c>
      <c r="R226" t="str">
        <f t="shared" si="13"/>
        <v>drama</v>
      </c>
      <c r="S226" s="13">
        <f>(I226/86400)+25569+(-8/24)</f>
        <v>42194.901921296296</v>
      </c>
      <c r="T226" s="13">
        <f>(J226/86400)+25569+(-8/24)</f>
        <v>42134.901921296296</v>
      </c>
      <c r="U226" t="str">
        <f t="shared" si="14"/>
        <v>May</v>
      </c>
      <c r="V226">
        <f t="shared" si="15"/>
        <v>2015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(E227/D227)*100</f>
        <v>0</v>
      </c>
      <c r="P227" s="6" t="e">
        <f>E227/L227</f>
        <v>#DIV/0!</v>
      </c>
      <c r="Q227" t="str">
        <f t="shared" si="12"/>
        <v>film &amp; video</v>
      </c>
      <c r="R227" t="str">
        <f t="shared" si="13"/>
        <v>drama</v>
      </c>
      <c r="S227" s="13">
        <f>(I227/86400)+25569+(-8/24)</f>
        <v>42468.586273148147</v>
      </c>
      <c r="T227" s="13">
        <f>(J227/86400)+25569+(-8/24)</f>
        <v>42438.627939814811</v>
      </c>
      <c r="U227" t="str">
        <f t="shared" si="14"/>
        <v>Mar</v>
      </c>
      <c r="V227">
        <f t="shared" si="15"/>
        <v>2016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(E228/D228)*100</f>
        <v>0.86206896551724133</v>
      </c>
      <c r="P228" s="6">
        <f>E228/L228</f>
        <v>125</v>
      </c>
      <c r="Q228" t="str">
        <f t="shared" si="12"/>
        <v>film &amp; video</v>
      </c>
      <c r="R228" t="str">
        <f t="shared" si="13"/>
        <v>drama</v>
      </c>
      <c r="S228" s="13">
        <f>(I228/86400)+25569+(-8/24)</f>
        <v>42155.061805555553</v>
      </c>
      <c r="T228" s="13">
        <f>(J228/86400)+25569+(-8/24)</f>
        <v>42106.332685185182</v>
      </c>
      <c r="U228" t="str">
        <f t="shared" si="14"/>
        <v>Apr</v>
      </c>
      <c r="V228">
        <f t="shared" si="15"/>
        <v>2015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(E229/D229)*100</f>
        <v>0</v>
      </c>
      <c r="P229" s="6" t="e">
        <f>E229/L229</f>
        <v>#DIV/0!</v>
      </c>
      <c r="Q229" t="str">
        <f t="shared" si="12"/>
        <v>film &amp; video</v>
      </c>
      <c r="R229" t="str">
        <f t="shared" si="13"/>
        <v>drama</v>
      </c>
      <c r="S229" s="13">
        <f>(I229/86400)+25569+(-8/24)</f>
        <v>42194.560659722221</v>
      </c>
      <c r="T229" s="13">
        <f>(J229/86400)+25569+(-8/24)</f>
        <v>42164.560659722221</v>
      </c>
      <c r="U229" t="str">
        <f t="shared" si="14"/>
        <v>Jun</v>
      </c>
      <c r="V229">
        <f t="shared" si="15"/>
        <v>2015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(E230/D230)*100</f>
        <v>0</v>
      </c>
      <c r="P230" s="6" t="e">
        <f>E230/L230</f>
        <v>#DIV/0!</v>
      </c>
      <c r="Q230" t="str">
        <f t="shared" si="12"/>
        <v>film &amp; video</v>
      </c>
      <c r="R230" t="str">
        <f t="shared" si="13"/>
        <v>drama</v>
      </c>
      <c r="S230" s="13">
        <f>(I230/86400)+25569+(-8/24)</f>
        <v>42156.353067129625</v>
      </c>
      <c r="T230" s="13">
        <f>(J230/86400)+25569+(-8/24)</f>
        <v>42096.353067129625</v>
      </c>
      <c r="U230" t="str">
        <f t="shared" si="14"/>
        <v>Apr</v>
      </c>
      <c r="V230">
        <f t="shared" si="15"/>
        <v>2015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(E231/D231)*100</f>
        <v>0</v>
      </c>
      <c r="P231" s="6" t="e">
        <f>E231/L231</f>
        <v>#DIV/0!</v>
      </c>
      <c r="Q231" t="str">
        <f t="shared" si="12"/>
        <v>film &amp; video</v>
      </c>
      <c r="R231" t="str">
        <f t="shared" si="13"/>
        <v>drama</v>
      </c>
      <c r="S231" s="13">
        <f>(I231/86400)+25569+(-8/24)</f>
        <v>42413.600659722222</v>
      </c>
      <c r="T231" s="13">
        <f>(J231/86400)+25569+(-8/24)</f>
        <v>42383.600659722222</v>
      </c>
      <c r="U231" t="str">
        <f t="shared" si="14"/>
        <v>Jan</v>
      </c>
      <c r="V231">
        <f t="shared" si="15"/>
        <v>2016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(E232/D232)*100</f>
        <v>0.4</v>
      </c>
      <c r="P232" s="6">
        <f>E232/L232</f>
        <v>30</v>
      </c>
      <c r="Q232" t="str">
        <f t="shared" si="12"/>
        <v>film &amp; video</v>
      </c>
      <c r="R232" t="str">
        <f t="shared" si="13"/>
        <v>drama</v>
      </c>
      <c r="S232" s="13">
        <f>(I232/86400)+25569+(-8/24)</f>
        <v>42159.443877314814</v>
      </c>
      <c r="T232" s="13">
        <f>(J232/86400)+25569+(-8/24)</f>
        <v>42129.443877314814</v>
      </c>
      <c r="U232" t="str">
        <f t="shared" si="14"/>
        <v>May</v>
      </c>
      <c r="V232">
        <f t="shared" si="15"/>
        <v>2015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(E233/D233)*100</f>
        <v>0</v>
      </c>
      <c r="P233" s="6" t="e">
        <f>E233/L233</f>
        <v>#DIV/0!</v>
      </c>
      <c r="Q233" t="str">
        <f t="shared" si="12"/>
        <v>film &amp; video</v>
      </c>
      <c r="R233" t="str">
        <f t="shared" si="13"/>
        <v>drama</v>
      </c>
      <c r="S233" s="13">
        <f>(I233/86400)+25569+(-8/24)</f>
        <v>42371.62559027777</v>
      </c>
      <c r="T233" s="13">
        <f>(J233/86400)+25569+(-8/24)</f>
        <v>42341.62559027777</v>
      </c>
      <c r="U233" t="str">
        <f t="shared" si="14"/>
        <v>Dec</v>
      </c>
      <c r="V233">
        <f t="shared" si="15"/>
        <v>2015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(E234/D234)*100</f>
        <v>2.75</v>
      </c>
      <c r="P234" s="6">
        <f>E234/L234</f>
        <v>15.714285714285714</v>
      </c>
      <c r="Q234" t="str">
        <f t="shared" si="12"/>
        <v>film &amp; video</v>
      </c>
      <c r="R234" t="str">
        <f t="shared" si="13"/>
        <v>drama</v>
      </c>
      <c r="S234" s="13">
        <f>(I234/86400)+25569+(-8/24)</f>
        <v>42062.492430555554</v>
      </c>
      <c r="T234" s="13">
        <f>(J234/86400)+25569+(-8/24)</f>
        <v>42032.492430555554</v>
      </c>
      <c r="U234" t="str">
        <f t="shared" si="14"/>
        <v>Jan</v>
      </c>
      <c r="V234">
        <f t="shared" si="15"/>
        <v>2015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(E235/D235)*100</f>
        <v>0</v>
      </c>
      <c r="P235" s="6" t="e">
        <f>E235/L235</f>
        <v>#DIV/0!</v>
      </c>
      <c r="Q235" t="str">
        <f t="shared" si="12"/>
        <v>film &amp; video</v>
      </c>
      <c r="R235" t="str">
        <f t="shared" si="13"/>
        <v>drama</v>
      </c>
      <c r="S235" s="13">
        <f>(I235/86400)+25569+(-8/24)</f>
        <v>42642.578379629624</v>
      </c>
      <c r="T235" s="13">
        <f>(J235/86400)+25569+(-8/24)</f>
        <v>42612.578379629624</v>
      </c>
      <c r="U235" t="str">
        <f t="shared" si="14"/>
        <v>Aug</v>
      </c>
      <c r="V235">
        <f t="shared" si="15"/>
        <v>2016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(E236/D236)*100</f>
        <v>40.1</v>
      </c>
      <c r="P236" s="6">
        <f>E236/L236</f>
        <v>80.2</v>
      </c>
      <c r="Q236" t="str">
        <f t="shared" si="12"/>
        <v>film &amp; video</v>
      </c>
      <c r="R236" t="str">
        <f t="shared" si="13"/>
        <v>drama</v>
      </c>
      <c r="S236" s="13">
        <f>(I236/86400)+25569+(-8/24)</f>
        <v>42175.70207175926</v>
      </c>
      <c r="T236" s="13">
        <f>(J236/86400)+25569+(-8/24)</f>
        <v>42135.70207175926</v>
      </c>
      <c r="U236" t="str">
        <f t="shared" si="14"/>
        <v>May</v>
      </c>
      <c r="V236">
        <f t="shared" si="15"/>
        <v>2015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(E237/D237)*100</f>
        <v>0</v>
      </c>
      <c r="P237" s="6" t="e">
        <f>E237/L237</f>
        <v>#DIV/0!</v>
      </c>
      <c r="Q237" t="str">
        <f t="shared" si="12"/>
        <v>film &amp; video</v>
      </c>
      <c r="R237" t="str">
        <f t="shared" si="13"/>
        <v>drama</v>
      </c>
      <c r="S237" s="13">
        <f>(I237/86400)+25569+(-8/24)</f>
        <v>42194.575196759259</v>
      </c>
      <c r="T237" s="13">
        <f>(J237/86400)+25569+(-8/24)</f>
        <v>42164.575196759259</v>
      </c>
      <c r="U237" t="str">
        <f t="shared" si="14"/>
        <v>Jun</v>
      </c>
      <c r="V237">
        <f t="shared" si="15"/>
        <v>2015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(E238/D238)*100</f>
        <v>0</v>
      </c>
      <c r="P238" s="6" t="e">
        <f>E238/L238</f>
        <v>#DIV/0!</v>
      </c>
      <c r="Q238" t="str">
        <f t="shared" si="12"/>
        <v>film &amp; video</v>
      </c>
      <c r="R238" t="str">
        <f t="shared" si="13"/>
        <v>drama</v>
      </c>
      <c r="S238" s="13">
        <f>(I238/86400)+25569+(-8/24)</f>
        <v>42373.666666666664</v>
      </c>
      <c r="T238" s="13">
        <f>(J238/86400)+25569+(-8/24)</f>
        <v>42320.751145833332</v>
      </c>
      <c r="U238" t="str">
        <f t="shared" si="14"/>
        <v>Nov</v>
      </c>
      <c r="V238">
        <f t="shared" si="15"/>
        <v>2015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(E239/D239)*100</f>
        <v>0.33333333333333337</v>
      </c>
      <c r="P239" s="6">
        <f>E239/L239</f>
        <v>50</v>
      </c>
      <c r="Q239" t="str">
        <f t="shared" si="12"/>
        <v>film &amp; video</v>
      </c>
      <c r="R239" t="str">
        <f t="shared" si="13"/>
        <v>drama</v>
      </c>
      <c r="S239" s="13">
        <f>(I239/86400)+25569+(-8/24)</f>
        <v>42437.243854166663</v>
      </c>
      <c r="T239" s="13">
        <f>(J239/86400)+25569+(-8/24)</f>
        <v>42377.243854166663</v>
      </c>
      <c r="U239" t="str">
        <f t="shared" si="14"/>
        <v>Jan</v>
      </c>
      <c r="V239">
        <f t="shared" si="15"/>
        <v>2016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(E240/D240)*100</f>
        <v>0</v>
      </c>
      <c r="P240" s="6" t="e">
        <f>E240/L240</f>
        <v>#DIV/0!</v>
      </c>
      <c r="Q240" t="str">
        <f t="shared" si="12"/>
        <v>film &amp; video</v>
      </c>
      <c r="R240" t="str">
        <f t="shared" si="13"/>
        <v>drama</v>
      </c>
      <c r="S240" s="13">
        <f>(I240/86400)+25569+(-8/24)</f>
        <v>42734.041666666664</v>
      </c>
      <c r="T240" s="13">
        <f>(J240/86400)+25569+(-8/24)</f>
        <v>42713.629166666666</v>
      </c>
      <c r="U240" t="str">
        <f t="shared" si="14"/>
        <v>Dec</v>
      </c>
      <c r="V240">
        <f t="shared" si="15"/>
        <v>2016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(E241/D241)*100</f>
        <v>25</v>
      </c>
      <c r="P241" s="6">
        <f>E241/L241</f>
        <v>50</v>
      </c>
      <c r="Q241" t="str">
        <f t="shared" si="12"/>
        <v>film &amp; video</v>
      </c>
      <c r="R241" t="str">
        <f t="shared" si="13"/>
        <v>drama</v>
      </c>
      <c r="S241" s="13">
        <f>(I241/86400)+25569+(-8/24)</f>
        <v>42316.166666666664</v>
      </c>
      <c r="T241" s="13">
        <f>(J241/86400)+25569+(-8/24)</f>
        <v>42296.776967592588</v>
      </c>
      <c r="U241" t="str">
        <f t="shared" si="14"/>
        <v>Oct</v>
      </c>
      <c r="V241">
        <f t="shared" si="15"/>
        <v>2015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(E242/D242)*100</f>
        <v>107.63413333333334</v>
      </c>
      <c r="P242" s="6">
        <f>E242/L242</f>
        <v>117.84759124087591</v>
      </c>
      <c r="Q242" t="str">
        <f t="shared" si="12"/>
        <v>film &amp; video</v>
      </c>
      <c r="R242" t="str">
        <f t="shared" si="13"/>
        <v>documentary</v>
      </c>
      <c r="S242" s="13">
        <f>(I242/86400)+25569+(-8/24)</f>
        <v>41399.375127314815</v>
      </c>
      <c r="T242" s="13">
        <f>(J242/86400)+25569+(-8/24)</f>
        <v>41354.375127314815</v>
      </c>
      <c r="U242" t="str">
        <f t="shared" si="14"/>
        <v>Mar</v>
      </c>
      <c r="V242">
        <f t="shared" si="15"/>
        <v>2013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(E243/D243)*100</f>
        <v>112.63736263736264</v>
      </c>
      <c r="P243" s="6">
        <f>E243/L243</f>
        <v>109.04255319148936</v>
      </c>
      <c r="Q243" t="str">
        <f t="shared" si="12"/>
        <v>film &amp; video</v>
      </c>
      <c r="R243" t="str">
        <f t="shared" si="13"/>
        <v>documentary</v>
      </c>
      <c r="S243" s="13">
        <f>(I243/86400)+25569+(-8/24)</f>
        <v>41994.364629629628</v>
      </c>
      <c r="T243" s="13">
        <f>(J243/86400)+25569+(-8/24)</f>
        <v>41949.364629629628</v>
      </c>
      <c r="U243" t="str">
        <f t="shared" si="14"/>
        <v>Nov</v>
      </c>
      <c r="V243">
        <f t="shared" si="15"/>
        <v>2014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(E244/D244)*100</f>
        <v>113.46153846153845</v>
      </c>
      <c r="P244" s="6">
        <f>E244/L244</f>
        <v>73.019801980198025</v>
      </c>
      <c r="Q244" t="str">
        <f t="shared" si="12"/>
        <v>film &amp; video</v>
      </c>
      <c r="R244" t="str">
        <f t="shared" si="13"/>
        <v>documentary</v>
      </c>
      <c r="S244" s="13">
        <f>(I244/86400)+25569+(-8/24)</f>
        <v>40897.15960648148</v>
      </c>
      <c r="T244" s="13">
        <f>(J244/86400)+25569+(-8/24)</f>
        <v>40862.15960648148</v>
      </c>
      <c r="U244" t="str">
        <f t="shared" si="14"/>
        <v>Nov</v>
      </c>
      <c r="V244">
        <f t="shared" si="15"/>
        <v>2011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(E245/D245)*100</f>
        <v>102.592</v>
      </c>
      <c r="P245" s="6">
        <f>E245/L245</f>
        <v>78.195121951219505</v>
      </c>
      <c r="Q245" t="str">
        <f t="shared" si="12"/>
        <v>film &amp; video</v>
      </c>
      <c r="R245" t="str">
        <f t="shared" si="13"/>
        <v>documentary</v>
      </c>
      <c r="S245" s="13">
        <f>(I245/86400)+25569+(-8/24)</f>
        <v>41691.714166666665</v>
      </c>
      <c r="T245" s="13">
        <f>(J245/86400)+25569+(-8/24)</f>
        <v>41661.714166666665</v>
      </c>
      <c r="U245" t="str">
        <f t="shared" si="14"/>
        <v>Jan</v>
      </c>
      <c r="V245">
        <f t="shared" si="15"/>
        <v>2014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(E246/D246)*100</f>
        <v>113.75714285714287</v>
      </c>
      <c r="P246" s="6">
        <f>E246/L246</f>
        <v>47.398809523809526</v>
      </c>
      <c r="Q246" t="str">
        <f t="shared" si="12"/>
        <v>film &amp; video</v>
      </c>
      <c r="R246" t="str">
        <f t="shared" si="13"/>
        <v>documentary</v>
      </c>
      <c r="S246" s="13">
        <f>(I246/86400)+25569+(-8/24)</f>
        <v>40252.962500000001</v>
      </c>
      <c r="T246" s="13">
        <f>(J246/86400)+25569+(-8/24)</f>
        <v>40212.990266203698</v>
      </c>
      <c r="U246" t="str">
        <f t="shared" si="14"/>
        <v>Feb</v>
      </c>
      <c r="V246">
        <f t="shared" si="15"/>
        <v>2010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(E247/D247)*100</f>
        <v>103.71999999999998</v>
      </c>
      <c r="P247" s="6">
        <f>E247/L247</f>
        <v>54.020833333333336</v>
      </c>
      <c r="Q247" t="str">
        <f t="shared" si="12"/>
        <v>film &amp; video</v>
      </c>
      <c r="R247" t="str">
        <f t="shared" si="13"/>
        <v>documentary</v>
      </c>
      <c r="S247" s="13">
        <f>(I247/86400)+25569+(-8/24)</f>
        <v>41136.719733796293</v>
      </c>
      <c r="T247" s="13">
        <f>(J247/86400)+25569+(-8/24)</f>
        <v>41106.719733796293</v>
      </c>
      <c r="U247" t="str">
        <f t="shared" si="14"/>
        <v>Jul</v>
      </c>
      <c r="V247">
        <f t="shared" si="15"/>
        <v>2012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(E248/D248)*100</f>
        <v>305.46000000000004</v>
      </c>
      <c r="P248" s="6">
        <f>E248/L248</f>
        <v>68.488789237668158</v>
      </c>
      <c r="Q248" t="str">
        <f t="shared" si="12"/>
        <v>film &amp; video</v>
      </c>
      <c r="R248" t="str">
        <f t="shared" si="13"/>
        <v>documentary</v>
      </c>
      <c r="S248" s="13">
        <f>(I248/86400)+25569+(-8/24)</f>
        <v>40530.071817129625</v>
      </c>
      <c r="T248" s="13">
        <f>(J248/86400)+25569+(-8/24)</f>
        <v>40480.030150462961</v>
      </c>
      <c r="U248" t="str">
        <f t="shared" si="14"/>
        <v>Oct</v>
      </c>
      <c r="V248">
        <f t="shared" si="15"/>
        <v>2010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(E249/D249)*100</f>
        <v>134.1</v>
      </c>
      <c r="P249" s="6">
        <f>E249/L249</f>
        <v>108.14516129032258</v>
      </c>
      <c r="Q249" t="str">
        <f t="shared" si="12"/>
        <v>film &amp; video</v>
      </c>
      <c r="R249" t="str">
        <f t="shared" si="13"/>
        <v>documentary</v>
      </c>
      <c r="S249" s="13">
        <f>(I249/86400)+25569+(-8/24)</f>
        <v>40466.818749999999</v>
      </c>
      <c r="T249" s="13">
        <f>(J249/86400)+25569+(-8/24)</f>
        <v>40430.270995370367</v>
      </c>
      <c r="U249" t="str">
        <f t="shared" si="14"/>
        <v>Sep</v>
      </c>
      <c r="V249">
        <f t="shared" si="15"/>
        <v>2010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(E250/D250)*100</f>
        <v>101.33294117647058</v>
      </c>
      <c r="P250" s="6">
        <f>E250/L250</f>
        <v>589.95205479452056</v>
      </c>
      <c r="Q250" t="str">
        <f t="shared" si="12"/>
        <v>film &amp; video</v>
      </c>
      <c r="R250" t="str">
        <f t="shared" si="13"/>
        <v>documentary</v>
      </c>
      <c r="S250" s="13">
        <f>(I250/86400)+25569+(-8/24)</f>
        <v>40915.441076388888</v>
      </c>
      <c r="T250" s="13">
        <f>(J250/86400)+25569+(-8/24)</f>
        <v>40870.441076388888</v>
      </c>
      <c r="U250" t="str">
        <f t="shared" si="14"/>
        <v>Nov</v>
      </c>
      <c r="V250">
        <f t="shared" si="15"/>
        <v>2011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(E251/D251)*100</f>
        <v>112.92</v>
      </c>
      <c r="P251" s="6">
        <f>E251/L251</f>
        <v>48.051063829787232</v>
      </c>
      <c r="Q251" t="str">
        <f t="shared" si="12"/>
        <v>film &amp; video</v>
      </c>
      <c r="R251" t="str">
        <f t="shared" si="13"/>
        <v>documentary</v>
      </c>
      <c r="S251" s="13">
        <f>(I251/86400)+25569+(-8/24)</f>
        <v>40412.402777777774</v>
      </c>
      <c r="T251" s="13">
        <f>(J251/86400)+25569+(-8/24)</f>
        <v>40332.590509259258</v>
      </c>
      <c r="U251" t="str">
        <f t="shared" si="14"/>
        <v>Jun</v>
      </c>
      <c r="V251">
        <f t="shared" si="15"/>
        <v>2010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(E252/D252)*100</f>
        <v>105.58333333333334</v>
      </c>
      <c r="P252" s="6">
        <f>E252/L252</f>
        <v>72.482837528604122</v>
      </c>
      <c r="Q252" t="str">
        <f t="shared" si="12"/>
        <v>film &amp; video</v>
      </c>
      <c r="R252" t="str">
        <f t="shared" si="13"/>
        <v>documentary</v>
      </c>
      <c r="S252" s="13">
        <f>(I252/86400)+25569+(-8/24)</f>
        <v>41431.232534722221</v>
      </c>
      <c r="T252" s="13">
        <f>(J252/86400)+25569+(-8/24)</f>
        <v>41401.232534722221</v>
      </c>
      <c r="U252" t="str">
        <f t="shared" si="14"/>
        <v>May</v>
      </c>
      <c r="V252">
        <f t="shared" si="15"/>
        <v>2013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(E253/D253)*100</f>
        <v>125.57142857142858</v>
      </c>
      <c r="P253" s="6">
        <f>E253/L253</f>
        <v>57.077922077922075</v>
      </c>
      <c r="Q253" t="str">
        <f t="shared" si="12"/>
        <v>film &amp; video</v>
      </c>
      <c r="R253" t="str">
        <f t="shared" si="13"/>
        <v>documentary</v>
      </c>
      <c r="S253" s="13">
        <f>(I253/86400)+25569+(-8/24)</f>
        <v>41045.458333333328</v>
      </c>
      <c r="T253" s="13">
        <f>(J253/86400)+25569+(-8/24)</f>
        <v>41013.454236111109</v>
      </c>
      <c r="U253" t="str">
        <f t="shared" si="14"/>
        <v>Apr</v>
      </c>
      <c r="V253">
        <f t="shared" si="15"/>
        <v>2012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(E254/D254)*100</f>
        <v>184.56</v>
      </c>
      <c r="P254" s="6">
        <f>E254/L254</f>
        <v>85.444444444444443</v>
      </c>
      <c r="Q254" t="str">
        <f t="shared" si="12"/>
        <v>film &amp; video</v>
      </c>
      <c r="R254" t="str">
        <f t="shared" si="13"/>
        <v>documentary</v>
      </c>
      <c r="S254" s="13">
        <f>(I254/86400)+25569+(-8/24)</f>
        <v>40329.832638888889</v>
      </c>
      <c r="T254" s="13">
        <f>(J254/86400)+25569+(-8/24)</f>
        <v>40266.329374999994</v>
      </c>
      <c r="U254" t="str">
        <f t="shared" si="14"/>
        <v>Mar</v>
      </c>
      <c r="V254">
        <f t="shared" si="15"/>
        <v>2010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(E255/D255)*100</f>
        <v>100.73333333333335</v>
      </c>
      <c r="P255" s="6">
        <f>E255/L255</f>
        <v>215.85714285714286</v>
      </c>
      <c r="Q255" t="str">
        <f t="shared" si="12"/>
        <v>film &amp; video</v>
      </c>
      <c r="R255" t="str">
        <f t="shared" si="13"/>
        <v>documentary</v>
      </c>
      <c r="S255" s="13">
        <f>(I255/86400)+25569+(-8/24)</f>
        <v>40954.31753472222</v>
      </c>
      <c r="T255" s="13">
        <f>(J255/86400)+25569+(-8/24)</f>
        <v>40924.31753472222</v>
      </c>
      <c r="U255" t="str">
        <f t="shared" si="14"/>
        <v>Jan</v>
      </c>
      <c r="V255">
        <f t="shared" si="15"/>
        <v>2012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(E256/D256)*100</f>
        <v>116.94725</v>
      </c>
      <c r="P256" s="6">
        <f>E256/L256</f>
        <v>89.38643312101911</v>
      </c>
      <c r="Q256" t="str">
        <f t="shared" si="12"/>
        <v>film &amp; video</v>
      </c>
      <c r="R256" t="str">
        <f t="shared" si="13"/>
        <v>documentary</v>
      </c>
      <c r="S256" s="13">
        <f>(I256/86400)+25569+(-8/24)</f>
        <v>42293.749999999993</v>
      </c>
      <c r="T256" s="13">
        <f>(J256/86400)+25569+(-8/24)</f>
        <v>42263.619328703702</v>
      </c>
      <c r="U256" t="str">
        <f t="shared" si="14"/>
        <v>Sep</v>
      </c>
      <c r="V256">
        <f t="shared" si="15"/>
        <v>2015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(E257/D257)*100</f>
        <v>106.73325</v>
      </c>
      <c r="P257" s="6">
        <f>E257/L257</f>
        <v>45.418404255319146</v>
      </c>
      <c r="Q257" t="str">
        <f t="shared" si="12"/>
        <v>film &amp; video</v>
      </c>
      <c r="R257" t="str">
        <f t="shared" si="13"/>
        <v>documentary</v>
      </c>
      <c r="S257" s="13">
        <f>(I257/86400)+25569+(-8/24)</f>
        <v>40618.151412037034</v>
      </c>
      <c r="T257" s="13">
        <f>(J257/86400)+25569+(-8/24)</f>
        <v>40588.193078703705</v>
      </c>
      <c r="U257" t="str">
        <f t="shared" si="14"/>
        <v>Feb</v>
      </c>
      <c r="V257">
        <f t="shared" si="15"/>
        <v>2011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(E258/D258)*100</f>
        <v>139.1</v>
      </c>
      <c r="P258" s="6">
        <f>E258/L258</f>
        <v>65.756363636363631</v>
      </c>
      <c r="Q258" t="str">
        <f t="shared" si="12"/>
        <v>film &amp; video</v>
      </c>
      <c r="R258" t="str">
        <f t="shared" si="13"/>
        <v>documentary</v>
      </c>
      <c r="S258" s="13">
        <f>(I258/86400)+25569+(-8/24)</f>
        <v>41349.435960648145</v>
      </c>
      <c r="T258" s="13">
        <f>(J258/86400)+25569+(-8/24)</f>
        <v>41319.435960648145</v>
      </c>
      <c r="U258" t="str">
        <f t="shared" si="14"/>
        <v>Feb</v>
      </c>
      <c r="V258">
        <f t="shared" si="15"/>
        <v>2013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(E259/D259)*100</f>
        <v>106.72648571428572</v>
      </c>
      <c r="P259" s="6">
        <f>E259/L259</f>
        <v>66.70405357142856</v>
      </c>
      <c r="Q259" t="str">
        <f t="shared" ref="Q259:Q322" si="16">LEFT(N259,FIND("/",N259)-1)</f>
        <v>film &amp; video</v>
      </c>
      <c r="R259" t="str">
        <f t="shared" ref="R259:R322" si="17">MID(N259,FIND("/",N259)+1,20)</f>
        <v>documentary</v>
      </c>
      <c r="S259" s="13">
        <f>(I259/86400)+25569+(-8/24)</f>
        <v>42509.293541666666</v>
      </c>
      <c r="T259" s="13">
        <f>(J259/86400)+25569+(-8/24)</f>
        <v>42479.293541666666</v>
      </c>
      <c r="U259" t="str">
        <f t="shared" ref="U259:U322" si="18">TEXT(T259,"mmm")</f>
        <v>Apr</v>
      </c>
      <c r="V259">
        <f t="shared" ref="V259:V322" si="19">YEAR(T259)</f>
        <v>2016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(E260/D260)*100</f>
        <v>191.14</v>
      </c>
      <c r="P260" s="6">
        <f>E260/L260</f>
        <v>83.345930232558146</v>
      </c>
      <c r="Q260" t="str">
        <f t="shared" si="16"/>
        <v>film &amp; video</v>
      </c>
      <c r="R260" t="str">
        <f t="shared" si="17"/>
        <v>documentary</v>
      </c>
      <c r="S260" s="13">
        <f>(I260/86400)+25569+(-8/24)</f>
        <v>40711.718356481477</v>
      </c>
      <c r="T260" s="13">
        <f>(J260/86400)+25569+(-8/24)</f>
        <v>40681.718356481477</v>
      </c>
      <c r="U260" t="str">
        <f t="shared" si="18"/>
        <v>May</v>
      </c>
      <c r="V260">
        <f t="shared" si="19"/>
        <v>2011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(E261/D261)*100</f>
        <v>131.93789333333334</v>
      </c>
      <c r="P261" s="6">
        <f>E261/L261</f>
        <v>105.04609341825902</v>
      </c>
      <c r="Q261" t="str">
        <f t="shared" si="16"/>
        <v>film &amp; video</v>
      </c>
      <c r="R261" t="str">
        <f t="shared" si="17"/>
        <v>documentary</v>
      </c>
      <c r="S261" s="13">
        <f>(I261/86400)+25569+(-8/24)</f>
        <v>42102.404733796291</v>
      </c>
      <c r="T261" s="13">
        <f>(J261/86400)+25569+(-8/24)</f>
        <v>42072.404733796291</v>
      </c>
      <c r="U261" t="str">
        <f t="shared" si="18"/>
        <v>Mar</v>
      </c>
      <c r="V261">
        <f t="shared" si="19"/>
        <v>2015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(E262/D262)*100</f>
        <v>106.4</v>
      </c>
      <c r="P262" s="6">
        <f>E262/L262</f>
        <v>120.90909090909091</v>
      </c>
      <c r="Q262" t="str">
        <f t="shared" si="16"/>
        <v>film &amp; video</v>
      </c>
      <c r="R262" t="str">
        <f t="shared" si="17"/>
        <v>documentary</v>
      </c>
      <c r="S262" s="13">
        <f>(I262/86400)+25569+(-8/24)</f>
        <v>40376.082638888889</v>
      </c>
      <c r="T262" s="13">
        <f>(J262/86400)+25569+(-8/24)</f>
        <v>40330.422210648147</v>
      </c>
      <c r="U262" t="str">
        <f t="shared" si="18"/>
        <v>Jun</v>
      </c>
      <c r="V262">
        <f t="shared" si="19"/>
        <v>2010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(E263/D263)*100</f>
        <v>107.4</v>
      </c>
      <c r="P263" s="6">
        <f>E263/L263</f>
        <v>97.63636363636364</v>
      </c>
      <c r="Q263" t="str">
        <f t="shared" si="16"/>
        <v>film &amp; video</v>
      </c>
      <c r="R263" t="str">
        <f t="shared" si="17"/>
        <v>documentary</v>
      </c>
      <c r="S263" s="13">
        <f>(I263/86400)+25569+(-8/24)</f>
        <v>41067.288194444445</v>
      </c>
      <c r="T263" s="13">
        <f>(J263/86400)+25569+(-8/24)</f>
        <v>41017.552129629628</v>
      </c>
      <c r="U263" t="str">
        <f t="shared" si="18"/>
        <v>Apr</v>
      </c>
      <c r="V263">
        <f t="shared" si="19"/>
        <v>2012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(E264/D264)*100</f>
        <v>240</v>
      </c>
      <c r="P264" s="6">
        <f>E264/L264</f>
        <v>41.379310344827587</v>
      </c>
      <c r="Q264" t="str">
        <f t="shared" si="16"/>
        <v>film &amp; video</v>
      </c>
      <c r="R264" t="str">
        <f t="shared" si="17"/>
        <v>documentary</v>
      </c>
      <c r="S264" s="13">
        <f>(I264/86400)+25569+(-8/24)</f>
        <v>40599.914675925924</v>
      </c>
      <c r="T264" s="13">
        <f>(J264/86400)+25569+(-8/24)</f>
        <v>40554.914675925924</v>
      </c>
      <c r="U264" t="str">
        <f t="shared" si="18"/>
        <v>Jan</v>
      </c>
      <c r="V264">
        <f t="shared" si="19"/>
        <v>2011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(E265/D265)*100</f>
        <v>118.08108</v>
      </c>
      <c r="P265" s="6">
        <f>E265/L265</f>
        <v>30.654485981308412</v>
      </c>
      <c r="Q265" t="str">
        <f t="shared" si="16"/>
        <v>film &amp; video</v>
      </c>
      <c r="R265" t="str">
        <f t="shared" si="17"/>
        <v>documentary</v>
      </c>
      <c r="S265" s="13">
        <f>(I265/86400)+25569+(-8/24)</f>
        <v>41179.621458333328</v>
      </c>
      <c r="T265" s="13">
        <f>(J265/86400)+25569+(-8/24)</f>
        <v>41149.621458333328</v>
      </c>
      <c r="U265" t="str">
        <f t="shared" si="18"/>
        <v>Aug</v>
      </c>
      <c r="V265">
        <f t="shared" si="19"/>
        <v>2012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(E266/D266)*100</f>
        <v>118.19999999999999</v>
      </c>
      <c r="P266" s="6">
        <f>E266/L266</f>
        <v>64.945054945054949</v>
      </c>
      <c r="Q266" t="str">
        <f t="shared" si="16"/>
        <v>film &amp; video</v>
      </c>
      <c r="R266" t="str">
        <f t="shared" si="17"/>
        <v>documentary</v>
      </c>
      <c r="S266" s="13">
        <f>(I266/86400)+25569+(-8/24)</f>
        <v>41040.286979166667</v>
      </c>
      <c r="T266" s="13">
        <f>(J266/86400)+25569+(-8/24)</f>
        <v>41010.286979166667</v>
      </c>
      <c r="U266" t="str">
        <f t="shared" si="18"/>
        <v>Apr</v>
      </c>
      <c r="V266">
        <f t="shared" si="19"/>
        <v>2012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(E267/D267)*100</f>
        <v>111.1</v>
      </c>
      <c r="P267" s="6">
        <f>E267/L267</f>
        <v>95.775862068965523</v>
      </c>
      <c r="Q267" t="str">
        <f t="shared" si="16"/>
        <v>film &amp; video</v>
      </c>
      <c r="R267" t="str">
        <f t="shared" si="17"/>
        <v>documentary</v>
      </c>
      <c r="S267" s="13">
        <f>(I267/86400)+25569+(-8/24)</f>
        <v>40308.511111111111</v>
      </c>
      <c r="T267" s="13">
        <f>(J267/86400)+25569+(-8/24)</f>
        <v>40266.91238425926</v>
      </c>
      <c r="U267" t="str">
        <f t="shared" si="18"/>
        <v>Mar</v>
      </c>
      <c r="V267">
        <f t="shared" si="19"/>
        <v>2010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(E268/D268)*100</f>
        <v>145.5</v>
      </c>
      <c r="P268" s="6">
        <f>E268/L268</f>
        <v>40.416666666666664</v>
      </c>
      <c r="Q268" t="str">
        <f t="shared" si="16"/>
        <v>film &amp; video</v>
      </c>
      <c r="R268" t="str">
        <f t="shared" si="17"/>
        <v>documentary</v>
      </c>
      <c r="S268" s="13">
        <f>(I268/86400)+25569+(-8/24)</f>
        <v>40290.82708333333</v>
      </c>
      <c r="T268" s="13">
        <f>(J268/86400)+25569+(-8/24)</f>
        <v>40204.841516203705</v>
      </c>
      <c r="U268" t="str">
        <f t="shared" si="18"/>
        <v>Jan</v>
      </c>
      <c r="V268">
        <f t="shared" si="19"/>
        <v>2010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(E269/D269)*100</f>
        <v>131.62883248730967</v>
      </c>
      <c r="P269" s="6">
        <f>E269/L269</f>
        <v>78.578424242424248</v>
      </c>
      <c r="Q269" t="str">
        <f t="shared" si="16"/>
        <v>film &amp; video</v>
      </c>
      <c r="R269" t="str">
        <f t="shared" si="17"/>
        <v>documentary</v>
      </c>
      <c r="S269" s="13">
        <f>(I269/86400)+25569+(-8/24)</f>
        <v>41815.119201388887</v>
      </c>
      <c r="T269" s="13">
        <f>(J269/86400)+25569+(-8/24)</f>
        <v>41785.119201388887</v>
      </c>
      <c r="U269" t="str">
        <f t="shared" si="18"/>
        <v>May</v>
      </c>
      <c r="V269">
        <f t="shared" si="19"/>
        <v>2014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(E270/D270)*100</f>
        <v>111.4</v>
      </c>
      <c r="P270" s="6">
        <f>E270/L270</f>
        <v>50.18018018018018</v>
      </c>
      <c r="Q270" t="str">
        <f t="shared" si="16"/>
        <v>film &amp; video</v>
      </c>
      <c r="R270" t="str">
        <f t="shared" si="17"/>
        <v>documentary</v>
      </c>
      <c r="S270" s="13">
        <f>(I270/86400)+25569+(-8/24)</f>
        <v>40853.860856481479</v>
      </c>
      <c r="T270" s="13">
        <f>(J270/86400)+25569+(-8/24)</f>
        <v>40808.819189814814</v>
      </c>
      <c r="U270" t="str">
        <f t="shared" si="18"/>
        <v>Sep</v>
      </c>
      <c r="V270">
        <f t="shared" si="19"/>
        <v>2011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(E271/D271)*100</f>
        <v>147.23376999999999</v>
      </c>
      <c r="P271" s="6">
        <f>E271/L271</f>
        <v>92.251735588972423</v>
      </c>
      <c r="Q271" t="str">
        <f t="shared" si="16"/>
        <v>film &amp; video</v>
      </c>
      <c r="R271" t="str">
        <f t="shared" si="17"/>
        <v>documentary</v>
      </c>
      <c r="S271" s="13">
        <f>(I271/86400)+25569+(-8/24)</f>
        <v>42787.863680555551</v>
      </c>
      <c r="T271" s="13">
        <f>(J271/86400)+25569+(-8/24)</f>
        <v>42757.863680555551</v>
      </c>
      <c r="U271" t="str">
        <f t="shared" si="18"/>
        <v>Jan</v>
      </c>
      <c r="V271">
        <f t="shared" si="19"/>
        <v>2017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(E272/D272)*100</f>
        <v>152.60869565217391</v>
      </c>
      <c r="P272" s="6">
        <f>E272/L272</f>
        <v>57.540983606557376</v>
      </c>
      <c r="Q272" t="str">
        <f t="shared" si="16"/>
        <v>film &amp; video</v>
      </c>
      <c r="R272" t="str">
        <f t="shared" si="17"/>
        <v>documentary</v>
      </c>
      <c r="S272" s="13">
        <f>(I272/86400)+25569+(-8/24)</f>
        <v>40687.833333333328</v>
      </c>
      <c r="T272" s="13">
        <f>(J272/86400)+25569+(-8/24)</f>
        <v>40637.533217592594</v>
      </c>
      <c r="U272" t="str">
        <f t="shared" si="18"/>
        <v>Apr</v>
      </c>
      <c r="V272">
        <f t="shared" si="19"/>
        <v>2011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(E273/D273)*100</f>
        <v>104.67999999999999</v>
      </c>
      <c r="P273" s="6">
        <f>E273/L273</f>
        <v>109.42160278745645</v>
      </c>
      <c r="Q273" t="str">
        <f t="shared" si="16"/>
        <v>film &amp; video</v>
      </c>
      <c r="R273" t="str">
        <f t="shared" si="17"/>
        <v>documentary</v>
      </c>
      <c r="S273" s="13">
        <f>(I273/86400)+25569+(-8/24)</f>
        <v>41641</v>
      </c>
      <c r="T273" s="13">
        <f>(J273/86400)+25569+(-8/24)</f>
        <v>41611.766909722217</v>
      </c>
      <c r="U273" t="str">
        <f t="shared" si="18"/>
        <v>Dec</v>
      </c>
      <c r="V273">
        <f t="shared" si="19"/>
        <v>2013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(E274/D274)*100</f>
        <v>177.43366666666668</v>
      </c>
      <c r="P274" s="6">
        <f>E274/L274</f>
        <v>81.892461538461546</v>
      </c>
      <c r="Q274" t="str">
        <f t="shared" si="16"/>
        <v>film &amp; video</v>
      </c>
      <c r="R274" t="str">
        <f t="shared" si="17"/>
        <v>documentary</v>
      </c>
      <c r="S274" s="13">
        <f>(I274/86400)+25569+(-8/24)</f>
        <v>40296.450694444444</v>
      </c>
      <c r="T274" s="13">
        <f>(J274/86400)+25569+(-8/24)</f>
        <v>40235.567025462959</v>
      </c>
      <c r="U274" t="str">
        <f t="shared" si="18"/>
        <v>Feb</v>
      </c>
      <c r="V274">
        <f t="shared" si="19"/>
        <v>2010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(E275/D275)*100</f>
        <v>107.7758</v>
      </c>
      <c r="P275" s="6">
        <f>E275/L275</f>
        <v>45.667711864406776</v>
      </c>
      <c r="Q275" t="str">
        <f t="shared" si="16"/>
        <v>film &amp; video</v>
      </c>
      <c r="R275" t="str">
        <f t="shared" si="17"/>
        <v>documentary</v>
      </c>
      <c r="S275" s="13">
        <f>(I275/86400)+25569+(-8/24)</f>
        <v>40727.16511574074</v>
      </c>
      <c r="T275" s="13">
        <f>(J275/86400)+25569+(-8/24)</f>
        <v>40697.16511574074</v>
      </c>
      <c r="U275" t="str">
        <f t="shared" si="18"/>
        <v>Jun</v>
      </c>
      <c r="V275">
        <f t="shared" si="19"/>
        <v>2011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(E276/D276)*100</f>
        <v>156</v>
      </c>
      <c r="P276" s="6">
        <f>E276/L276</f>
        <v>55.221238938053098</v>
      </c>
      <c r="Q276" t="str">
        <f t="shared" si="16"/>
        <v>film &amp; video</v>
      </c>
      <c r="R276" t="str">
        <f t="shared" si="17"/>
        <v>documentary</v>
      </c>
      <c r="S276" s="13">
        <f>(I276/86400)+25569+(-8/24)</f>
        <v>41003.957638888889</v>
      </c>
      <c r="T276" s="13">
        <f>(J276/86400)+25569+(-8/24)</f>
        <v>40969.579039351847</v>
      </c>
      <c r="U276" t="str">
        <f t="shared" si="18"/>
        <v>Mar</v>
      </c>
      <c r="V276">
        <f t="shared" si="19"/>
        <v>2012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(E277/D277)*100</f>
        <v>108.395</v>
      </c>
      <c r="P277" s="6">
        <f>E277/L277</f>
        <v>65.298192771084331</v>
      </c>
      <c r="Q277" t="str">
        <f t="shared" si="16"/>
        <v>film &amp; video</v>
      </c>
      <c r="R277" t="str">
        <f t="shared" si="17"/>
        <v>documentary</v>
      </c>
      <c r="S277" s="13">
        <f>(I277/86400)+25569+(-8/24)</f>
        <v>41222.740347222221</v>
      </c>
      <c r="T277" s="13">
        <f>(J277/86400)+25569+(-8/24)</f>
        <v>41192.698680555557</v>
      </c>
      <c r="U277" t="str">
        <f t="shared" si="18"/>
        <v>Oct</v>
      </c>
      <c r="V277">
        <f t="shared" si="19"/>
        <v>2012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(E278/D278)*100</f>
        <v>147.6</v>
      </c>
      <c r="P278" s="6">
        <f>E278/L278</f>
        <v>95.225806451612897</v>
      </c>
      <c r="Q278" t="str">
        <f t="shared" si="16"/>
        <v>film &amp; video</v>
      </c>
      <c r="R278" t="str">
        <f t="shared" si="17"/>
        <v>documentary</v>
      </c>
      <c r="S278" s="13">
        <f>(I278/86400)+25569+(-8/24)</f>
        <v>41026.706874999996</v>
      </c>
      <c r="T278" s="13">
        <f>(J278/86400)+25569+(-8/24)</f>
        <v>40966.748541666668</v>
      </c>
      <c r="U278" t="str">
        <f t="shared" si="18"/>
        <v>Feb</v>
      </c>
      <c r="V278">
        <f t="shared" si="19"/>
        <v>2012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(E279/D279)*100</f>
        <v>110.38153846153847</v>
      </c>
      <c r="P279" s="6">
        <f>E279/L279</f>
        <v>75.444794952681391</v>
      </c>
      <c r="Q279" t="str">
        <f t="shared" si="16"/>
        <v>film &amp; video</v>
      </c>
      <c r="R279" t="str">
        <f t="shared" si="17"/>
        <v>documentary</v>
      </c>
      <c r="S279" s="13">
        <f>(I279/86400)+25569+(-8/24)</f>
        <v>42147.55809027778</v>
      </c>
      <c r="T279" s="13">
        <f>(J279/86400)+25569+(-8/24)</f>
        <v>42117.55809027778</v>
      </c>
      <c r="U279" t="str">
        <f t="shared" si="18"/>
        <v>Apr</v>
      </c>
      <c r="V279">
        <f t="shared" si="19"/>
        <v>2015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(E280/D280)*100</f>
        <v>150.34814814814814</v>
      </c>
      <c r="P280" s="6">
        <f>E280/L280</f>
        <v>97.816867469879512</v>
      </c>
      <c r="Q280" t="str">
        <f t="shared" si="16"/>
        <v>film &amp; video</v>
      </c>
      <c r="R280" t="str">
        <f t="shared" si="17"/>
        <v>documentary</v>
      </c>
      <c r="S280" s="13">
        <f>(I280/86400)+25569+(-8/24)</f>
        <v>41193.707627314812</v>
      </c>
      <c r="T280" s="13">
        <f>(J280/86400)+25569+(-8/24)</f>
        <v>41163.707627314812</v>
      </c>
      <c r="U280" t="str">
        <f t="shared" si="18"/>
        <v>Sep</v>
      </c>
      <c r="V280">
        <f t="shared" si="19"/>
        <v>2012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(E281/D281)*100</f>
        <v>157.31829411764707</v>
      </c>
      <c r="P281" s="6">
        <f>E281/L281</f>
        <v>87.685606557377056</v>
      </c>
      <c r="Q281" t="str">
        <f t="shared" si="16"/>
        <v>film &amp; video</v>
      </c>
      <c r="R281" t="str">
        <f t="shared" si="17"/>
        <v>documentary</v>
      </c>
      <c r="S281" s="13">
        <f>(I281/86400)+25569+(-8/24)</f>
        <v>42792.750694444439</v>
      </c>
      <c r="T281" s="13">
        <f>(J281/86400)+25569+(-8/24)</f>
        <v>42758.910833333335</v>
      </c>
      <c r="U281" t="str">
        <f t="shared" si="18"/>
        <v>Jan</v>
      </c>
      <c r="V281">
        <f t="shared" si="19"/>
        <v>2017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(E282/D282)*100</f>
        <v>156.14400000000001</v>
      </c>
      <c r="P282" s="6">
        <f>E282/L282</f>
        <v>54.748948106591868</v>
      </c>
      <c r="Q282" t="str">
        <f t="shared" si="16"/>
        <v>film &amp; video</v>
      </c>
      <c r="R282" t="str">
        <f t="shared" si="17"/>
        <v>documentary</v>
      </c>
      <c r="S282" s="13">
        <f>(I282/86400)+25569+(-8/24)</f>
        <v>41789.257349537038</v>
      </c>
      <c r="T282" s="13">
        <f>(J282/86400)+25569+(-8/24)</f>
        <v>41744.257349537038</v>
      </c>
      <c r="U282" t="str">
        <f t="shared" si="18"/>
        <v>Apr</v>
      </c>
      <c r="V282">
        <f t="shared" si="19"/>
        <v>2014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(E283/D283)*100</f>
        <v>120.58763636363636</v>
      </c>
      <c r="P283" s="6">
        <f>E283/L283</f>
        <v>83.953417721518989</v>
      </c>
      <c r="Q283" t="str">
        <f t="shared" si="16"/>
        <v>film &amp; video</v>
      </c>
      <c r="R283" t="str">
        <f t="shared" si="17"/>
        <v>documentary</v>
      </c>
      <c r="S283" s="13">
        <f>(I283/86400)+25569+(-8/24)</f>
        <v>40035.476388888885</v>
      </c>
      <c r="T283" s="13">
        <f>(J283/86400)+25569+(-8/24)</f>
        <v>39949.830011574071</v>
      </c>
      <c r="U283" t="str">
        <f t="shared" si="18"/>
        <v>May</v>
      </c>
      <c r="V283">
        <f t="shared" si="19"/>
        <v>2009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(E284/D284)*100</f>
        <v>101.18888888888888</v>
      </c>
      <c r="P284" s="6">
        <f>E284/L284</f>
        <v>254.38547486033519</v>
      </c>
      <c r="Q284" t="str">
        <f t="shared" si="16"/>
        <v>film &amp; video</v>
      </c>
      <c r="R284" t="str">
        <f t="shared" si="17"/>
        <v>documentary</v>
      </c>
      <c r="S284" s="13">
        <f>(I284/86400)+25569+(-8/24)</f>
        <v>40231.583333333328</v>
      </c>
      <c r="T284" s="13">
        <f>(J284/86400)+25569+(-8/24)</f>
        <v>40194.586712962962</v>
      </c>
      <c r="U284" t="str">
        <f t="shared" si="18"/>
        <v>Jan</v>
      </c>
      <c r="V284">
        <f t="shared" si="19"/>
        <v>2010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(E285/D285)*100</f>
        <v>114.27249999999999</v>
      </c>
      <c r="P285" s="6">
        <f>E285/L285</f>
        <v>101.8269801980198</v>
      </c>
      <c r="Q285" t="str">
        <f t="shared" si="16"/>
        <v>film &amp; video</v>
      </c>
      <c r="R285" t="str">
        <f t="shared" si="17"/>
        <v>documentary</v>
      </c>
      <c r="S285" s="13">
        <f>(I285/86400)+25569+(-8/24)</f>
        <v>40694.874305555553</v>
      </c>
      <c r="T285" s="13">
        <f>(J285/86400)+25569+(-8/24)</f>
        <v>40675.376666666663</v>
      </c>
      <c r="U285" t="str">
        <f t="shared" si="18"/>
        <v>May</v>
      </c>
      <c r="V285">
        <f t="shared" si="19"/>
        <v>2011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(E286/D286)*100</f>
        <v>104.62615</v>
      </c>
      <c r="P286" s="6">
        <f>E286/L286</f>
        <v>55.066394736842106</v>
      </c>
      <c r="Q286" t="str">
        <f t="shared" si="16"/>
        <v>film &amp; video</v>
      </c>
      <c r="R286" t="str">
        <f t="shared" si="17"/>
        <v>documentary</v>
      </c>
      <c r="S286" s="13">
        <f>(I286/86400)+25569+(-8/24)</f>
        <v>40929.404861111107</v>
      </c>
      <c r="T286" s="13">
        <f>(J286/86400)+25569+(-8/24)</f>
        <v>40904.404861111107</v>
      </c>
      <c r="U286" t="str">
        <f t="shared" si="18"/>
        <v>Dec</v>
      </c>
      <c r="V286">
        <f t="shared" si="19"/>
        <v>2011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(E287/D287)*100</f>
        <v>228.82507142857142</v>
      </c>
      <c r="P287" s="6">
        <f>E287/L287</f>
        <v>56.901438721136763</v>
      </c>
      <c r="Q287" t="str">
        <f t="shared" si="16"/>
        <v>film &amp; video</v>
      </c>
      <c r="R287" t="str">
        <f t="shared" si="17"/>
        <v>documentary</v>
      </c>
      <c r="S287" s="13">
        <f>(I287/86400)+25569+(-8/24)</f>
        <v>41536.422777777778</v>
      </c>
      <c r="T287" s="13">
        <f>(J287/86400)+25569+(-8/24)</f>
        <v>41506.422777777778</v>
      </c>
      <c r="U287" t="str">
        <f t="shared" si="18"/>
        <v>Aug</v>
      </c>
      <c r="V287">
        <f t="shared" si="19"/>
        <v>2013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(E288/D288)*100</f>
        <v>109.15333333333332</v>
      </c>
      <c r="P288" s="6">
        <f>E288/L288</f>
        <v>121.28148148148148</v>
      </c>
      <c r="Q288" t="str">
        <f t="shared" si="16"/>
        <v>film &amp; video</v>
      </c>
      <c r="R288" t="str">
        <f t="shared" si="17"/>
        <v>documentary</v>
      </c>
      <c r="S288" s="13">
        <f>(I288/86400)+25569+(-8/24)</f>
        <v>41358.441249999996</v>
      </c>
      <c r="T288" s="13">
        <f>(J288/86400)+25569+(-8/24)</f>
        <v>41313.482916666668</v>
      </c>
      <c r="U288" t="str">
        <f t="shared" si="18"/>
        <v>Feb</v>
      </c>
      <c r="V288">
        <f t="shared" si="19"/>
        <v>2013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(E289/D289)*100</f>
        <v>176.29999999999998</v>
      </c>
      <c r="P289" s="6">
        <f>E289/L289</f>
        <v>91.189655172413794</v>
      </c>
      <c r="Q289" t="str">
        <f t="shared" si="16"/>
        <v>film &amp; video</v>
      </c>
      <c r="R289" t="str">
        <f t="shared" si="17"/>
        <v>documentary</v>
      </c>
      <c r="S289" s="13">
        <f>(I289/86400)+25569+(-8/24)</f>
        <v>41214.833333333328</v>
      </c>
      <c r="T289" s="13">
        <f>(J289/86400)+25569+(-8/24)</f>
        <v>41183.944652777776</v>
      </c>
      <c r="U289" t="str">
        <f t="shared" si="18"/>
        <v>Oct</v>
      </c>
      <c r="V289">
        <f t="shared" si="19"/>
        <v>2012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(E290/D290)*100</f>
        <v>103.21061999999999</v>
      </c>
      <c r="P290" s="6">
        <f>E290/L290</f>
        <v>115.44812080536913</v>
      </c>
      <c r="Q290" t="str">
        <f t="shared" si="16"/>
        <v>film &amp; video</v>
      </c>
      <c r="R290" t="str">
        <f t="shared" si="17"/>
        <v>documentary</v>
      </c>
      <c r="S290" s="13">
        <f>(I290/86400)+25569+(-8/24)</f>
        <v>41085.835567129623</v>
      </c>
      <c r="T290" s="13">
        <f>(J290/86400)+25569+(-8/24)</f>
        <v>41050.835567129623</v>
      </c>
      <c r="U290" t="str">
        <f t="shared" si="18"/>
        <v>May</v>
      </c>
      <c r="V290">
        <f t="shared" si="19"/>
        <v>2012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(E291/D291)*100</f>
        <v>104.82000000000001</v>
      </c>
      <c r="P291" s="6">
        <f>E291/L291</f>
        <v>67.771551724137936</v>
      </c>
      <c r="Q291" t="str">
        <f t="shared" si="16"/>
        <v>film &amp; video</v>
      </c>
      <c r="R291" t="str">
        <f t="shared" si="17"/>
        <v>documentary</v>
      </c>
      <c r="S291" s="13">
        <f>(I291/86400)+25569+(-8/24)</f>
        <v>41580.123078703698</v>
      </c>
      <c r="T291" s="13">
        <f>(J291/86400)+25569+(-8/24)</f>
        <v>41550.123078703698</v>
      </c>
      <c r="U291" t="str">
        <f t="shared" si="18"/>
        <v>Oct</v>
      </c>
      <c r="V291">
        <f t="shared" si="19"/>
        <v>2013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(E292/D292)*100</f>
        <v>106.68444444444445</v>
      </c>
      <c r="P292" s="6">
        <f>E292/L292</f>
        <v>28.576190476190476</v>
      </c>
      <c r="Q292" t="str">
        <f t="shared" si="16"/>
        <v>film &amp; video</v>
      </c>
      <c r="R292" t="str">
        <f t="shared" si="17"/>
        <v>documentary</v>
      </c>
      <c r="S292" s="13">
        <f>(I292/86400)+25569+(-8/24)</f>
        <v>40575.999305555553</v>
      </c>
      <c r="T292" s="13">
        <f>(J292/86400)+25569+(-8/24)</f>
        <v>40526.035844907405</v>
      </c>
      <c r="U292" t="str">
        <f t="shared" si="18"/>
        <v>Dec</v>
      </c>
      <c r="V292">
        <f t="shared" si="19"/>
        <v>2010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(E293/D293)*100</f>
        <v>120.02</v>
      </c>
      <c r="P293" s="6">
        <f>E293/L293</f>
        <v>46.8828125</v>
      </c>
      <c r="Q293" t="str">
        <f t="shared" si="16"/>
        <v>film &amp; video</v>
      </c>
      <c r="R293" t="str">
        <f t="shared" si="17"/>
        <v>documentary</v>
      </c>
      <c r="S293" s="13">
        <f>(I293/86400)+25569+(-8/24)</f>
        <v>41394.667361111111</v>
      </c>
      <c r="T293" s="13">
        <f>(J293/86400)+25569+(-8/24)</f>
        <v>41376.435717592591</v>
      </c>
      <c r="U293" t="str">
        <f t="shared" si="18"/>
        <v>Apr</v>
      </c>
      <c r="V293">
        <f t="shared" si="19"/>
        <v>2013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(E294/D294)*100</f>
        <v>101.50693333333334</v>
      </c>
      <c r="P294" s="6">
        <f>E294/L294</f>
        <v>154.42231237322514</v>
      </c>
      <c r="Q294" t="str">
        <f t="shared" si="16"/>
        <v>film &amp; video</v>
      </c>
      <c r="R294" t="str">
        <f t="shared" si="17"/>
        <v>documentary</v>
      </c>
      <c r="S294" s="13">
        <f>(I294/86400)+25569+(-8/24)</f>
        <v>40844.832638888889</v>
      </c>
      <c r="T294" s="13">
        <f>(J294/86400)+25569+(-8/24)</f>
        <v>40812.469895833332</v>
      </c>
      <c r="U294" t="str">
        <f t="shared" si="18"/>
        <v>Sep</v>
      </c>
      <c r="V294">
        <f t="shared" si="19"/>
        <v>2011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(E295/D295)*100</f>
        <v>101.38461538461539</v>
      </c>
      <c r="P295" s="6">
        <f>E295/L295</f>
        <v>201.22137404580153</v>
      </c>
      <c r="Q295" t="str">
        <f t="shared" si="16"/>
        <v>film &amp; video</v>
      </c>
      <c r="R295" t="str">
        <f t="shared" si="17"/>
        <v>documentary</v>
      </c>
      <c r="S295" s="13">
        <f>(I295/86400)+25569+(-8/24)</f>
        <v>41749.334652777776</v>
      </c>
      <c r="T295" s="13">
        <f>(J295/86400)+25569+(-8/24)</f>
        <v>41719.334652777776</v>
      </c>
      <c r="U295" t="str">
        <f t="shared" si="18"/>
        <v>Mar</v>
      </c>
      <c r="V295">
        <f t="shared" si="19"/>
        <v>2014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(E296/D296)*100</f>
        <v>100</v>
      </c>
      <c r="P296" s="6">
        <f>E296/L296</f>
        <v>100</v>
      </c>
      <c r="Q296" t="str">
        <f t="shared" si="16"/>
        <v>film &amp; video</v>
      </c>
      <c r="R296" t="str">
        <f t="shared" si="17"/>
        <v>documentary</v>
      </c>
      <c r="S296" s="13">
        <f>(I296/86400)+25569+(-8/24)</f>
        <v>40378.333333333328</v>
      </c>
      <c r="T296" s="13">
        <f>(J296/86400)+25569+(-8/24)</f>
        <v>40342.751087962963</v>
      </c>
      <c r="U296" t="str">
        <f t="shared" si="18"/>
        <v>Jun</v>
      </c>
      <c r="V296">
        <f t="shared" si="19"/>
        <v>2010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(E297/D297)*100</f>
        <v>133.10911999999999</v>
      </c>
      <c r="P297" s="6">
        <f>E297/L297</f>
        <v>100.08204511278196</v>
      </c>
      <c r="Q297" t="str">
        <f t="shared" si="16"/>
        <v>film &amp; video</v>
      </c>
      <c r="R297" t="str">
        <f t="shared" si="17"/>
        <v>documentary</v>
      </c>
      <c r="S297" s="13">
        <f>(I297/86400)+25569+(-8/24)</f>
        <v>41578.666666666664</v>
      </c>
      <c r="T297" s="13">
        <f>(J297/86400)+25569+(-8/24)</f>
        <v>41518.671400462961</v>
      </c>
      <c r="U297" t="str">
        <f t="shared" si="18"/>
        <v>Sep</v>
      </c>
      <c r="V297">
        <f t="shared" si="19"/>
        <v>2013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(E298/D298)*100</f>
        <v>118.72620000000001</v>
      </c>
      <c r="P298" s="6">
        <f>E298/L298</f>
        <v>230.08953488372092</v>
      </c>
      <c r="Q298" t="str">
        <f t="shared" si="16"/>
        <v>film &amp; video</v>
      </c>
      <c r="R298" t="str">
        <f t="shared" si="17"/>
        <v>documentary</v>
      </c>
      <c r="S298" s="13">
        <f>(I298/86400)+25569+(-8/24)</f>
        <v>41159.142164351848</v>
      </c>
      <c r="T298" s="13">
        <f>(J298/86400)+25569+(-8/24)</f>
        <v>41134.142164351848</v>
      </c>
      <c r="U298" t="str">
        <f t="shared" si="18"/>
        <v>Aug</v>
      </c>
      <c r="V298">
        <f t="shared" si="19"/>
        <v>2012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(E299/D299)*100</f>
        <v>100.64</v>
      </c>
      <c r="P299" s="6">
        <f>E299/L299</f>
        <v>141.74647887323943</v>
      </c>
      <c r="Q299" t="str">
        <f t="shared" si="16"/>
        <v>film &amp; video</v>
      </c>
      <c r="R299" t="str">
        <f t="shared" si="17"/>
        <v>documentary</v>
      </c>
      <c r="S299" s="13">
        <f>(I299/86400)+25569+(-8/24)</f>
        <v>42124.832638888889</v>
      </c>
      <c r="T299" s="13">
        <f>(J299/86400)+25569+(-8/24)</f>
        <v>42089.394687499997</v>
      </c>
      <c r="U299" t="str">
        <f t="shared" si="18"/>
        <v>Mar</v>
      </c>
      <c r="V299">
        <f t="shared" si="19"/>
        <v>2015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(E300/D300)*100</f>
        <v>108.93241269841269</v>
      </c>
      <c r="P300" s="6">
        <f>E300/L300</f>
        <v>56.344351395730705</v>
      </c>
      <c r="Q300" t="str">
        <f t="shared" si="16"/>
        <v>film &amp; video</v>
      </c>
      <c r="R300" t="str">
        <f t="shared" si="17"/>
        <v>documentary</v>
      </c>
      <c r="S300" s="13">
        <f>(I300/86400)+25569+(-8/24)</f>
        <v>41768.541666666664</v>
      </c>
      <c r="T300" s="13">
        <f>(J300/86400)+25569+(-8/24)</f>
        <v>41709.130185185182</v>
      </c>
      <c r="U300" t="str">
        <f t="shared" si="18"/>
        <v>Mar</v>
      </c>
      <c r="V300">
        <f t="shared" si="19"/>
        <v>2014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(E301/D301)*100</f>
        <v>178.95250000000001</v>
      </c>
      <c r="P301" s="6">
        <f>E301/L301</f>
        <v>73.341188524590166</v>
      </c>
      <c r="Q301" t="str">
        <f t="shared" si="16"/>
        <v>film &amp; video</v>
      </c>
      <c r="R301" t="str">
        <f t="shared" si="17"/>
        <v>documentary</v>
      </c>
      <c r="S301" s="13">
        <f>(I301/86400)+25569+(-8/24)</f>
        <v>40498.933564814812</v>
      </c>
      <c r="T301" s="13">
        <f>(J301/86400)+25569+(-8/24)</f>
        <v>40468.891898148147</v>
      </c>
      <c r="U301" t="str">
        <f t="shared" si="18"/>
        <v>Oct</v>
      </c>
      <c r="V301">
        <f t="shared" si="19"/>
        <v>2010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(E302/D302)*100</f>
        <v>101.72264</v>
      </c>
      <c r="P302" s="6">
        <f>E302/L302</f>
        <v>85.337785234899329</v>
      </c>
      <c r="Q302" t="str">
        <f t="shared" si="16"/>
        <v>film &amp; video</v>
      </c>
      <c r="R302" t="str">
        <f t="shared" si="17"/>
        <v>documentary</v>
      </c>
      <c r="S302" s="13">
        <f>(I302/86400)+25569+(-8/24)</f>
        <v>40657.626597222217</v>
      </c>
      <c r="T302" s="13">
        <f>(J302/86400)+25569+(-8/24)</f>
        <v>40626.626597222217</v>
      </c>
      <c r="U302" t="str">
        <f t="shared" si="18"/>
        <v>Mar</v>
      </c>
      <c r="V302">
        <f t="shared" si="19"/>
        <v>2011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(E303/D303)*100</f>
        <v>118.73499999999999</v>
      </c>
      <c r="P303" s="6">
        <f>E303/L303</f>
        <v>61.496215139442228</v>
      </c>
      <c r="Q303" t="str">
        <f t="shared" si="16"/>
        <v>film &amp; video</v>
      </c>
      <c r="R303" t="str">
        <f t="shared" si="17"/>
        <v>documentary</v>
      </c>
      <c r="S303" s="13">
        <f>(I303/86400)+25569+(-8/24)</f>
        <v>41352.362673611111</v>
      </c>
      <c r="T303" s="13">
        <f>(J303/86400)+25569+(-8/24)</f>
        <v>41312.404340277775</v>
      </c>
      <c r="U303" t="str">
        <f t="shared" si="18"/>
        <v>Feb</v>
      </c>
      <c r="V303">
        <f t="shared" si="19"/>
        <v>2013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(E304/D304)*100</f>
        <v>100.46</v>
      </c>
      <c r="P304" s="6">
        <f>E304/L304</f>
        <v>93.018518518518519</v>
      </c>
      <c r="Q304" t="str">
        <f t="shared" si="16"/>
        <v>film &amp; video</v>
      </c>
      <c r="R304" t="str">
        <f t="shared" si="17"/>
        <v>documentary</v>
      </c>
      <c r="S304" s="13">
        <f>(I304/86400)+25569+(-8/24)</f>
        <v>40963.523587962962</v>
      </c>
      <c r="T304" s="13">
        <f>(J304/86400)+25569+(-8/24)</f>
        <v>40933.523587962962</v>
      </c>
      <c r="U304" t="str">
        <f t="shared" si="18"/>
        <v>Jan</v>
      </c>
      <c r="V304">
        <f t="shared" si="19"/>
        <v>2012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(E305/D305)*100</f>
        <v>137.46666666666667</v>
      </c>
      <c r="P305" s="6">
        <f>E305/L305</f>
        <v>50.292682926829265</v>
      </c>
      <c r="Q305" t="str">
        <f t="shared" si="16"/>
        <v>film &amp; video</v>
      </c>
      <c r="R305" t="str">
        <f t="shared" si="17"/>
        <v>documentary</v>
      </c>
      <c r="S305" s="13">
        <f>(I305/86400)+25569+(-8/24)</f>
        <v>41061.737800925919</v>
      </c>
      <c r="T305" s="13">
        <f>(J305/86400)+25569+(-8/24)</f>
        <v>41031.737800925919</v>
      </c>
      <c r="U305" t="str">
        <f t="shared" si="18"/>
        <v>May</v>
      </c>
      <c r="V305">
        <f t="shared" si="19"/>
        <v>2012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(E306/D306)*100</f>
        <v>231.64705882352939</v>
      </c>
      <c r="P306" s="6">
        <f>E306/L306</f>
        <v>106.43243243243244</v>
      </c>
      <c r="Q306" t="str">
        <f t="shared" si="16"/>
        <v>film &amp; video</v>
      </c>
      <c r="R306" t="str">
        <f t="shared" si="17"/>
        <v>documentary</v>
      </c>
      <c r="S306" s="13">
        <f>(I306/86400)+25569+(-8/24)</f>
        <v>41152.75</v>
      </c>
      <c r="T306" s="13">
        <f>(J306/86400)+25569+(-8/24)</f>
        <v>41113.76153935185</v>
      </c>
      <c r="U306" t="str">
        <f t="shared" si="18"/>
        <v>Jul</v>
      </c>
      <c r="V306">
        <f t="shared" si="19"/>
        <v>2012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(E307/D307)*100</f>
        <v>130.33333333333331</v>
      </c>
      <c r="P307" s="6">
        <f>E307/L307</f>
        <v>51.719576719576722</v>
      </c>
      <c r="Q307" t="str">
        <f t="shared" si="16"/>
        <v>film &amp; video</v>
      </c>
      <c r="R307" t="str">
        <f t="shared" si="17"/>
        <v>documentary</v>
      </c>
      <c r="S307" s="13">
        <f>(I307/86400)+25569+(-8/24)</f>
        <v>40978.296863425923</v>
      </c>
      <c r="T307" s="13">
        <f>(J307/86400)+25569+(-8/24)</f>
        <v>40948.296863425923</v>
      </c>
      <c r="U307" t="str">
        <f t="shared" si="18"/>
        <v>Feb</v>
      </c>
      <c r="V307">
        <f t="shared" si="19"/>
        <v>2012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(E308/D308)*100</f>
        <v>292.89999999999998</v>
      </c>
      <c r="P308" s="6">
        <f>E308/L308</f>
        <v>36.612499999999997</v>
      </c>
      <c r="Q308" t="str">
        <f t="shared" si="16"/>
        <v>film &amp; video</v>
      </c>
      <c r="R308" t="str">
        <f t="shared" si="17"/>
        <v>documentary</v>
      </c>
      <c r="S308" s="13">
        <f>(I308/86400)+25569+(-8/24)</f>
        <v>41353.462187499994</v>
      </c>
      <c r="T308" s="13">
        <f>(J308/86400)+25569+(-8/24)</f>
        <v>41333.503854166665</v>
      </c>
      <c r="U308" t="str">
        <f t="shared" si="18"/>
        <v>Feb</v>
      </c>
      <c r="V308">
        <f t="shared" si="19"/>
        <v>2013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(E309/D309)*100</f>
        <v>111.31818181818183</v>
      </c>
      <c r="P309" s="6">
        <f>E309/L309</f>
        <v>42.517361111111114</v>
      </c>
      <c r="Q309" t="str">
        <f t="shared" si="16"/>
        <v>film &amp; video</v>
      </c>
      <c r="R309" t="str">
        <f t="shared" si="17"/>
        <v>documentary</v>
      </c>
      <c r="S309" s="13">
        <f>(I309/86400)+25569+(-8/24)</f>
        <v>41312.611122685186</v>
      </c>
      <c r="T309" s="13">
        <f>(J309/86400)+25569+(-8/24)</f>
        <v>41282.611122685186</v>
      </c>
      <c r="U309" t="str">
        <f t="shared" si="18"/>
        <v>Jan</v>
      </c>
      <c r="V309">
        <f t="shared" si="19"/>
        <v>2013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(E310/D310)*100</f>
        <v>105.56666666666668</v>
      </c>
      <c r="P310" s="6">
        <f>E310/L310</f>
        <v>62.712871287128714</v>
      </c>
      <c r="Q310" t="str">
        <f t="shared" si="16"/>
        <v>film &amp; video</v>
      </c>
      <c r="R310" t="str">
        <f t="shared" si="17"/>
        <v>documentary</v>
      </c>
      <c r="S310" s="13">
        <f>(I310/86400)+25569+(-8/24)</f>
        <v>40612.361226851848</v>
      </c>
      <c r="T310" s="13">
        <f>(J310/86400)+25569+(-8/24)</f>
        <v>40567.361226851848</v>
      </c>
      <c r="U310" t="str">
        <f t="shared" si="18"/>
        <v>Jan</v>
      </c>
      <c r="V310">
        <f t="shared" si="19"/>
        <v>2011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(E311/D311)*100</f>
        <v>118.94444444444446</v>
      </c>
      <c r="P311" s="6">
        <f>E311/L311</f>
        <v>89.957983193277315</v>
      </c>
      <c r="Q311" t="str">
        <f t="shared" si="16"/>
        <v>film &amp; video</v>
      </c>
      <c r="R311" t="str">
        <f t="shared" si="17"/>
        <v>documentary</v>
      </c>
      <c r="S311" s="13">
        <f>(I311/86400)+25569+(-8/24)</f>
        <v>41155.418217592589</v>
      </c>
      <c r="T311" s="13">
        <f>(J311/86400)+25569+(-8/24)</f>
        <v>41134.418217592589</v>
      </c>
      <c r="U311" t="str">
        <f t="shared" si="18"/>
        <v>Aug</v>
      </c>
      <c r="V311">
        <f t="shared" si="19"/>
        <v>2012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(E312/D312)*100</f>
        <v>104.129</v>
      </c>
      <c r="P312" s="6">
        <f>E312/L312</f>
        <v>28.924722222222222</v>
      </c>
      <c r="Q312" t="str">
        <f t="shared" si="16"/>
        <v>film &amp; video</v>
      </c>
      <c r="R312" t="str">
        <f t="shared" si="17"/>
        <v>documentary</v>
      </c>
      <c r="S312" s="13">
        <f>(I312/86400)+25569+(-8/24)</f>
        <v>40835.75</v>
      </c>
      <c r="T312" s="13">
        <f>(J312/86400)+25569+(-8/24)</f>
        <v>40820.849803240737</v>
      </c>
      <c r="U312" t="str">
        <f t="shared" si="18"/>
        <v>Oct</v>
      </c>
      <c r="V312">
        <f t="shared" si="19"/>
        <v>2011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(E313/D313)*100</f>
        <v>104.10165000000001</v>
      </c>
      <c r="P313" s="6">
        <f>E313/L313</f>
        <v>138.8022</v>
      </c>
      <c r="Q313" t="str">
        <f t="shared" si="16"/>
        <v>film &amp; video</v>
      </c>
      <c r="R313" t="str">
        <f t="shared" si="17"/>
        <v>documentary</v>
      </c>
      <c r="S313" s="13">
        <f>(I313/86400)+25569+(-8/24)</f>
        <v>40908.999305555553</v>
      </c>
      <c r="T313" s="13">
        <f>(J313/86400)+25569+(-8/24)</f>
        <v>40867.886481481481</v>
      </c>
      <c r="U313" t="str">
        <f t="shared" si="18"/>
        <v>Nov</v>
      </c>
      <c r="V313">
        <f t="shared" si="19"/>
        <v>2011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(E314/D314)*100</f>
        <v>111.87499999999999</v>
      </c>
      <c r="P314" s="6">
        <f>E314/L314</f>
        <v>61.301369863013697</v>
      </c>
      <c r="Q314" t="str">
        <f t="shared" si="16"/>
        <v>film &amp; video</v>
      </c>
      <c r="R314" t="str">
        <f t="shared" si="17"/>
        <v>documentary</v>
      </c>
      <c r="S314" s="13">
        <f>(I314/86400)+25569+(-8/24)</f>
        <v>41378.544351851851</v>
      </c>
      <c r="T314" s="13">
        <f>(J314/86400)+25569+(-8/24)</f>
        <v>41348.544351851851</v>
      </c>
      <c r="U314" t="str">
        <f t="shared" si="18"/>
        <v>Mar</v>
      </c>
      <c r="V314">
        <f t="shared" si="19"/>
        <v>2013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(E315/D315)*100</f>
        <v>104.73529411764706</v>
      </c>
      <c r="P315" s="6">
        <f>E315/L315</f>
        <v>80.202702702702709</v>
      </c>
      <c r="Q315" t="str">
        <f t="shared" si="16"/>
        <v>film &amp; video</v>
      </c>
      <c r="R315" t="str">
        <f t="shared" si="17"/>
        <v>documentary</v>
      </c>
      <c r="S315" s="13">
        <f>(I315/86400)+25569+(-8/24)</f>
        <v>40401.332638888889</v>
      </c>
      <c r="T315" s="13">
        <f>(J315/86400)+25569+(-8/24)</f>
        <v>40356.894606481481</v>
      </c>
      <c r="U315" t="str">
        <f t="shared" si="18"/>
        <v>Jun</v>
      </c>
      <c r="V315">
        <f t="shared" si="19"/>
        <v>2010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(E316/D316)*100</f>
        <v>385.15000000000003</v>
      </c>
      <c r="P316" s="6">
        <f>E316/L316</f>
        <v>32.095833333333331</v>
      </c>
      <c r="Q316" t="str">
        <f t="shared" si="16"/>
        <v>film &amp; video</v>
      </c>
      <c r="R316" t="str">
        <f t="shared" si="17"/>
        <v>documentary</v>
      </c>
      <c r="S316" s="13">
        <f>(I316/86400)+25569+(-8/24)</f>
        <v>41334.499861111108</v>
      </c>
      <c r="T316" s="13">
        <f>(J316/86400)+25569+(-8/24)</f>
        <v>41304.499861111108</v>
      </c>
      <c r="U316" t="str">
        <f t="shared" si="18"/>
        <v>Jan</v>
      </c>
      <c r="V316">
        <f t="shared" si="19"/>
        <v>2013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(E317/D317)*100</f>
        <v>101.248</v>
      </c>
      <c r="P317" s="6">
        <f>E317/L317</f>
        <v>200.88888888888889</v>
      </c>
      <c r="Q317" t="str">
        <f t="shared" si="16"/>
        <v>film &amp; video</v>
      </c>
      <c r="R317" t="str">
        <f t="shared" si="17"/>
        <v>documentary</v>
      </c>
      <c r="S317" s="13">
        <f>(I317/86400)+25569+(-8/24)</f>
        <v>41143.439050925925</v>
      </c>
      <c r="T317" s="13">
        <f>(J317/86400)+25569+(-8/24)</f>
        <v>41113.439050925925</v>
      </c>
      <c r="U317" t="str">
        <f t="shared" si="18"/>
        <v>Jul</v>
      </c>
      <c r="V317">
        <f t="shared" si="19"/>
        <v>2012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(E318/D318)*100</f>
        <v>113.77333333333333</v>
      </c>
      <c r="P318" s="6">
        <f>E318/L318</f>
        <v>108.01265822784811</v>
      </c>
      <c r="Q318" t="str">
        <f t="shared" si="16"/>
        <v>film &amp; video</v>
      </c>
      <c r="R318" t="str">
        <f t="shared" si="17"/>
        <v>documentary</v>
      </c>
      <c r="S318" s="13">
        <f>(I318/86400)+25569+(-8/24)</f>
        <v>41983.874305555553</v>
      </c>
      <c r="T318" s="13">
        <f>(J318/86400)+25569+(-8/24)</f>
        <v>41950.590243055551</v>
      </c>
      <c r="U318" t="str">
        <f t="shared" si="18"/>
        <v>Nov</v>
      </c>
      <c r="V318">
        <f t="shared" si="19"/>
        <v>2014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(E319/D319)*100</f>
        <v>100.80333333333333</v>
      </c>
      <c r="P319" s="6">
        <f>E319/L319</f>
        <v>95.699367088607602</v>
      </c>
      <c r="Q319" t="str">
        <f t="shared" si="16"/>
        <v>film &amp; video</v>
      </c>
      <c r="R319" t="str">
        <f t="shared" si="17"/>
        <v>documentary</v>
      </c>
      <c r="S319" s="13">
        <f>(I319/86400)+25569+(-8/24)</f>
        <v>41619.343553240738</v>
      </c>
      <c r="T319" s="13">
        <f>(J319/86400)+25569+(-8/24)</f>
        <v>41589.343553240738</v>
      </c>
      <c r="U319" t="str">
        <f t="shared" si="18"/>
        <v>Nov</v>
      </c>
      <c r="V319">
        <f t="shared" si="19"/>
        <v>2013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(E320/D320)*100</f>
        <v>283.32</v>
      </c>
      <c r="P320" s="6">
        <f>E320/L320</f>
        <v>49.880281690140848</v>
      </c>
      <c r="Q320" t="str">
        <f t="shared" si="16"/>
        <v>film &amp; video</v>
      </c>
      <c r="R320" t="str">
        <f t="shared" si="17"/>
        <v>documentary</v>
      </c>
      <c r="S320" s="13">
        <f>(I320/86400)+25569+(-8/24)</f>
        <v>41359.663784722223</v>
      </c>
      <c r="T320" s="13">
        <f>(J320/86400)+25569+(-8/24)</f>
        <v>41329.705451388887</v>
      </c>
      <c r="U320" t="str">
        <f t="shared" si="18"/>
        <v>Feb</v>
      </c>
      <c r="V320">
        <f t="shared" si="19"/>
        <v>2013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(E321/D321)*100</f>
        <v>112.68</v>
      </c>
      <c r="P321" s="6">
        <f>E321/L321</f>
        <v>110.47058823529412</v>
      </c>
      <c r="Q321" t="str">
        <f t="shared" si="16"/>
        <v>film &amp; video</v>
      </c>
      <c r="R321" t="str">
        <f t="shared" si="17"/>
        <v>documentary</v>
      </c>
      <c r="S321" s="13">
        <f>(I321/86400)+25569+(-8/24)</f>
        <v>40210.999305555553</v>
      </c>
      <c r="T321" s="13">
        <f>(J321/86400)+25569+(-8/24)</f>
        <v>40123.504965277774</v>
      </c>
      <c r="U321" t="str">
        <f t="shared" si="18"/>
        <v>Nov</v>
      </c>
      <c r="V321">
        <f t="shared" si="19"/>
        <v>2009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(E322/D322)*100</f>
        <v>106.58000000000001</v>
      </c>
      <c r="P322" s="6">
        <f>E322/L322</f>
        <v>134.91139240506328</v>
      </c>
      <c r="Q322" t="str">
        <f t="shared" si="16"/>
        <v>film &amp; video</v>
      </c>
      <c r="R322" t="str">
        <f t="shared" si="17"/>
        <v>documentary</v>
      </c>
      <c r="S322" s="13">
        <f>(I322/86400)+25569+(-8/24)</f>
        <v>42360.624999999993</v>
      </c>
      <c r="T322" s="13">
        <f>(J322/86400)+25569+(-8/24)</f>
        <v>42331.21797453703</v>
      </c>
      <c r="U322" t="str">
        <f t="shared" si="18"/>
        <v>Nov</v>
      </c>
      <c r="V322">
        <f t="shared" si="19"/>
        <v>2015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(E323/D323)*100</f>
        <v>102.66285714285715</v>
      </c>
      <c r="P323" s="6">
        <f>E323/L323</f>
        <v>106.62314540059347</v>
      </c>
      <c r="Q323" t="str">
        <f t="shared" ref="Q323:Q386" si="20">LEFT(N323,FIND("/",N323)-1)</f>
        <v>film &amp; video</v>
      </c>
      <c r="R323" t="str">
        <f t="shared" ref="R323:R386" si="21">MID(N323,FIND("/",N323)+1,20)</f>
        <v>documentary</v>
      </c>
      <c r="S323" s="13">
        <f>(I323/86400)+25569+(-8/24)</f>
        <v>42682.154930555553</v>
      </c>
      <c r="T323" s="13">
        <f>(J323/86400)+25569+(-8/24)</f>
        <v>42647.113263888888</v>
      </c>
      <c r="U323" t="str">
        <f t="shared" ref="U323:U386" si="22">TEXT(T323,"mmm")</f>
        <v>Oct</v>
      </c>
      <c r="V323">
        <f t="shared" ref="V323:V386" si="23">YEAR(T323)</f>
        <v>2016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(E324/D324)*100</f>
        <v>107.91200000000001</v>
      </c>
      <c r="P324" s="6">
        <f>E324/L324</f>
        <v>145.04301075268816</v>
      </c>
      <c r="Q324" t="str">
        <f t="shared" si="20"/>
        <v>film &amp; video</v>
      </c>
      <c r="R324" t="str">
        <f t="shared" si="21"/>
        <v>documentary</v>
      </c>
      <c r="S324" s="13">
        <f>(I324/86400)+25569+(-8/24)</f>
        <v>42503.236666666664</v>
      </c>
      <c r="T324" s="13">
        <f>(J324/86400)+25569+(-8/24)</f>
        <v>42473.236666666664</v>
      </c>
      <c r="U324" t="str">
        <f t="shared" si="22"/>
        <v>Apr</v>
      </c>
      <c r="V324">
        <f t="shared" si="23"/>
        <v>2016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(E325/D325)*100</f>
        <v>123.07407407407408</v>
      </c>
      <c r="P325" s="6">
        <f>E325/L325</f>
        <v>114.58620689655173</v>
      </c>
      <c r="Q325" t="str">
        <f t="shared" si="20"/>
        <v>film &amp; video</v>
      </c>
      <c r="R325" t="str">
        <f t="shared" si="21"/>
        <v>documentary</v>
      </c>
      <c r="S325" s="13">
        <f>(I325/86400)+25569+(-8/24)</f>
        <v>42724.999305555553</v>
      </c>
      <c r="T325" s="13">
        <f>(J325/86400)+25569+(-8/24)</f>
        <v>42696.988032407404</v>
      </c>
      <c r="U325" t="str">
        <f t="shared" si="22"/>
        <v>Nov</v>
      </c>
      <c r="V325">
        <f t="shared" si="23"/>
        <v>2016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(E326/D326)*100</f>
        <v>101.6</v>
      </c>
      <c r="P326" s="6">
        <f>E326/L326</f>
        <v>105.3170731707317</v>
      </c>
      <c r="Q326" t="str">
        <f t="shared" si="20"/>
        <v>film &amp; video</v>
      </c>
      <c r="R326" t="str">
        <f t="shared" si="21"/>
        <v>documentary</v>
      </c>
      <c r="S326" s="13">
        <f>(I326/86400)+25569+(-8/24)</f>
        <v>42217.292916666665</v>
      </c>
      <c r="T326" s="13">
        <f>(J326/86400)+25569+(-8/24)</f>
        <v>42184.292916666665</v>
      </c>
      <c r="U326" t="str">
        <f t="shared" si="22"/>
        <v>Jun</v>
      </c>
      <c r="V326">
        <f t="shared" si="23"/>
        <v>2015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(E327/D327)*100</f>
        <v>104.396</v>
      </c>
      <c r="P327" s="6">
        <f>E327/L327</f>
        <v>70.921195652173907</v>
      </c>
      <c r="Q327" t="str">
        <f t="shared" si="20"/>
        <v>film &amp; video</v>
      </c>
      <c r="R327" t="str">
        <f t="shared" si="21"/>
        <v>documentary</v>
      </c>
      <c r="S327" s="13">
        <f>(I327/86400)+25569+(-8/24)</f>
        <v>42723.854548611103</v>
      </c>
      <c r="T327" s="13">
        <f>(J327/86400)+25569+(-8/24)</f>
        <v>42688.854548611103</v>
      </c>
      <c r="U327" t="str">
        <f t="shared" si="22"/>
        <v>Nov</v>
      </c>
      <c r="V327">
        <f t="shared" si="23"/>
        <v>2016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(E328/D328)*100</f>
        <v>112.92973333333333</v>
      </c>
      <c r="P328" s="6">
        <f>E328/L328</f>
        <v>147.17167680278018</v>
      </c>
      <c r="Q328" t="str">
        <f t="shared" si="20"/>
        <v>film &amp; video</v>
      </c>
      <c r="R328" t="str">
        <f t="shared" si="21"/>
        <v>documentary</v>
      </c>
      <c r="S328" s="13">
        <f>(I328/86400)+25569+(-8/24)</f>
        <v>42808.622916666667</v>
      </c>
      <c r="T328" s="13">
        <f>(J328/86400)+25569+(-8/24)</f>
        <v>42774.981550925928</v>
      </c>
      <c r="U328" t="str">
        <f t="shared" si="22"/>
        <v>Feb</v>
      </c>
      <c r="V328">
        <f t="shared" si="23"/>
        <v>2017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(E329/D329)*100</f>
        <v>136.4</v>
      </c>
      <c r="P329" s="6">
        <f>E329/L329</f>
        <v>160.47058823529412</v>
      </c>
      <c r="Q329" t="str">
        <f t="shared" si="20"/>
        <v>film &amp; video</v>
      </c>
      <c r="R329" t="str">
        <f t="shared" si="21"/>
        <v>documentary</v>
      </c>
      <c r="S329" s="13">
        <f>(I329/86400)+25569+(-8/24)</f>
        <v>42084.999999999993</v>
      </c>
      <c r="T329" s="13">
        <f>(J329/86400)+25569+(-8/24)</f>
        <v>42057.901956018519</v>
      </c>
      <c r="U329" t="str">
        <f t="shared" si="22"/>
        <v>Feb</v>
      </c>
      <c r="V329">
        <f t="shared" si="23"/>
        <v>2015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(E330/D330)*100</f>
        <v>103.61439999999999</v>
      </c>
      <c r="P330" s="6">
        <f>E330/L330</f>
        <v>156.04578313253012</v>
      </c>
      <c r="Q330" t="str">
        <f t="shared" si="20"/>
        <v>film &amp; video</v>
      </c>
      <c r="R330" t="str">
        <f t="shared" si="21"/>
        <v>documentary</v>
      </c>
      <c r="S330" s="13">
        <f>(I330/86400)+25569+(-8/24)</f>
        <v>42308.833333333336</v>
      </c>
      <c r="T330" s="13">
        <f>(J330/86400)+25569+(-8/24)</f>
        <v>42278.613287037035</v>
      </c>
      <c r="U330" t="str">
        <f t="shared" si="22"/>
        <v>Oct</v>
      </c>
      <c r="V330">
        <f t="shared" si="23"/>
        <v>2015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(E331/D331)*100</f>
        <v>105.5</v>
      </c>
      <c r="P331" s="6">
        <f>E331/L331</f>
        <v>63.17365269461078</v>
      </c>
      <c r="Q331" t="str">
        <f t="shared" si="20"/>
        <v>film &amp; video</v>
      </c>
      <c r="R331" t="str">
        <f t="shared" si="21"/>
        <v>documentary</v>
      </c>
      <c r="S331" s="13">
        <f>(I331/86400)+25569+(-8/24)</f>
        <v>42314.833333333336</v>
      </c>
      <c r="T331" s="13">
        <f>(J331/86400)+25569+(-8/24)</f>
        <v>42291.133414351854</v>
      </c>
      <c r="U331" t="str">
        <f t="shared" si="22"/>
        <v>Oct</v>
      </c>
      <c r="V331">
        <f t="shared" si="23"/>
        <v>2015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(E332/D332)*100</f>
        <v>101.82857142857142</v>
      </c>
      <c r="P332" s="6">
        <f>E332/L332</f>
        <v>104.82352941176471</v>
      </c>
      <c r="Q332" t="str">
        <f t="shared" si="20"/>
        <v>film &amp; video</v>
      </c>
      <c r="R332" t="str">
        <f t="shared" si="21"/>
        <v>documentary</v>
      </c>
      <c r="S332" s="13">
        <f>(I332/86400)+25569+(-8/24)</f>
        <v>41410.832638888889</v>
      </c>
      <c r="T332" s="13">
        <f>(J332/86400)+25569+(-8/24)</f>
        <v>41379.182442129626</v>
      </c>
      <c r="U332" t="str">
        <f t="shared" si="22"/>
        <v>Apr</v>
      </c>
      <c r="V332">
        <f t="shared" si="23"/>
        <v>2013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(E333/D333)*100</f>
        <v>106.60499999999999</v>
      </c>
      <c r="P333" s="6">
        <f>E333/L333</f>
        <v>97.356164383561648</v>
      </c>
      <c r="Q333" t="str">
        <f t="shared" si="20"/>
        <v>film &amp; video</v>
      </c>
      <c r="R333" t="str">
        <f t="shared" si="21"/>
        <v>documentary</v>
      </c>
      <c r="S333" s="13">
        <f>(I333/86400)+25569+(-8/24)</f>
        <v>42538.248078703698</v>
      </c>
      <c r="T333" s="13">
        <f>(J333/86400)+25569+(-8/24)</f>
        <v>42507.248078703698</v>
      </c>
      <c r="U333" t="str">
        <f t="shared" si="22"/>
        <v>May</v>
      </c>
      <c r="V333">
        <f t="shared" si="23"/>
        <v>2016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(E334/D334)*100</f>
        <v>113.015</v>
      </c>
      <c r="P334" s="6">
        <f>E334/L334</f>
        <v>203.63063063063063</v>
      </c>
      <c r="Q334" t="str">
        <f t="shared" si="20"/>
        <v>film &amp; video</v>
      </c>
      <c r="R334" t="str">
        <f t="shared" si="21"/>
        <v>documentary</v>
      </c>
      <c r="S334" s="13">
        <f>(I334/86400)+25569+(-8/24)</f>
        <v>42304.999999999993</v>
      </c>
      <c r="T334" s="13">
        <f>(J334/86400)+25569+(-8/24)</f>
        <v>42263.346956018511</v>
      </c>
      <c r="U334" t="str">
        <f t="shared" si="22"/>
        <v>Sep</v>
      </c>
      <c r="V334">
        <f t="shared" si="23"/>
        <v>2015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(E335/D335)*100</f>
        <v>125.22750000000001</v>
      </c>
      <c r="P335" s="6">
        <f>E335/L335</f>
        <v>188.31203007518798</v>
      </c>
      <c r="Q335" t="str">
        <f t="shared" si="20"/>
        <v>film &amp; video</v>
      </c>
      <c r="R335" t="str">
        <f t="shared" si="21"/>
        <v>documentary</v>
      </c>
      <c r="S335" s="13">
        <f>(I335/86400)+25569+(-8/24)</f>
        <v>42467.261469907404</v>
      </c>
      <c r="T335" s="13">
        <f>(J335/86400)+25569+(-8/24)</f>
        <v>42437.303136574068</v>
      </c>
      <c r="U335" t="str">
        <f t="shared" si="22"/>
        <v>Mar</v>
      </c>
      <c r="V335">
        <f t="shared" si="23"/>
        <v>2016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(E336/D336)*100</f>
        <v>101.19</v>
      </c>
      <c r="P336" s="6">
        <f>E336/L336</f>
        <v>146.65217391304347</v>
      </c>
      <c r="Q336" t="str">
        <f t="shared" si="20"/>
        <v>film &amp; video</v>
      </c>
      <c r="R336" t="str">
        <f t="shared" si="21"/>
        <v>documentary</v>
      </c>
      <c r="S336" s="13">
        <f>(I336/86400)+25569+(-8/24)</f>
        <v>42139.458333333336</v>
      </c>
      <c r="T336" s="13">
        <f>(J336/86400)+25569+(-8/24)</f>
        <v>42101.349039351851</v>
      </c>
      <c r="U336" t="str">
        <f t="shared" si="22"/>
        <v>Apr</v>
      </c>
      <c r="V336">
        <f t="shared" si="23"/>
        <v>2015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(E337/D337)*100</f>
        <v>102.76470588235294</v>
      </c>
      <c r="P337" s="6">
        <f>E337/L337</f>
        <v>109.1875</v>
      </c>
      <c r="Q337" t="str">
        <f t="shared" si="20"/>
        <v>film &amp; video</v>
      </c>
      <c r="R337" t="str">
        <f t="shared" si="21"/>
        <v>documentary</v>
      </c>
      <c r="S337" s="13">
        <f>(I337/86400)+25569+(-8/24)</f>
        <v>42132.583333333336</v>
      </c>
      <c r="T337" s="13">
        <f>(J337/86400)+25569+(-8/24)</f>
        <v>42101.404108796291</v>
      </c>
      <c r="U337" t="str">
        <f t="shared" si="22"/>
        <v>Apr</v>
      </c>
      <c r="V337">
        <f t="shared" si="23"/>
        <v>2015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(E338/D338)*100</f>
        <v>116.83911999999998</v>
      </c>
      <c r="P338" s="6">
        <f>E338/L338</f>
        <v>59.249046653144013</v>
      </c>
      <c r="Q338" t="str">
        <f t="shared" si="20"/>
        <v>film &amp; video</v>
      </c>
      <c r="R338" t="str">
        <f t="shared" si="21"/>
        <v>documentary</v>
      </c>
      <c r="S338" s="13">
        <f>(I338/86400)+25569+(-8/24)</f>
        <v>42321.304606481477</v>
      </c>
      <c r="T338" s="13">
        <f>(J338/86400)+25569+(-8/24)</f>
        <v>42291.262939814813</v>
      </c>
      <c r="U338" t="str">
        <f t="shared" si="22"/>
        <v>Oct</v>
      </c>
      <c r="V338">
        <f t="shared" si="23"/>
        <v>2015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(E339/D339)*100</f>
        <v>101.16833333333335</v>
      </c>
      <c r="P339" s="6">
        <f>E339/L339</f>
        <v>97.904838709677421</v>
      </c>
      <c r="Q339" t="str">
        <f t="shared" si="20"/>
        <v>film &amp; video</v>
      </c>
      <c r="R339" t="str">
        <f t="shared" si="21"/>
        <v>documentary</v>
      </c>
      <c r="S339" s="13">
        <f>(I339/86400)+25569+(-8/24)</f>
        <v>42076.753564814811</v>
      </c>
      <c r="T339" s="13">
        <f>(J339/86400)+25569+(-8/24)</f>
        <v>42046.795231481483</v>
      </c>
      <c r="U339" t="str">
        <f t="shared" si="22"/>
        <v>Feb</v>
      </c>
      <c r="V339">
        <f t="shared" si="23"/>
        <v>2015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(E340/D340)*100</f>
        <v>110.13360000000002</v>
      </c>
      <c r="P340" s="6">
        <f>E340/L340</f>
        <v>70.000169491525426</v>
      </c>
      <c r="Q340" t="str">
        <f t="shared" si="20"/>
        <v>film &amp; video</v>
      </c>
      <c r="R340" t="str">
        <f t="shared" si="21"/>
        <v>documentary</v>
      </c>
      <c r="S340" s="13">
        <f>(I340/86400)+25569+(-8/24)</f>
        <v>42615.708333333336</v>
      </c>
      <c r="T340" s="13">
        <f>(J340/86400)+25569+(-8/24)</f>
        <v>42559.422337962962</v>
      </c>
      <c r="U340" t="str">
        <f t="shared" si="22"/>
        <v>Jul</v>
      </c>
      <c r="V340">
        <f t="shared" si="23"/>
        <v>2016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(E341/D341)*100</f>
        <v>108.08333333333333</v>
      </c>
      <c r="P341" s="6">
        <f>E341/L341</f>
        <v>72.865168539325836</v>
      </c>
      <c r="Q341" t="str">
        <f t="shared" si="20"/>
        <v>film &amp; video</v>
      </c>
      <c r="R341" t="str">
        <f t="shared" si="21"/>
        <v>documentary</v>
      </c>
      <c r="S341" s="13">
        <f>(I341/86400)+25569+(-8/24)</f>
        <v>42123.426712962959</v>
      </c>
      <c r="T341" s="13">
        <f>(J341/86400)+25569+(-8/24)</f>
        <v>42093.426712962959</v>
      </c>
      <c r="U341" t="str">
        <f t="shared" si="22"/>
        <v>Mar</v>
      </c>
      <c r="V341">
        <f t="shared" si="23"/>
        <v>2015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(E342/D342)*100</f>
        <v>125.02285714285715</v>
      </c>
      <c r="P342" s="6">
        <f>E342/L342</f>
        <v>146.34782608695653</v>
      </c>
      <c r="Q342" t="str">
        <f t="shared" si="20"/>
        <v>film &amp; video</v>
      </c>
      <c r="R342" t="str">
        <f t="shared" si="21"/>
        <v>documentary</v>
      </c>
      <c r="S342" s="13">
        <f>(I342/86400)+25569+(-8/24)</f>
        <v>42802.541666666664</v>
      </c>
      <c r="T342" s="13">
        <f>(J342/86400)+25569+(-8/24)</f>
        <v>42772.335729166669</v>
      </c>
      <c r="U342" t="str">
        <f t="shared" si="22"/>
        <v>Feb</v>
      </c>
      <c r="V342">
        <f t="shared" si="23"/>
        <v>2017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(E343/D343)*100</f>
        <v>106.71428571428572</v>
      </c>
      <c r="P343" s="6">
        <f>E343/L343</f>
        <v>67.909090909090907</v>
      </c>
      <c r="Q343" t="str">
        <f t="shared" si="20"/>
        <v>film &amp; video</v>
      </c>
      <c r="R343" t="str">
        <f t="shared" si="21"/>
        <v>documentary</v>
      </c>
      <c r="S343" s="13">
        <f>(I343/86400)+25569+(-8/24)</f>
        <v>41912.832638888889</v>
      </c>
      <c r="T343" s="13">
        <f>(J343/86400)+25569+(-8/24)</f>
        <v>41894.546273148146</v>
      </c>
      <c r="U343" t="str">
        <f t="shared" si="22"/>
        <v>Sep</v>
      </c>
      <c r="V343">
        <f t="shared" si="23"/>
        <v>2014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(E344/D344)*100</f>
        <v>100.36639999999998</v>
      </c>
      <c r="P344" s="6">
        <f>E344/L344</f>
        <v>169.85083076923075</v>
      </c>
      <c r="Q344" t="str">
        <f t="shared" si="20"/>
        <v>film &amp; video</v>
      </c>
      <c r="R344" t="str">
        <f t="shared" si="21"/>
        <v>documentary</v>
      </c>
      <c r="S344" s="13">
        <f>(I344/86400)+25569+(-8/24)</f>
        <v>42489.447511574072</v>
      </c>
      <c r="T344" s="13">
        <f>(J344/86400)+25569+(-8/24)</f>
        <v>42459.447511574072</v>
      </c>
      <c r="U344" t="str">
        <f t="shared" si="22"/>
        <v>Mar</v>
      </c>
      <c r="V344">
        <f t="shared" si="23"/>
        <v>2016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(E345/D345)*100</f>
        <v>102.02863333333335</v>
      </c>
      <c r="P345" s="6">
        <f>E345/L345</f>
        <v>58.413339694656486</v>
      </c>
      <c r="Q345" t="str">
        <f t="shared" si="20"/>
        <v>film &amp; video</v>
      </c>
      <c r="R345" t="str">
        <f t="shared" si="21"/>
        <v>documentary</v>
      </c>
      <c r="S345" s="13">
        <f>(I345/86400)+25569+(-8/24)</f>
        <v>41956.791666666664</v>
      </c>
      <c r="T345" s="13">
        <f>(J345/86400)+25569+(-8/24)</f>
        <v>41926.404456018514</v>
      </c>
      <c r="U345" t="str">
        <f t="shared" si="22"/>
        <v>Oct</v>
      </c>
      <c r="V345">
        <f t="shared" si="23"/>
        <v>2014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(E346/D346)*100</f>
        <v>102.08358208955224</v>
      </c>
      <c r="P346" s="6">
        <f>E346/L346</f>
        <v>119.99298245614035</v>
      </c>
      <c r="Q346" t="str">
        <f t="shared" si="20"/>
        <v>film &amp; video</v>
      </c>
      <c r="R346" t="str">
        <f t="shared" si="21"/>
        <v>documentary</v>
      </c>
      <c r="S346" s="13">
        <f>(I346/86400)+25569+(-8/24)</f>
        <v>42155.763888888883</v>
      </c>
      <c r="T346" s="13">
        <f>(J346/86400)+25569+(-8/24)</f>
        <v>42111.637662037036</v>
      </c>
      <c r="U346" t="str">
        <f t="shared" si="22"/>
        <v>Apr</v>
      </c>
      <c r="V346">
        <f t="shared" si="23"/>
        <v>2015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(E347/D347)*100</f>
        <v>123.27586206896552</v>
      </c>
      <c r="P347" s="6">
        <f>E347/L347</f>
        <v>99.860335195530723</v>
      </c>
      <c r="Q347" t="str">
        <f t="shared" si="20"/>
        <v>film &amp; video</v>
      </c>
      <c r="R347" t="str">
        <f t="shared" si="21"/>
        <v>documentary</v>
      </c>
      <c r="S347" s="13">
        <f>(I347/86400)+25569+(-8/24)</f>
        <v>42144.610995370364</v>
      </c>
      <c r="T347" s="13">
        <f>(J347/86400)+25569+(-8/24)</f>
        <v>42114.610995370364</v>
      </c>
      <c r="U347" t="str">
        <f t="shared" si="22"/>
        <v>Apr</v>
      </c>
      <c r="V347">
        <f t="shared" si="23"/>
        <v>2015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(E348/D348)*100</f>
        <v>170.28880000000001</v>
      </c>
      <c r="P348" s="6">
        <f>E348/L348</f>
        <v>90.579148936170213</v>
      </c>
      <c r="Q348" t="str">
        <f t="shared" si="20"/>
        <v>film &amp; video</v>
      </c>
      <c r="R348" t="str">
        <f t="shared" si="21"/>
        <v>documentary</v>
      </c>
      <c r="S348" s="13">
        <f>(I348/86400)+25569+(-8/24)</f>
        <v>42291.166909722218</v>
      </c>
      <c r="T348" s="13">
        <f>(J348/86400)+25569+(-8/24)</f>
        <v>42261.166909722218</v>
      </c>
      <c r="U348" t="str">
        <f t="shared" si="22"/>
        <v>Sep</v>
      </c>
      <c r="V348">
        <f t="shared" si="23"/>
        <v>2015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(E349/D349)*100</f>
        <v>111.59049999999999</v>
      </c>
      <c r="P349" s="6">
        <f>E349/L349</f>
        <v>117.77361477572559</v>
      </c>
      <c r="Q349" t="str">
        <f t="shared" si="20"/>
        <v>film &amp; video</v>
      </c>
      <c r="R349" t="str">
        <f t="shared" si="21"/>
        <v>documentary</v>
      </c>
      <c r="S349" s="13">
        <f>(I349/86400)+25569+(-8/24)</f>
        <v>42322.20380787037</v>
      </c>
      <c r="T349" s="13">
        <f>(J349/86400)+25569+(-8/24)</f>
        <v>42292.162141203698</v>
      </c>
      <c r="U349" t="str">
        <f t="shared" si="22"/>
        <v>Oct</v>
      </c>
      <c r="V349">
        <f t="shared" si="23"/>
        <v>2015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(E350/D350)*100</f>
        <v>103</v>
      </c>
      <c r="P350" s="6">
        <f>E350/L350</f>
        <v>86.554621848739501</v>
      </c>
      <c r="Q350" t="str">
        <f t="shared" si="20"/>
        <v>film &amp; video</v>
      </c>
      <c r="R350" t="str">
        <f t="shared" si="21"/>
        <v>documentary</v>
      </c>
      <c r="S350" s="13">
        <f>(I350/86400)+25569+(-8/24)</f>
        <v>42237.253657407404</v>
      </c>
      <c r="T350" s="13">
        <f>(J350/86400)+25569+(-8/24)</f>
        <v>42207.253657407404</v>
      </c>
      <c r="U350" t="str">
        <f t="shared" si="22"/>
        <v>Jul</v>
      </c>
      <c r="V350">
        <f t="shared" si="23"/>
        <v>2015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(E351/D351)*100</f>
        <v>106.63570159857905</v>
      </c>
      <c r="P351" s="6">
        <f>E351/L351</f>
        <v>71.899281437125751</v>
      </c>
      <c r="Q351" t="str">
        <f t="shared" si="20"/>
        <v>film &amp; video</v>
      </c>
      <c r="R351" t="str">
        <f t="shared" si="21"/>
        <v>documentary</v>
      </c>
      <c r="S351" s="13">
        <f>(I351/86400)+25569+(-8/24)</f>
        <v>42790.165601851848</v>
      </c>
      <c r="T351" s="13">
        <f>(J351/86400)+25569+(-8/24)</f>
        <v>42760.165601851848</v>
      </c>
      <c r="U351" t="str">
        <f t="shared" si="22"/>
        <v>Jan</v>
      </c>
      <c r="V351">
        <f t="shared" si="23"/>
        <v>2017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(E352/D352)*100</f>
        <v>114.75999999999999</v>
      </c>
      <c r="P352" s="6">
        <f>E352/L352</f>
        <v>129.81900452488688</v>
      </c>
      <c r="Q352" t="str">
        <f t="shared" si="20"/>
        <v>film &amp; video</v>
      </c>
      <c r="R352" t="str">
        <f t="shared" si="21"/>
        <v>documentary</v>
      </c>
      <c r="S352" s="13">
        <f>(I352/86400)+25569+(-8/24)</f>
        <v>42623.832638888889</v>
      </c>
      <c r="T352" s="13">
        <f>(J352/86400)+25569+(-8/24)</f>
        <v>42585.732743055552</v>
      </c>
      <c r="U352" t="str">
        <f t="shared" si="22"/>
        <v>Aug</v>
      </c>
      <c r="V352">
        <f t="shared" si="23"/>
        <v>2016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(E353/D353)*100</f>
        <v>127.34117647058822</v>
      </c>
      <c r="P353" s="6">
        <f>E353/L353</f>
        <v>44.912863070539416</v>
      </c>
      <c r="Q353" t="str">
        <f t="shared" si="20"/>
        <v>film &amp; video</v>
      </c>
      <c r="R353" t="str">
        <f t="shared" si="21"/>
        <v>documentary</v>
      </c>
      <c r="S353" s="13">
        <f>(I353/86400)+25569+(-8/24)</f>
        <v>42467.589745370373</v>
      </c>
      <c r="T353" s="13">
        <f>(J353/86400)+25569+(-8/24)</f>
        <v>42427.63141203703</v>
      </c>
      <c r="U353" t="str">
        <f t="shared" si="22"/>
        <v>Feb</v>
      </c>
      <c r="V353">
        <f t="shared" si="23"/>
        <v>2016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(E354/D354)*100</f>
        <v>116.56</v>
      </c>
      <c r="P354" s="6">
        <f>E354/L354</f>
        <v>40.755244755244753</v>
      </c>
      <c r="Q354" t="str">
        <f t="shared" si="20"/>
        <v>film &amp; video</v>
      </c>
      <c r="R354" t="str">
        <f t="shared" si="21"/>
        <v>documentary</v>
      </c>
      <c r="S354" s="13">
        <f>(I354/86400)+25569+(-8/24)</f>
        <v>41919.834120370368</v>
      </c>
      <c r="T354" s="13">
        <f>(J354/86400)+25569+(-8/24)</f>
        <v>41889.834120370368</v>
      </c>
      <c r="U354" t="str">
        <f t="shared" si="22"/>
        <v>Sep</v>
      </c>
      <c r="V354">
        <f t="shared" si="23"/>
        <v>2014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(E355/D355)*100</f>
        <v>108.61819426615318</v>
      </c>
      <c r="P355" s="6">
        <f>E355/L355</f>
        <v>103.52394779771615</v>
      </c>
      <c r="Q355" t="str">
        <f t="shared" si="20"/>
        <v>film &amp; video</v>
      </c>
      <c r="R355" t="str">
        <f t="shared" si="21"/>
        <v>documentary</v>
      </c>
      <c r="S355" s="13">
        <f>(I355/86400)+25569+(-8/24)</f>
        <v>42327.500219907401</v>
      </c>
      <c r="T355" s="13">
        <f>(J355/86400)+25569+(-8/24)</f>
        <v>42297.458553240744</v>
      </c>
      <c r="U355" t="str">
        <f t="shared" si="22"/>
        <v>Oct</v>
      </c>
      <c r="V355">
        <f t="shared" si="23"/>
        <v>2015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(E356/D356)*100</f>
        <v>103.94285714285714</v>
      </c>
      <c r="P356" s="6">
        <f>E356/L356</f>
        <v>125.44827586206897</v>
      </c>
      <c r="Q356" t="str">
        <f t="shared" si="20"/>
        <v>film &amp; video</v>
      </c>
      <c r="R356" t="str">
        <f t="shared" si="21"/>
        <v>documentary</v>
      </c>
      <c r="S356" s="13">
        <f>(I356/86400)+25569+(-8/24)</f>
        <v>42468.452789351846</v>
      </c>
      <c r="T356" s="13">
        <f>(J356/86400)+25569+(-8/24)</f>
        <v>42438.494456018518</v>
      </c>
      <c r="U356" t="str">
        <f t="shared" si="22"/>
        <v>Mar</v>
      </c>
      <c r="V356">
        <f t="shared" si="23"/>
        <v>2016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(E357/D357)*100</f>
        <v>116.25714285714285</v>
      </c>
      <c r="P357" s="6">
        <f>E357/L357</f>
        <v>246.60606060606059</v>
      </c>
      <c r="Q357" t="str">
        <f t="shared" si="20"/>
        <v>film &amp; video</v>
      </c>
      <c r="R357" t="str">
        <f t="shared" si="21"/>
        <v>documentary</v>
      </c>
      <c r="S357" s="13">
        <f>(I357/86400)+25569+(-8/24)</f>
        <v>41974.002245370364</v>
      </c>
      <c r="T357" s="13">
        <f>(J357/86400)+25569+(-8/24)</f>
        <v>41942.9605787037</v>
      </c>
      <c r="U357" t="str">
        <f t="shared" si="22"/>
        <v>Oct</v>
      </c>
      <c r="V357">
        <f t="shared" si="23"/>
        <v>2014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(E358/D358)*100</f>
        <v>102.69239999999999</v>
      </c>
      <c r="P358" s="6">
        <f>E358/L358</f>
        <v>79.401340206185566</v>
      </c>
      <c r="Q358" t="str">
        <f t="shared" si="20"/>
        <v>film &amp; video</v>
      </c>
      <c r="R358" t="str">
        <f t="shared" si="21"/>
        <v>documentary</v>
      </c>
      <c r="S358" s="13">
        <f>(I358/86400)+25569+(-8/24)</f>
        <v>42445.428159722222</v>
      </c>
      <c r="T358" s="13">
        <f>(J358/86400)+25569+(-8/24)</f>
        <v>42415.469826388886</v>
      </c>
      <c r="U358" t="str">
        <f t="shared" si="22"/>
        <v>Feb</v>
      </c>
      <c r="V358">
        <f t="shared" si="23"/>
        <v>2016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(E359/D359)*100</f>
        <v>174</v>
      </c>
      <c r="P359" s="6">
        <f>E359/L359</f>
        <v>86.138613861386133</v>
      </c>
      <c r="Q359" t="str">
        <f t="shared" si="20"/>
        <v>film &amp; video</v>
      </c>
      <c r="R359" t="str">
        <f t="shared" si="21"/>
        <v>documentary</v>
      </c>
      <c r="S359" s="13">
        <f>(I359/86400)+25569+(-8/24)</f>
        <v>42117.88885416666</v>
      </c>
      <c r="T359" s="13">
        <f>(J359/86400)+25569+(-8/24)</f>
        <v>42077.88885416666</v>
      </c>
      <c r="U359" t="str">
        <f t="shared" si="22"/>
        <v>Mar</v>
      </c>
      <c r="V359">
        <f t="shared" si="23"/>
        <v>2015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(E360/D360)*100</f>
        <v>103.08800000000001</v>
      </c>
      <c r="P360" s="6">
        <f>E360/L360</f>
        <v>193.04868913857678</v>
      </c>
      <c r="Q360" t="str">
        <f t="shared" si="20"/>
        <v>film &amp; video</v>
      </c>
      <c r="R360" t="str">
        <f t="shared" si="21"/>
        <v>documentary</v>
      </c>
      <c r="S360" s="13">
        <f>(I360/86400)+25569+(-8/24)</f>
        <v>42536.291666666664</v>
      </c>
      <c r="T360" s="13">
        <f>(J360/86400)+25569+(-8/24)</f>
        <v>42507.526863425919</v>
      </c>
      <c r="U360" t="str">
        <f t="shared" si="22"/>
        <v>May</v>
      </c>
      <c r="V360">
        <f t="shared" si="23"/>
        <v>2016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(E361/D361)*100</f>
        <v>104.85537190082646</v>
      </c>
      <c r="P361" s="6">
        <f>E361/L361</f>
        <v>84.023178807947019</v>
      </c>
      <c r="Q361" t="str">
        <f t="shared" si="20"/>
        <v>film &amp; video</v>
      </c>
      <c r="R361" t="str">
        <f t="shared" si="21"/>
        <v>documentary</v>
      </c>
      <c r="S361" s="13">
        <f>(I361/86400)+25569+(-8/24)</f>
        <v>41956.883333333331</v>
      </c>
      <c r="T361" s="13">
        <f>(J361/86400)+25569+(-8/24)</f>
        <v>41934.73715277778</v>
      </c>
      <c r="U361" t="str">
        <f t="shared" si="22"/>
        <v>Oct</v>
      </c>
      <c r="V361">
        <f t="shared" si="23"/>
        <v>2014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(E362/D362)*100</f>
        <v>101.375</v>
      </c>
      <c r="P362" s="6">
        <f>E362/L362</f>
        <v>139.82758620689654</v>
      </c>
      <c r="Q362" t="str">
        <f t="shared" si="20"/>
        <v>film &amp; video</v>
      </c>
      <c r="R362" t="str">
        <f t="shared" si="21"/>
        <v>documentary</v>
      </c>
      <c r="S362" s="13">
        <f>(I362/86400)+25569+(-8/24)</f>
        <v>42207.799305555549</v>
      </c>
      <c r="T362" s="13">
        <f>(J362/86400)+25569+(-8/24)</f>
        <v>42163.564583333333</v>
      </c>
      <c r="U362" t="str">
        <f t="shared" si="22"/>
        <v>Jun</v>
      </c>
      <c r="V362">
        <f t="shared" si="23"/>
        <v>2015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(E363/D363)*100</f>
        <v>111.07699999999998</v>
      </c>
      <c r="P363" s="6">
        <f>E363/L363</f>
        <v>109.82189265536722</v>
      </c>
      <c r="Q363" t="str">
        <f t="shared" si="20"/>
        <v>film &amp; video</v>
      </c>
      <c r="R363" t="str">
        <f t="shared" si="21"/>
        <v>documentary</v>
      </c>
      <c r="S363" s="13">
        <f>(I363/86400)+25569+(-8/24)</f>
        <v>41965.709560185183</v>
      </c>
      <c r="T363" s="13">
        <f>(J363/86400)+25569+(-8/24)</f>
        <v>41935.667893518512</v>
      </c>
      <c r="U363" t="str">
        <f t="shared" si="22"/>
        <v>Oct</v>
      </c>
      <c r="V363">
        <f t="shared" si="23"/>
        <v>2014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(E364/D364)*100</f>
        <v>124.15933781686496</v>
      </c>
      <c r="P364" s="6">
        <f>E364/L364</f>
        <v>139.53488372093022</v>
      </c>
      <c r="Q364" t="str">
        <f t="shared" si="20"/>
        <v>film &amp; video</v>
      </c>
      <c r="R364" t="str">
        <f t="shared" si="21"/>
        <v>documentary</v>
      </c>
      <c r="S364" s="13">
        <f>(I364/86400)+25569+(-8/24)</f>
        <v>41858.666666666664</v>
      </c>
      <c r="T364" s="13">
        <f>(J364/86400)+25569+(-8/24)</f>
        <v>41836.877210648148</v>
      </c>
      <c r="U364" t="str">
        <f t="shared" si="22"/>
        <v>Jul</v>
      </c>
      <c r="V364">
        <f t="shared" si="23"/>
        <v>2014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(E365/D365)*100</f>
        <v>101.33333333333334</v>
      </c>
      <c r="P365" s="6">
        <f>E365/L365</f>
        <v>347.84615384615387</v>
      </c>
      <c r="Q365" t="str">
        <f t="shared" si="20"/>
        <v>film &amp; video</v>
      </c>
      <c r="R365" t="str">
        <f t="shared" si="21"/>
        <v>documentary</v>
      </c>
      <c r="S365" s="13">
        <f>(I365/86400)+25569+(-8/24)</f>
        <v>40300.473611111105</v>
      </c>
      <c r="T365" s="13">
        <f>(J365/86400)+25569+(-8/24)</f>
        <v>40255.41129629629</v>
      </c>
      <c r="U365" t="str">
        <f t="shared" si="22"/>
        <v>Mar</v>
      </c>
      <c r="V365">
        <f t="shared" si="23"/>
        <v>2010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(E366/D366)*100</f>
        <v>110.16142857142856</v>
      </c>
      <c r="P366" s="6">
        <f>E366/L366</f>
        <v>68.24159292035398</v>
      </c>
      <c r="Q366" t="str">
        <f t="shared" si="20"/>
        <v>film &amp; video</v>
      </c>
      <c r="R366" t="str">
        <f t="shared" si="21"/>
        <v>documentary</v>
      </c>
      <c r="S366" s="13">
        <f>(I366/86400)+25569+(-8/24)</f>
        <v>41810.832638888889</v>
      </c>
      <c r="T366" s="13">
        <f>(J366/86400)+25569+(-8/24)</f>
        <v>41780.526296296295</v>
      </c>
      <c r="U366" t="str">
        <f t="shared" si="22"/>
        <v>May</v>
      </c>
      <c r="V366">
        <f t="shared" si="23"/>
        <v>2014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(E367/D367)*100</f>
        <v>103.97333333333334</v>
      </c>
      <c r="P367" s="6">
        <f>E367/L367</f>
        <v>239.93846153846152</v>
      </c>
      <c r="Q367" t="str">
        <f t="shared" si="20"/>
        <v>film &amp; video</v>
      </c>
      <c r="R367" t="str">
        <f t="shared" si="21"/>
        <v>documentary</v>
      </c>
      <c r="S367" s="13">
        <f>(I367/86400)+25569+(-8/24)</f>
        <v>41698.273136574069</v>
      </c>
      <c r="T367" s="13">
        <f>(J367/86400)+25569+(-8/24)</f>
        <v>41668.273136574069</v>
      </c>
      <c r="U367" t="str">
        <f t="shared" si="22"/>
        <v>Jan</v>
      </c>
      <c r="V367">
        <f t="shared" si="23"/>
        <v>2014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(E368/D368)*100</f>
        <v>101.31578947368421</v>
      </c>
      <c r="P368" s="6">
        <f>E368/L368</f>
        <v>287.31343283582089</v>
      </c>
      <c r="Q368" t="str">
        <f t="shared" si="20"/>
        <v>film &amp; video</v>
      </c>
      <c r="R368" t="str">
        <f t="shared" si="21"/>
        <v>documentary</v>
      </c>
      <c r="S368" s="13">
        <f>(I368/86400)+25569+(-8/24)</f>
        <v>41049.459699074076</v>
      </c>
      <c r="T368" s="13">
        <f>(J368/86400)+25569+(-8/24)</f>
        <v>41019.459699074076</v>
      </c>
      <c r="U368" t="str">
        <f t="shared" si="22"/>
        <v>Apr</v>
      </c>
      <c r="V368">
        <f t="shared" si="23"/>
        <v>2012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(E369/D369)*100</f>
        <v>103.3501</v>
      </c>
      <c r="P369" s="6">
        <f>E369/L369</f>
        <v>86.84882352941176</v>
      </c>
      <c r="Q369" t="str">
        <f t="shared" si="20"/>
        <v>film &amp; video</v>
      </c>
      <c r="R369" t="str">
        <f t="shared" si="21"/>
        <v>documentary</v>
      </c>
      <c r="S369" s="13">
        <f>(I369/86400)+25569+(-8/24)</f>
        <v>41394.874305555553</v>
      </c>
      <c r="T369" s="13">
        <f>(J369/86400)+25569+(-8/24)</f>
        <v>41355.243958333333</v>
      </c>
      <c r="U369" t="str">
        <f t="shared" si="22"/>
        <v>Mar</v>
      </c>
      <c r="V369">
        <f t="shared" si="23"/>
        <v>2013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(E370/D370)*100</f>
        <v>104.11200000000001</v>
      </c>
      <c r="P370" s="6">
        <f>E370/L370</f>
        <v>81.84905660377359</v>
      </c>
      <c r="Q370" t="str">
        <f t="shared" si="20"/>
        <v>film &amp; video</v>
      </c>
      <c r="R370" t="str">
        <f t="shared" si="21"/>
        <v>documentary</v>
      </c>
      <c r="S370" s="13">
        <f>(I370/86400)+25569+(-8/24)</f>
        <v>42078.230578703697</v>
      </c>
      <c r="T370" s="13">
        <f>(J370/86400)+25569+(-8/24)</f>
        <v>42043.272245370368</v>
      </c>
      <c r="U370" t="str">
        <f t="shared" si="22"/>
        <v>Feb</v>
      </c>
      <c r="V370">
        <f t="shared" si="23"/>
        <v>2015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(E371/D371)*100</f>
        <v>110.15569230769231</v>
      </c>
      <c r="P371" s="6">
        <f>E371/L371</f>
        <v>42.874970059880241</v>
      </c>
      <c r="Q371" t="str">
        <f t="shared" si="20"/>
        <v>film &amp; video</v>
      </c>
      <c r="R371" t="str">
        <f t="shared" si="21"/>
        <v>documentary</v>
      </c>
      <c r="S371" s="13">
        <f>(I371/86400)+25569+(-8/24)</f>
        <v>40923.2183912037</v>
      </c>
      <c r="T371" s="13">
        <f>(J371/86400)+25569+(-8/24)</f>
        <v>40893.2183912037</v>
      </c>
      <c r="U371" t="str">
        <f t="shared" si="22"/>
        <v>Dec</v>
      </c>
      <c r="V371">
        <f t="shared" si="23"/>
        <v>2011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(E372/D372)*100</f>
        <v>122.02</v>
      </c>
      <c r="P372" s="6">
        <f>E372/L372</f>
        <v>709.41860465116281</v>
      </c>
      <c r="Q372" t="str">
        <f t="shared" si="20"/>
        <v>film &amp; video</v>
      </c>
      <c r="R372" t="str">
        <f t="shared" si="21"/>
        <v>documentary</v>
      </c>
      <c r="S372" s="13">
        <f>(I372/86400)+25569+(-8/24)</f>
        <v>42741.461805555555</v>
      </c>
      <c r="T372" s="13">
        <f>(J372/86400)+25569+(-8/24)</f>
        <v>42711.461805555555</v>
      </c>
      <c r="U372" t="str">
        <f t="shared" si="22"/>
        <v>Dec</v>
      </c>
      <c r="V372">
        <f t="shared" si="23"/>
        <v>2016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(E373/D373)*100</f>
        <v>114.16866666666667</v>
      </c>
      <c r="P373" s="6">
        <f>E373/L373</f>
        <v>161.25517890772127</v>
      </c>
      <c r="Q373" t="str">
        <f t="shared" si="20"/>
        <v>film &amp; video</v>
      </c>
      <c r="R373" t="str">
        <f t="shared" si="21"/>
        <v>documentary</v>
      </c>
      <c r="S373" s="13">
        <f>(I373/86400)+25569+(-8/24)</f>
        <v>41306.434479166666</v>
      </c>
      <c r="T373" s="13">
        <f>(J373/86400)+25569+(-8/24)</f>
        <v>41261.434479166666</v>
      </c>
      <c r="U373" t="str">
        <f t="shared" si="22"/>
        <v>Dec</v>
      </c>
      <c r="V373">
        <f t="shared" si="23"/>
        <v>2012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(E374/D374)*100</f>
        <v>125.33333333333334</v>
      </c>
      <c r="P374" s="6">
        <f>E374/L374</f>
        <v>41.777777777777779</v>
      </c>
      <c r="Q374" t="str">
        <f t="shared" si="20"/>
        <v>film &amp; video</v>
      </c>
      <c r="R374" t="str">
        <f t="shared" si="21"/>
        <v>documentary</v>
      </c>
      <c r="S374" s="13">
        <f>(I374/86400)+25569+(-8/24)</f>
        <v>42465.333333333336</v>
      </c>
      <c r="T374" s="13">
        <f>(J374/86400)+25569+(-8/24)</f>
        <v>42425.243564814817</v>
      </c>
      <c r="U374" t="str">
        <f t="shared" si="22"/>
        <v>Feb</v>
      </c>
      <c r="V374">
        <f t="shared" si="23"/>
        <v>2016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(E375/D375)*100</f>
        <v>106.66666666666667</v>
      </c>
      <c r="P375" s="6">
        <f>E375/L375</f>
        <v>89.887640449438209</v>
      </c>
      <c r="Q375" t="str">
        <f t="shared" si="20"/>
        <v>film &amp; video</v>
      </c>
      <c r="R375" t="str">
        <f t="shared" si="21"/>
        <v>documentary</v>
      </c>
      <c r="S375" s="13">
        <f>(I375/86400)+25569+(-8/24)</f>
        <v>41108.578680555554</v>
      </c>
      <c r="T375" s="13">
        <f>(J375/86400)+25569+(-8/24)</f>
        <v>41078.578680555554</v>
      </c>
      <c r="U375" t="str">
        <f t="shared" si="22"/>
        <v>Jun</v>
      </c>
      <c r="V375">
        <f t="shared" si="23"/>
        <v>2012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(E376/D376)*100</f>
        <v>130.65</v>
      </c>
      <c r="P376" s="6">
        <f>E376/L376</f>
        <v>45.051724137931032</v>
      </c>
      <c r="Q376" t="str">
        <f t="shared" si="20"/>
        <v>film &amp; video</v>
      </c>
      <c r="R376" t="str">
        <f t="shared" si="21"/>
        <v>documentary</v>
      </c>
      <c r="S376" s="13">
        <f>(I376/86400)+25569+(-8/24)</f>
        <v>40802.555914351848</v>
      </c>
      <c r="T376" s="13">
        <f>(J376/86400)+25569+(-8/24)</f>
        <v>40757.555914351848</v>
      </c>
      <c r="U376" t="str">
        <f t="shared" si="22"/>
        <v>Aug</v>
      </c>
      <c r="V376">
        <f t="shared" si="23"/>
        <v>2011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(E377/D377)*100</f>
        <v>120</v>
      </c>
      <c r="P377" s="6">
        <f>E377/L377</f>
        <v>42.857142857142854</v>
      </c>
      <c r="Q377" t="str">
        <f t="shared" si="20"/>
        <v>film &amp; video</v>
      </c>
      <c r="R377" t="str">
        <f t="shared" si="21"/>
        <v>documentary</v>
      </c>
      <c r="S377" s="13">
        <f>(I377/86400)+25569+(-8/24)</f>
        <v>41699.387499999997</v>
      </c>
      <c r="T377" s="13">
        <f>(J377/86400)+25569+(-8/24)</f>
        <v>41657.65174768518</v>
      </c>
      <c r="U377" t="str">
        <f t="shared" si="22"/>
        <v>Jan</v>
      </c>
      <c r="V377">
        <f t="shared" si="23"/>
        <v>2014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(E378/D378)*100</f>
        <v>105.9591836734694</v>
      </c>
      <c r="P378" s="6">
        <f>E378/L378</f>
        <v>54.083333333333336</v>
      </c>
      <c r="Q378" t="str">
        <f t="shared" si="20"/>
        <v>film &amp; video</v>
      </c>
      <c r="R378" t="str">
        <f t="shared" si="21"/>
        <v>documentary</v>
      </c>
      <c r="S378" s="13">
        <f>(I378/86400)+25569+(-8/24)</f>
        <v>42607.119398148141</v>
      </c>
      <c r="T378" s="13">
        <f>(J378/86400)+25569+(-8/24)</f>
        <v>42576.119398148141</v>
      </c>
      <c r="U378" t="str">
        <f t="shared" si="22"/>
        <v>Jul</v>
      </c>
      <c r="V378">
        <f t="shared" si="23"/>
        <v>2016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(E379/D379)*100</f>
        <v>114.39999999999999</v>
      </c>
      <c r="P379" s="6">
        <f>E379/L379</f>
        <v>103.21804511278195</v>
      </c>
      <c r="Q379" t="str">
        <f t="shared" si="20"/>
        <v>film &amp; video</v>
      </c>
      <c r="R379" t="str">
        <f t="shared" si="21"/>
        <v>documentary</v>
      </c>
      <c r="S379" s="13">
        <f>(I379/86400)+25569+(-8/24)</f>
        <v>42321.959027777775</v>
      </c>
      <c r="T379" s="13">
        <f>(J379/86400)+25569+(-8/24)</f>
        <v>42291.917453703696</v>
      </c>
      <c r="U379" t="str">
        <f t="shared" si="22"/>
        <v>Oct</v>
      </c>
      <c r="V379">
        <f t="shared" si="23"/>
        <v>2015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(E380/D380)*100</f>
        <v>111.76666666666665</v>
      </c>
      <c r="P380" s="6">
        <f>E380/L380</f>
        <v>40.397590361445786</v>
      </c>
      <c r="Q380" t="str">
        <f t="shared" si="20"/>
        <v>film &amp; video</v>
      </c>
      <c r="R380" t="str">
        <f t="shared" si="21"/>
        <v>documentary</v>
      </c>
      <c r="S380" s="13">
        <f>(I380/86400)+25569+(-8/24)</f>
        <v>42394.661111111105</v>
      </c>
      <c r="T380" s="13">
        <f>(J380/86400)+25569+(-8/24)</f>
        <v>42370.238518518519</v>
      </c>
      <c r="U380" t="str">
        <f t="shared" si="22"/>
        <v>Jan</v>
      </c>
      <c r="V380">
        <f t="shared" si="23"/>
        <v>2016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(E381/D381)*100</f>
        <v>116.08000000000001</v>
      </c>
      <c r="P381" s="6">
        <f>E381/L381</f>
        <v>116.85906040268456</v>
      </c>
      <c r="Q381" t="str">
        <f t="shared" si="20"/>
        <v>film &amp; video</v>
      </c>
      <c r="R381" t="str">
        <f t="shared" si="21"/>
        <v>documentary</v>
      </c>
      <c r="S381" s="13">
        <f>(I381/86400)+25569+(-8/24)</f>
        <v>41032.354999999996</v>
      </c>
      <c r="T381" s="13">
        <f>(J381/86400)+25569+(-8/24)</f>
        <v>40987.354999999996</v>
      </c>
      <c r="U381" t="str">
        <f t="shared" si="22"/>
        <v>Mar</v>
      </c>
      <c r="V381">
        <f t="shared" si="23"/>
        <v>2012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(E382/D382)*100</f>
        <v>141.5</v>
      </c>
      <c r="P382" s="6">
        <f>E382/L382</f>
        <v>115.51020408163265</v>
      </c>
      <c r="Q382" t="str">
        <f t="shared" si="20"/>
        <v>film &amp; video</v>
      </c>
      <c r="R382" t="str">
        <f t="shared" si="21"/>
        <v>documentary</v>
      </c>
      <c r="S382" s="13">
        <f>(I382/86400)+25569+(-8/24)</f>
        <v>42392.386481481481</v>
      </c>
      <c r="T382" s="13">
        <f>(J382/86400)+25569+(-8/24)</f>
        <v>42367.386481481481</v>
      </c>
      <c r="U382" t="str">
        <f t="shared" si="22"/>
        <v>Dec</v>
      </c>
      <c r="V382">
        <f t="shared" si="23"/>
        <v>2015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(E383/D383)*100</f>
        <v>104.72999999999999</v>
      </c>
      <c r="P383" s="6">
        <f>E383/L383</f>
        <v>104.31274900398407</v>
      </c>
      <c r="Q383" t="str">
        <f t="shared" si="20"/>
        <v>film &amp; video</v>
      </c>
      <c r="R383" t="str">
        <f t="shared" si="21"/>
        <v>documentary</v>
      </c>
      <c r="S383" s="13">
        <f>(I383/86400)+25569+(-8/24)</f>
        <v>41119.875</v>
      </c>
      <c r="T383" s="13">
        <f>(J383/86400)+25569+(-8/24)</f>
        <v>41085.36478009259</v>
      </c>
      <c r="U383" t="str">
        <f t="shared" si="22"/>
        <v>Jun</v>
      </c>
      <c r="V383">
        <f t="shared" si="23"/>
        <v>2012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(E384/D384)*100</f>
        <v>255.83333333333331</v>
      </c>
      <c r="P384" s="6">
        <f>E384/L384</f>
        <v>69.772727272727266</v>
      </c>
      <c r="Q384" t="str">
        <f t="shared" si="20"/>
        <v>film &amp; video</v>
      </c>
      <c r="R384" t="str">
        <f t="shared" si="21"/>
        <v>documentary</v>
      </c>
      <c r="S384" s="13">
        <f>(I384/86400)+25569+(-8/24)</f>
        <v>41158.376157407409</v>
      </c>
      <c r="T384" s="13">
        <f>(J384/86400)+25569+(-8/24)</f>
        <v>41144.376157407409</v>
      </c>
      <c r="U384" t="str">
        <f t="shared" si="22"/>
        <v>Aug</v>
      </c>
      <c r="V384">
        <f t="shared" si="23"/>
        <v>2012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(E385/D385)*100</f>
        <v>206.70670670670671</v>
      </c>
      <c r="P385" s="6">
        <f>E385/L385</f>
        <v>43.020833333333336</v>
      </c>
      <c r="Q385" t="str">
        <f t="shared" si="20"/>
        <v>film &amp; video</v>
      </c>
      <c r="R385" t="str">
        <f t="shared" si="21"/>
        <v>documentary</v>
      </c>
      <c r="S385" s="13">
        <f>(I385/86400)+25569+(-8/24)</f>
        <v>41777.78424768518</v>
      </c>
      <c r="T385" s="13">
        <f>(J385/86400)+25569+(-8/24)</f>
        <v>41754.78424768518</v>
      </c>
      <c r="U385" t="str">
        <f t="shared" si="22"/>
        <v>Apr</v>
      </c>
      <c r="V385">
        <f t="shared" si="23"/>
        <v>2014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(E386/D386)*100</f>
        <v>112.105</v>
      </c>
      <c r="P386" s="6">
        <f>E386/L386</f>
        <v>58.540469973890339</v>
      </c>
      <c r="Q386" t="str">
        <f t="shared" si="20"/>
        <v>film &amp; video</v>
      </c>
      <c r="R386" t="str">
        <f t="shared" si="21"/>
        <v>documentary</v>
      </c>
      <c r="S386" s="13">
        <f>(I386/86400)+25569+(-8/24)</f>
        <v>42010.448460648149</v>
      </c>
      <c r="T386" s="13">
        <f>(J386/86400)+25569+(-8/24)</f>
        <v>41980.448460648149</v>
      </c>
      <c r="U386" t="str">
        <f t="shared" si="22"/>
        <v>Dec</v>
      </c>
      <c r="V386">
        <f t="shared" si="23"/>
        <v>2014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(E387/D387)*100</f>
        <v>105.982</v>
      </c>
      <c r="P387" s="6">
        <f>E387/L387</f>
        <v>111.79535864978902</v>
      </c>
      <c r="Q387" t="str">
        <f t="shared" ref="Q387:Q450" si="24">LEFT(N387,FIND("/",N387)-1)</f>
        <v>film &amp; video</v>
      </c>
      <c r="R387" t="str">
        <f t="shared" ref="R387:R450" si="25">MID(N387,FIND("/",N387)+1,20)</f>
        <v>documentary</v>
      </c>
      <c r="S387" s="13">
        <f>(I387/86400)+25569+(-8/24)</f>
        <v>41964.29283564815</v>
      </c>
      <c r="T387" s="13">
        <f>(J387/86400)+25569+(-8/24)</f>
        <v>41934.251168981478</v>
      </c>
      <c r="U387" t="str">
        <f t="shared" ref="U387:U450" si="26">TEXT(T387,"mmm")</f>
        <v>Oct</v>
      </c>
      <c r="V387">
        <f t="shared" ref="V387:V450" si="27">YEAR(T387)</f>
        <v>2014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(E388/D388)*100</f>
        <v>100.16666666666667</v>
      </c>
      <c r="P388" s="6">
        <f>E388/L388</f>
        <v>46.230769230769234</v>
      </c>
      <c r="Q388" t="str">
        <f t="shared" si="24"/>
        <v>film &amp; video</v>
      </c>
      <c r="R388" t="str">
        <f t="shared" si="25"/>
        <v>documentary</v>
      </c>
      <c r="S388" s="13">
        <f>(I388/86400)+25569+(-8/24)</f>
        <v>42226.617951388886</v>
      </c>
      <c r="T388" s="13">
        <f>(J388/86400)+25569+(-8/24)</f>
        <v>42211.617951388886</v>
      </c>
      <c r="U388" t="str">
        <f t="shared" si="26"/>
        <v>Jul</v>
      </c>
      <c r="V388">
        <f t="shared" si="27"/>
        <v>2015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(E389/D389)*100</f>
        <v>213.98947368421051</v>
      </c>
      <c r="P389" s="6">
        <f>E389/L389</f>
        <v>144.69039145907473</v>
      </c>
      <c r="Q389" t="str">
        <f t="shared" si="24"/>
        <v>film &amp; video</v>
      </c>
      <c r="R389" t="str">
        <f t="shared" si="25"/>
        <v>documentary</v>
      </c>
      <c r="S389" s="13">
        <f>(I389/86400)+25569+(-8/24)</f>
        <v>42230.916666666664</v>
      </c>
      <c r="T389" s="13">
        <f>(J389/86400)+25569+(-8/24)</f>
        <v>42200.343263888884</v>
      </c>
      <c r="U389" t="str">
        <f t="shared" si="26"/>
        <v>Jul</v>
      </c>
      <c r="V389">
        <f t="shared" si="27"/>
        <v>2015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(E390/D390)*100</f>
        <v>126.16000000000001</v>
      </c>
      <c r="P390" s="6">
        <f>E390/L390</f>
        <v>88.845070422535215</v>
      </c>
      <c r="Q390" t="str">
        <f t="shared" si="24"/>
        <v>film &amp; video</v>
      </c>
      <c r="R390" t="str">
        <f t="shared" si="25"/>
        <v>documentary</v>
      </c>
      <c r="S390" s="13">
        <f>(I390/86400)+25569+(-8/24)</f>
        <v>42578.74282407407</v>
      </c>
      <c r="T390" s="13">
        <f>(J390/86400)+25569+(-8/24)</f>
        <v>42548.74282407407</v>
      </c>
      <c r="U390" t="str">
        <f t="shared" si="26"/>
        <v>Jun</v>
      </c>
      <c r="V390">
        <f t="shared" si="27"/>
        <v>2016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(E391/D391)*100</f>
        <v>181.53547058823528</v>
      </c>
      <c r="P391" s="6">
        <f>E391/L391</f>
        <v>81.75107284768211</v>
      </c>
      <c r="Q391" t="str">
        <f t="shared" si="24"/>
        <v>film &amp; video</v>
      </c>
      <c r="R391" t="str">
        <f t="shared" si="25"/>
        <v>documentary</v>
      </c>
      <c r="S391" s="13">
        <f>(I391/86400)+25569+(-8/24)</f>
        <v>41705.624305555553</v>
      </c>
      <c r="T391" s="13">
        <f>(J391/86400)+25569+(-8/24)</f>
        <v>41673.729745370372</v>
      </c>
      <c r="U391" t="str">
        <f t="shared" si="26"/>
        <v>Feb</v>
      </c>
      <c r="V391">
        <f t="shared" si="27"/>
        <v>2014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(E392/D392)*100</f>
        <v>100</v>
      </c>
      <c r="P392" s="6">
        <f>E392/L392</f>
        <v>71.428571428571431</v>
      </c>
      <c r="Q392" t="str">
        <f t="shared" si="24"/>
        <v>film &amp; video</v>
      </c>
      <c r="R392" t="str">
        <f t="shared" si="25"/>
        <v>documentary</v>
      </c>
      <c r="S392" s="13">
        <f>(I392/86400)+25569+(-8/24)</f>
        <v>42131.703379629624</v>
      </c>
      <c r="T392" s="13">
        <f>(J392/86400)+25569+(-8/24)</f>
        <v>42111.703379629624</v>
      </c>
      <c r="U392" t="str">
        <f t="shared" si="26"/>
        <v>Apr</v>
      </c>
      <c r="V392">
        <f t="shared" si="27"/>
        <v>2015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(E393/D393)*100</f>
        <v>100.61</v>
      </c>
      <c r="P393" s="6">
        <f>E393/L393</f>
        <v>104.25906735751295</v>
      </c>
      <c r="Q393" t="str">
        <f t="shared" si="24"/>
        <v>film &amp; video</v>
      </c>
      <c r="R393" t="str">
        <f t="shared" si="25"/>
        <v>documentary</v>
      </c>
      <c r="S393" s="13">
        <f>(I393/86400)+25569+(-8/24)</f>
        <v>40894.707638888889</v>
      </c>
      <c r="T393" s="13">
        <f>(J393/86400)+25569+(-8/24)</f>
        <v>40864.708923611106</v>
      </c>
      <c r="U393" t="str">
        <f t="shared" si="26"/>
        <v>Nov</v>
      </c>
      <c r="V393">
        <f t="shared" si="27"/>
        <v>2011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(E394/D394)*100</f>
        <v>100.9027027027027</v>
      </c>
      <c r="P394" s="6">
        <f>E394/L394</f>
        <v>90.616504854368927</v>
      </c>
      <c r="Q394" t="str">
        <f t="shared" si="24"/>
        <v>film &amp; video</v>
      </c>
      <c r="R394" t="str">
        <f t="shared" si="25"/>
        <v>documentary</v>
      </c>
      <c r="S394" s="13">
        <f>(I394/86400)+25569+(-8/24)</f>
        <v>40793.791666666664</v>
      </c>
      <c r="T394" s="13">
        <f>(J394/86400)+25569+(-8/24)</f>
        <v>40763.383923611109</v>
      </c>
      <c r="U394" t="str">
        <f t="shared" si="26"/>
        <v>Aug</v>
      </c>
      <c r="V394">
        <f t="shared" si="27"/>
        <v>2011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(E395/D395)*100</f>
        <v>110.446</v>
      </c>
      <c r="P395" s="6">
        <f>E395/L395</f>
        <v>157.33048433048432</v>
      </c>
      <c r="Q395" t="str">
        <f t="shared" si="24"/>
        <v>film &amp; video</v>
      </c>
      <c r="R395" t="str">
        <f t="shared" si="25"/>
        <v>documentary</v>
      </c>
      <c r="S395" s="13">
        <f>(I395/86400)+25569+(-8/24)</f>
        <v>41557.375601851847</v>
      </c>
      <c r="T395" s="13">
        <f>(J395/86400)+25569+(-8/24)</f>
        <v>41526.375601851847</v>
      </c>
      <c r="U395" t="str">
        <f t="shared" si="26"/>
        <v>Sep</v>
      </c>
      <c r="V395">
        <f t="shared" si="27"/>
        <v>2013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(E396/D396)*100</f>
        <v>111.8936170212766</v>
      </c>
      <c r="P396" s="6">
        <f>E396/L396</f>
        <v>105.18</v>
      </c>
      <c r="Q396" t="str">
        <f t="shared" si="24"/>
        <v>film &amp; video</v>
      </c>
      <c r="R396" t="str">
        <f t="shared" si="25"/>
        <v>documentary</v>
      </c>
      <c r="S396" s="13">
        <f>(I396/86400)+25569+(-8/24)</f>
        <v>42477.443078703705</v>
      </c>
      <c r="T396" s="13">
        <f>(J396/86400)+25569+(-8/24)</f>
        <v>42417.48474537037</v>
      </c>
      <c r="U396" t="str">
        <f t="shared" si="26"/>
        <v>Feb</v>
      </c>
      <c r="V396">
        <f t="shared" si="27"/>
        <v>2016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(E397/D397)*100</f>
        <v>108.04450000000001</v>
      </c>
      <c r="P397" s="6">
        <f>E397/L397</f>
        <v>58.719836956521746</v>
      </c>
      <c r="Q397" t="str">
        <f t="shared" si="24"/>
        <v>film &amp; video</v>
      </c>
      <c r="R397" t="str">
        <f t="shared" si="25"/>
        <v>documentary</v>
      </c>
      <c r="S397" s="13">
        <f>(I397/86400)+25569+(-8/24)</f>
        <v>41026.563888888886</v>
      </c>
      <c r="T397" s="13">
        <f>(J397/86400)+25569+(-8/24)</f>
        <v>40990.575925925921</v>
      </c>
      <c r="U397" t="str">
        <f t="shared" si="26"/>
        <v>Mar</v>
      </c>
      <c r="V397">
        <f t="shared" si="27"/>
        <v>2012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(E398/D398)*100</f>
        <v>106.66666666666667</v>
      </c>
      <c r="P398" s="6">
        <f>E398/L398</f>
        <v>81.632653061224488</v>
      </c>
      <c r="Q398" t="str">
        <f t="shared" si="24"/>
        <v>film &amp; video</v>
      </c>
      <c r="R398" t="str">
        <f t="shared" si="25"/>
        <v>documentary</v>
      </c>
      <c r="S398" s="13">
        <f>(I398/86400)+25569+(-8/24)</f>
        <v>41097.231550925928</v>
      </c>
      <c r="T398" s="13">
        <f>(J398/86400)+25569+(-8/24)</f>
        <v>41082.231550925928</v>
      </c>
      <c r="U398" t="str">
        <f t="shared" si="26"/>
        <v>Jun</v>
      </c>
      <c r="V398">
        <f t="shared" si="27"/>
        <v>2012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(E399/D399)*100</f>
        <v>103.90027322404372</v>
      </c>
      <c r="P399" s="6">
        <f>E399/L399</f>
        <v>56.460043668122275</v>
      </c>
      <c r="Q399" t="str">
        <f t="shared" si="24"/>
        <v>film &amp; video</v>
      </c>
      <c r="R399" t="str">
        <f t="shared" si="25"/>
        <v>documentary</v>
      </c>
      <c r="S399" s="13">
        <f>(I399/86400)+25569+(-8/24)</f>
        <v>40421.822222222218</v>
      </c>
      <c r="T399" s="13">
        <f>(J399/86400)+25569+(-8/24)</f>
        <v>40379.443101851852</v>
      </c>
      <c r="U399" t="str">
        <f t="shared" si="26"/>
        <v>Jul</v>
      </c>
      <c r="V399">
        <f t="shared" si="27"/>
        <v>2010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(E400/D400)*100</f>
        <v>125.16000000000001</v>
      </c>
      <c r="P400" s="6">
        <f>E400/L400</f>
        <v>140.1044776119403</v>
      </c>
      <c r="Q400" t="str">
        <f t="shared" si="24"/>
        <v>film &amp; video</v>
      </c>
      <c r="R400" t="str">
        <f t="shared" si="25"/>
        <v>documentary</v>
      </c>
      <c r="S400" s="13">
        <f>(I400/86400)+25569+(-8/24)</f>
        <v>42123.459791666661</v>
      </c>
      <c r="T400" s="13">
        <f>(J400/86400)+25569+(-8/24)</f>
        <v>42078.459791666661</v>
      </c>
      <c r="U400" t="str">
        <f t="shared" si="26"/>
        <v>Mar</v>
      </c>
      <c r="V400">
        <f t="shared" si="27"/>
        <v>2015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(E401/D401)*100</f>
        <v>106.80499999999999</v>
      </c>
      <c r="P401" s="6">
        <f>E401/L401</f>
        <v>224.85263157894738</v>
      </c>
      <c r="Q401" t="str">
        <f t="shared" si="24"/>
        <v>film &amp; video</v>
      </c>
      <c r="R401" t="str">
        <f t="shared" si="25"/>
        <v>documentary</v>
      </c>
      <c r="S401" s="13">
        <f>(I401/86400)+25569+(-8/24)</f>
        <v>42718.166666666664</v>
      </c>
      <c r="T401" s="13">
        <f>(J401/86400)+25569+(-8/24)</f>
        <v>42687.542442129627</v>
      </c>
      <c r="U401" t="str">
        <f t="shared" si="26"/>
        <v>Nov</v>
      </c>
      <c r="V401">
        <f t="shared" si="27"/>
        <v>2016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(E402/D402)*100</f>
        <v>112.30249999999999</v>
      </c>
      <c r="P402" s="6">
        <f>E402/L402</f>
        <v>181.13306451612902</v>
      </c>
      <c r="Q402" t="str">
        <f t="shared" si="24"/>
        <v>film &amp; video</v>
      </c>
      <c r="R402" t="str">
        <f t="shared" si="25"/>
        <v>documentary</v>
      </c>
      <c r="S402" s="13">
        <f>(I402/86400)+25569+(-8/24)</f>
        <v>41775.8125</v>
      </c>
      <c r="T402" s="13">
        <f>(J402/86400)+25569+(-8/24)</f>
        <v>41745.302627314813</v>
      </c>
      <c r="U402" t="str">
        <f t="shared" si="26"/>
        <v>Apr</v>
      </c>
      <c r="V402">
        <f t="shared" si="27"/>
        <v>2014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(E403/D403)*100</f>
        <v>103.812</v>
      </c>
      <c r="P403" s="6">
        <f>E403/L403</f>
        <v>711.04109589041093</v>
      </c>
      <c r="Q403" t="str">
        <f t="shared" si="24"/>
        <v>film &amp; video</v>
      </c>
      <c r="R403" t="str">
        <f t="shared" si="25"/>
        <v>documentary</v>
      </c>
      <c r="S403" s="13">
        <f>(I403/86400)+25569+(-8/24)</f>
        <v>40762.508912037032</v>
      </c>
      <c r="T403" s="13">
        <f>(J403/86400)+25569+(-8/24)</f>
        <v>40732.508912037032</v>
      </c>
      <c r="U403" t="str">
        <f t="shared" si="26"/>
        <v>Jul</v>
      </c>
      <c r="V403">
        <f t="shared" si="27"/>
        <v>2011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(E404/D404)*100</f>
        <v>141.65</v>
      </c>
      <c r="P404" s="6">
        <f>E404/L404</f>
        <v>65.883720930232556</v>
      </c>
      <c r="Q404" t="str">
        <f t="shared" si="24"/>
        <v>film &amp; video</v>
      </c>
      <c r="R404" t="str">
        <f t="shared" si="25"/>
        <v>documentary</v>
      </c>
      <c r="S404" s="13">
        <f>(I404/86400)+25569+(-8/24)</f>
        <v>42313.247881944444</v>
      </c>
      <c r="T404" s="13">
        <f>(J404/86400)+25569+(-8/24)</f>
        <v>42292.206215277773</v>
      </c>
      <c r="U404" t="str">
        <f t="shared" si="26"/>
        <v>Oct</v>
      </c>
      <c r="V404">
        <f t="shared" si="27"/>
        <v>2015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(E405/D405)*100</f>
        <v>105.25999999999999</v>
      </c>
      <c r="P405" s="6">
        <f>E405/L405</f>
        <v>75.185714285714283</v>
      </c>
      <c r="Q405" t="str">
        <f t="shared" si="24"/>
        <v>film &amp; video</v>
      </c>
      <c r="R405" t="str">
        <f t="shared" si="25"/>
        <v>documentary</v>
      </c>
      <c r="S405" s="13">
        <f>(I405/86400)+25569+(-8/24)</f>
        <v>40764.963888888888</v>
      </c>
      <c r="T405" s="13">
        <f>(J405/86400)+25569+(-8/24)</f>
        <v>40717.977326388886</v>
      </c>
      <c r="U405" t="str">
        <f t="shared" si="26"/>
        <v>Jun</v>
      </c>
      <c r="V405">
        <f t="shared" si="27"/>
        <v>2011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(E406/D406)*100</f>
        <v>103.09142857142857</v>
      </c>
      <c r="P406" s="6">
        <f>E406/L406</f>
        <v>133.14391143911439</v>
      </c>
      <c r="Q406" t="str">
        <f t="shared" si="24"/>
        <v>film &amp; video</v>
      </c>
      <c r="R406" t="str">
        <f t="shared" si="25"/>
        <v>documentary</v>
      </c>
      <c r="S406" s="13">
        <f>(I406/86400)+25569+(-8/24)</f>
        <v>41675.62777777778</v>
      </c>
      <c r="T406" s="13">
        <f>(J406/86400)+25569+(-8/24)</f>
        <v>41646.294699074067</v>
      </c>
      <c r="U406" t="str">
        <f t="shared" si="26"/>
        <v>Jan</v>
      </c>
      <c r="V406">
        <f t="shared" si="27"/>
        <v>2014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(E407/D407)*100</f>
        <v>107.65957446808511</v>
      </c>
      <c r="P407" s="6">
        <f>E407/L407</f>
        <v>55.2</v>
      </c>
      <c r="Q407" t="str">
        <f t="shared" si="24"/>
        <v>film &amp; video</v>
      </c>
      <c r="R407" t="str">
        <f t="shared" si="25"/>
        <v>documentary</v>
      </c>
      <c r="S407" s="13">
        <f>(I407/86400)+25569+(-8/24)</f>
        <v>41703.751608796294</v>
      </c>
      <c r="T407" s="13">
        <f>(J407/86400)+25569+(-8/24)</f>
        <v>41673.751608796294</v>
      </c>
      <c r="U407" t="str">
        <f t="shared" si="26"/>
        <v>Feb</v>
      </c>
      <c r="V407">
        <f t="shared" si="27"/>
        <v>2014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(E408/D408)*100</f>
        <v>107.70464285714286</v>
      </c>
      <c r="P408" s="6">
        <f>E408/L408</f>
        <v>86.163714285714292</v>
      </c>
      <c r="Q408" t="str">
        <f t="shared" si="24"/>
        <v>film &amp; video</v>
      </c>
      <c r="R408" t="str">
        <f t="shared" si="25"/>
        <v>documentary</v>
      </c>
      <c r="S408" s="13">
        <f>(I408/86400)+25569+(-8/24)</f>
        <v>40671.915972222218</v>
      </c>
      <c r="T408" s="13">
        <f>(J408/86400)+25569+(-8/24)</f>
        <v>40637.82913194444</v>
      </c>
      <c r="U408" t="str">
        <f t="shared" si="26"/>
        <v>Apr</v>
      </c>
      <c r="V408">
        <f t="shared" si="27"/>
        <v>2011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(E409/D409)*100</f>
        <v>101.55000000000001</v>
      </c>
      <c r="P409" s="6">
        <f>E409/L409</f>
        <v>92.318181818181813</v>
      </c>
      <c r="Q409" t="str">
        <f t="shared" si="24"/>
        <v>film &amp; video</v>
      </c>
      <c r="R409" t="str">
        <f t="shared" si="25"/>
        <v>documentary</v>
      </c>
      <c r="S409" s="13">
        <f>(I409/86400)+25569+(-8/24)</f>
        <v>40866.579282407409</v>
      </c>
      <c r="T409" s="13">
        <f>(J409/86400)+25569+(-8/24)</f>
        <v>40806.537615740737</v>
      </c>
      <c r="U409" t="str">
        <f t="shared" si="26"/>
        <v>Sep</v>
      </c>
      <c r="V409">
        <f t="shared" si="27"/>
        <v>2011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(E410/D410)*100</f>
        <v>101.43766666666667</v>
      </c>
      <c r="P410" s="6">
        <f>E410/L410</f>
        <v>160.16473684210527</v>
      </c>
      <c r="Q410" t="str">
        <f t="shared" si="24"/>
        <v>film &amp; video</v>
      </c>
      <c r="R410" t="str">
        <f t="shared" si="25"/>
        <v>documentary</v>
      </c>
      <c r="S410" s="13">
        <f>(I410/86400)+25569+(-8/24)</f>
        <v>41583.444328703699</v>
      </c>
      <c r="T410" s="13">
        <f>(J410/86400)+25569+(-8/24)</f>
        <v>41543.402662037035</v>
      </c>
      <c r="U410" t="str">
        <f t="shared" si="26"/>
        <v>Sep</v>
      </c>
      <c r="V410">
        <f t="shared" si="27"/>
        <v>2013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(E411/D411)*100</f>
        <v>136.80000000000001</v>
      </c>
      <c r="P411" s="6">
        <f>E411/L411</f>
        <v>45.6</v>
      </c>
      <c r="Q411" t="str">
        <f t="shared" si="24"/>
        <v>film &amp; video</v>
      </c>
      <c r="R411" t="str">
        <f t="shared" si="25"/>
        <v>documentary</v>
      </c>
      <c r="S411" s="13">
        <f>(I411/86400)+25569+(-8/24)</f>
        <v>42573.529444444437</v>
      </c>
      <c r="T411" s="13">
        <f>(J411/86400)+25569+(-8/24)</f>
        <v>42543.529444444437</v>
      </c>
      <c r="U411" t="str">
        <f t="shared" si="26"/>
        <v>Jun</v>
      </c>
      <c r="V411">
        <f t="shared" si="27"/>
        <v>2016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(E412/D412)*100</f>
        <v>128.29999999999998</v>
      </c>
      <c r="P412" s="6">
        <f>E412/L412</f>
        <v>183.28571428571428</v>
      </c>
      <c r="Q412" t="str">
        <f t="shared" si="24"/>
        <v>film &amp; video</v>
      </c>
      <c r="R412" t="str">
        <f t="shared" si="25"/>
        <v>documentary</v>
      </c>
      <c r="S412" s="13">
        <f>(I412/86400)+25569+(-8/24)</f>
        <v>42173.648113425923</v>
      </c>
      <c r="T412" s="13">
        <f>(J412/86400)+25569+(-8/24)</f>
        <v>42113.648113425923</v>
      </c>
      <c r="U412" t="str">
        <f t="shared" si="26"/>
        <v>Apr</v>
      </c>
      <c r="V412">
        <f t="shared" si="27"/>
        <v>2015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(E413/D413)*100</f>
        <v>101.05</v>
      </c>
      <c r="P413" s="6">
        <f>E413/L413</f>
        <v>125.78838174273859</v>
      </c>
      <c r="Q413" t="str">
        <f t="shared" si="24"/>
        <v>film &amp; video</v>
      </c>
      <c r="R413" t="str">
        <f t="shared" si="25"/>
        <v>documentary</v>
      </c>
      <c r="S413" s="13">
        <f>(I413/86400)+25569+(-8/24)</f>
        <v>41629.875</v>
      </c>
      <c r="T413" s="13">
        <f>(J413/86400)+25569+(-8/24)</f>
        <v>41597.842638888884</v>
      </c>
      <c r="U413" t="str">
        <f t="shared" si="26"/>
        <v>Nov</v>
      </c>
      <c r="V413">
        <f t="shared" si="27"/>
        <v>2013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(E414/D414)*100</f>
        <v>126.84</v>
      </c>
      <c r="P414" s="6">
        <f>E414/L414</f>
        <v>57.654545454545456</v>
      </c>
      <c r="Q414" t="str">
        <f t="shared" si="24"/>
        <v>film &amp; video</v>
      </c>
      <c r="R414" t="str">
        <f t="shared" si="25"/>
        <v>documentary</v>
      </c>
      <c r="S414" s="13">
        <f>(I414/86400)+25569+(-8/24)</f>
        <v>41115.409467592588</v>
      </c>
      <c r="T414" s="13">
        <f>(J414/86400)+25569+(-8/24)</f>
        <v>41099.409467592588</v>
      </c>
      <c r="U414" t="str">
        <f t="shared" si="26"/>
        <v>Jul</v>
      </c>
      <c r="V414">
        <f t="shared" si="27"/>
        <v>2012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(E415/D415)*100</f>
        <v>105.0859375</v>
      </c>
      <c r="P415" s="6">
        <f>E415/L415</f>
        <v>78.660818713450297</v>
      </c>
      <c r="Q415" t="str">
        <f t="shared" si="24"/>
        <v>film &amp; video</v>
      </c>
      <c r="R415" t="str">
        <f t="shared" si="25"/>
        <v>documentary</v>
      </c>
      <c r="S415" s="13">
        <f>(I415/86400)+25569+(-8/24)</f>
        <v>41109.54410879629</v>
      </c>
      <c r="T415" s="13">
        <f>(J415/86400)+25569+(-8/24)</f>
        <v>41079.54410879629</v>
      </c>
      <c r="U415" t="str">
        <f t="shared" si="26"/>
        <v>Jun</v>
      </c>
      <c r="V415">
        <f t="shared" si="27"/>
        <v>2012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(E416/D416)*100</f>
        <v>102.85405405405406</v>
      </c>
      <c r="P416" s="6">
        <f>E416/L416</f>
        <v>91.480769230769226</v>
      </c>
      <c r="Q416" t="str">
        <f t="shared" si="24"/>
        <v>film &amp; video</v>
      </c>
      <c r="R416" t="str">
        <f t="shared" si="25"/>
        <v>documentary</v>
      </c>
      <c r="S416" s="13">
        <f>(I416/86400)+25569+(-8/24)</f>
        <v>41558.72991898148</v>
      </c>
      <c r="T416" s="13">
        <f>(J416/86400)+25569+(-8/24)</f>
        <v>41528.72991898148</v>
      </c>
      <c r="U416" t="str">
        <f t="shared" si="26"/>
        <v>Sep</v>
      </c>
      <c r="V416">
        <f t="shared" si="27"/>
        <v>2013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(E417/D417)*100</f>
        <v>102.14714285714285</v>
      </c>
      <c r="P417" s="6">
        <f>E417/L417</f>
        <v>68.09809523809524</v>
      </c>
      <c r="Q417" t="str">
        <f t="shared" si="24"/>
        <v>film &amp; video</v>
      </c>
      <c r="R417" t="str">
        <f t="shared" si="25"/>
        <v>documentary</v>
      </c>
      <c r="S417" s="13">
        <f>(I417/86400)+25569+(-8/24)</f>
        <v>41929.166666666664</v>
      </c>
      <c r="T417" s="13">
        <f>(J417/86400)+25569+(-8/24)</f>
        <v>41904.518541666665</v>
      </c>
      <c r="U417" t="str">
        <f t="shared" si="26"/>
        <v>Sep</v>
      </c>
      <c r="V417">
        <f t="shared" si="27"/>
        <v>2014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(E418/D418)*100</f>
        <v>120.21700000000001</v>
      </c>
      <c r="P418" s="6">
        <f>E418/L418</f>
        <v>48.086800000000004</v>
      </c>
      <c r="Q418" t="str">
        <f t="shared" si="24"/>
        <v>film &amp; video</v>
      </c>
      <c r="R418" t="str">
        <f t="shared" si="25"/>
        <v>documentary</v>
      </c>
      <c r="S418" s="13">
        <f>(I418/86400)+25569+(-8/24)</f>
        <v>41678.062858796293</v>
      </c>
      <c r="T418" s="13">
        <f>(J418/86400)+25569+(-8/24)</f>
        <v>41648.062858796293</v>
      </c>
      <c r="U418" t="str">
        <f t="shared" si="26"/>
        <v>Jan</v>
      </c>
      <c r="V418">
        <f t="shared" si="27"/>
        <v>2014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(E419/D419)*100</f>
        <v>100.24761904761905</v>
      </c>
      <c r="P419" s="6">
        <f>E419/L419</f>
        <v>202.42307692307693</v>
      </c>
      <c r="Q419" t="str">
        <f t="shared" si="24"/>
        <v>film &amp; video</v>
      </c>
      <c r="R419" t="str">
        <f t="shared" si="25"/>
        <v>documentary</v>
      </c>
      <c r="S419" s="13">
        <f>(I419/86400)+25569+(-8/24)</f>
        <v>41371.856249999997</v>
      </c>
      <c r="T419" s="13">
        <f>(J419/86400)+25569+(-8/24)</f>
        <v>41360.637268518512</v>
      </c>
      <c r="U419" t="str">
        <f t="shared" si="26"/>
        <v>Mar</v>
      </c>
      <c r="V419">
        <f t="shared" si="27"/>
        <v>2013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(E420/D420)*100</f>
        <v>100.63392857142857</v>
      </c>
      <c r="P420" s="6">
        <f>E420/L420</f>
        <v>216.75</v>
      </c>
      <c r="Q420" t="str">
        <f t="shared" si="24"/>
        <v>film &amp; video</v>
      </c>
      <c r="R420" t="str">
        <f t="shared" si="25"/>
        <v>documentary</v>
      </c>
      <c r="S420" s="13">
        <f>(I420/86400)+25569+(-8/24)</f>
        <v>42207.94903935185</v>
      </c>
      <c r="T420" s="13">
        <f>(J420/86400)+25569+(-8/24)</f>
        <v>42177.94903935185</v>
      </c>
      <c r="U420" t="str">
        <f t="shared" si="26"/>
        <v>Jun</v>
      </c>
      <c r="V420">
        <f t="shared" si="27"/>
        <v>2015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(E421/D421)*100</f>
        <v>100.4375</v>
      </c>
      <c r="P421" s="6">
        <f>E421/L421</f>
        <v>110.06849315068493</v>
      </c>
      <c r="Q421" t="str">
        <f t="shared" si="24"/>
        <v>film &amp; video</v>
      </c>
      <c r="R421" t="str">
        <f t="shared" si="25"/>
        <v>documentary</v>
      </c>
      <c r="S421" s="13">
        <f>(I421/86400)+25569+(-8/24)</f>
        <v>41454.509108796294</v>
      </c>
      <c r="T421" s="13">
        <f>(J421/86400)+25569+(-8/24)</f>
        <v>41394.509108796294</v>
      </c>
      <c r="U421" t="str">
        <f t="shared" si="26"/>
        <v>Apr</v>
      </c>
      <c r="V421">
        <f t="shared" si="27"/>
        <v>2013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(E422/D422)*100</f>
        <v>0.43939393939393934</v>
      </c>
      <c r="P422" s="6">
        <f>E422/L422</f>
        <v>4.833333333333333</v>
      </c>
      <c r="Q422" t="str">
        <f t="shared" si="24"/>
        <v>film &amp; video</v>
      </c>
      <c r="R422" t="str">
        <f t="shared" si="25"/>
        <v>animation</v>
      </c>
      <c r="S422" s="13">
        <f>(I422/86400)+25569+(-8/24)</f>
        <v>41711.861469907402</v>
      </c>
      <c r="T422" s="13">
        <f>(J422/86400)+25569+(-8/24)</f>
        <v>41681.903136574074</v>
      </c>
      <c r="U422" t="str">
        <f t="shared" si="26"/>
        <v>Feb</v>
      </c>
      <c r="V422">
        <f t="shared" si="27"/>
        <v>2014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(E423/D423)*100</f>
        <v>2.0066666666666668</v>
      </c>
      <c r="P423" s="6">
        <f>E423/L423</f>
        <v>50.166666666666664</v>
      </c>
      <c r="Q423" t="str">
        <f t="shared" si="24"/>
        <v>film &amp; video</v>
      </c>
      <c r="R423" t="str">
        <f t="shared" si="25"/>
        <v>animation</v>
      </c>
      <c r="S423" s="13">
        <f>(I423/86400)+25569+(-8/24)</f>
        <v>42237.158055555548</v>
      </c>
      <c r="T423" s="13">
        <f>(J423/86400)+25569+(-8/24)</f>
        <v>42177.158055555548</v>
      </c>
      <c r="U423" t="str">
        <f t="shared" si="26"/>
        <v>Jun</v>
      </c>
      <c r="V423">
        <f t="shared" si="27"/>
        <v>2015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(E424/D424)*100</f>
        <v>1.075</v>
      </c>
      <c r="P424" s="6">
        <f>E424/L424</f>
        <v>35.833333333333336</v>
      </c>
      <c r="Q424" t="str">
        <f t="shared" si="24"/>
        <v>film &amp; video</v>
      </c>
      <c r="R424" t="str">
        <f t="shared" si="25"/>
        <v>animation</v>
      </c>
      <c r="S424" s="13">
        <f>(I424/86400)+25569+(-8/24)</f>
        <v>41892.927048611113</v>
      </c>
      <c r="T424" s="13">
        <f>(J424/86400)+25569+(-8/24)</f>
        <v>41862.927048611113</v>
      </c>
      <c r="U424" t="str">
        <f t="shared" si="26"/>
        <v>Aug</v>
      </c>
      <c r="V424">
        <f t="shared" si="27"/>
        <v>2014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(E425/D425)*100</f>
        <v>0.76500000000000001</v>
      </c>
      <c r="P425" s="6">
        <f>E425/L425</f>
        <v>11.76923076923077</v>
      </c>
      <c r="Q425" t="str">
        <f t="shared" si="24"/>
        <v>film &amp; video</v>
      </c>
      <c r="R425" t="str">
        <f t="shared" si="25"/>
        <v>animation</v>
      </c>
      <c r="S425" s="13">
        <f>(I425/86400)+25569+(-8/24)</f>
        <v>41430.592939814815</v>
      </c>
      <c r="T425" s="13">
        <f>(J425/86400)+25569+(-8/24)</f>
        <v>41400.592939814815</v>
      </c>
      <c r="U425" t="str">
        <f t="shared" si="26"/>
        <v>May</v>
      </c>
      <c r="V425">
        <f t="shared" si="27"/>
        <v>2013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(E426/D426)*100</f>
        <v>6.7966666666666677</v>
      </c>
      <c r="P426" s="6">
        <f>E426/L426</f>
        <v>40.78</v>
      </c>
      <c r="Q426" t="str">
        <f t="shared" si="24"/>
        <v>film &amp; video</v>
      </c>
      <c r="R426" t="str">
        <f t="shared" si="25"/>
        <v>animation</v>
      </c>
      <c r="S426" s="13">
        <f>(I426/86400)+25569+(-8/24)</f>
        <v>40994.001145833332</v>
      </c>
      <c r="T426" s="13">
        <f>(J426/86400)+25569+(-8/24)</f>
        <v>40934.042812499996</v>
      </c>
      <c r="U426" t="str">
        <f t="shared" si="26"/>
        <v>Jan</v>
      </c>
      <c r="V426">
        <f t="shared" si="27"/>
        <v>2012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(E427/D427)*100</f>
        <v>1.2E-2</v>
      </c>
      <c r="P427" s="6">
        <f>E427/L427</f>
        <v>3</v>
      </c>
      <c r="Q427" t="str">
        <f t="shared" si="24"/>
        <v>film &amp; video</v>
      </c>
      <c r="R427" t="str">
        <f t="shared" si="25"/>
        <v>animation</v>
      </c>
      <c r="S427" s="13">
        <f>(I427/86400)+25569+(-8/24)</f>
        <v>42335.569490740738</v>
      </c>
      <c r="T427" s="13">
        <f>(J427/86400)+25569+(-8/24)</f>
        <v>42275.527824074066</v>
      </c>
      <c r="U427" t="str">
        <f t="shared" si="26"/>
        <v>Sep</v>
      </c>
      <c r="V427">
        <f t="shared" si="27"/>
        <v>2015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(E428/D428)*100</f>
        <v>1.3299999999999998</v>
      </c>
      <c r="P428" s="6">
        <f>E428/L428</f>
        <v>16.625</v>
      </c>
      <c r="Q428" t="str">
        <f t="shared" si="24"/>
        <v>film &amp; video</v>
      </c>
      <c r="R428" t="str">
        <f t="shared" si="25"/>
        <v>animation</v>
      </c>
      <c r="S428" s="13">
        <f>(I428/86400)+25569+(-8/24)</f>
        <v>42430.378634259258</v>
      </c>
      <c r="T428" s="13">
        <f>(J428/86400)+25569+(-8/24)</f>
        <v>42400.378634259258</v>
      </c>
      <c r="U428" t="str">
        <f t="shared" si="26"/>
        <v>Jan</v>
      </c>
      <c r="V428">
        <f t="shared" si="27"/>
        <v>2016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(E429/D429)*100</f>
        <v>0</v>
      </c>
      <c r="P429" s="6" t="e">
        <f>E429/L429</f>
        <v>#DIV/0!</v>
      </c>
      <c r="Q429" t="str">
        <f t="shared" si="24"/>
        <v>film &amp; video</v>
      </c>
      <c r="R429" t="str">
        <f t="shared" si="25"/>
        <v>animation</v>
      </c>
      <c r="S429" s="13">
        <f>(I429/86400)+25569+(-8/24)</f>
        <v>42299.457638888889</v>
      </c>
      <c r="T429" s="13">
        <f>(J429/86400)+25569+(-8/24)</f>
        <v>42285.575694444444</v>
      </c>
      <c r="U429" t="str">
        <f t="shared" si="26"/>
        <v>Oct</v>
      </c>
      <c r="V429">
        <f t="shared" si="27"/>
        <v>2015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(E430/D430)*100</f>
        <v>5.6333333333333329</v>
      </c>
      <c r="P430" s="6">
        <f>E430/L430</f>
        <v>52</v>
      </c>
      <c r="Q430" t="str">
        <f t="shared" si="24"/>
        <v>film &amp; video</v>
      </c>
      <c r="R430" t="str">
        <f t="shared" si="25"/>
        <v>animation</v>
      </c>
      <c r="S430" s="13">
        <f>(I430/86400)+25569+(-8/24)</f>
        <v>41806.583333333328</v>
      </c>
      <c r="T430" s="13">
        <f>(J430/86400)+25569+(-8/24)</f>
        <v>41778.433391203704</v>
      </c>
      <c r="U430" t="str">
        <f t="shared" si="26"/>
        <v>May</v>
      </c>
      <c r="V430">
        <f t="shared" si="27"/>
        <v>2014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(E431/D431)*100</f>
        <v>0</v>
      </c>
      <c r="P431" s="6" t="e">
        <f>E431/L431</f>
        <v>#DIV/0!</v>
      </c>
      <c r="Q431" t="str">
        <f t="shared" si="24"/>
        <v>film &amp; video</v>
      </c>
      <c r="R431" t="str">
        <f t="shared" si="25"/>
        <v>animation</v>
      </c>
      <c r="S431" s="13">
        <f>(I431/86400)+25569+(-8/24)</f>
        <v>40143.874305555553</v>
      </c>
      <c r="T431" s="13">
        <f>(J431/86400)+25569+(-8/24)</f>
        <v>40070.568078703705</v>
      </c>
      <c r="U431" t="str">
        <f t="shared" si="26"/>
        <v>Sep</v>
      </c>
      <c r="V431">
        <f t="shared" si="27"/>
        <v>2009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(E432/D432)*100</f>
        <v>2.4</v>
      </c>
      <c r="P432" s="6">
        <f>E432/L432</f>
        <v>4.8</v>
      </c>
      <c r="Q432" t="str">
        <f t="shared" si="24"/>
        <v>film &amp; video</v>
      </c>
      <c r="R432" t="str">
        <f t="shared" si="25"/>
        <v>animation</v>
      </c>
      <c r="S432" s="13">
        <f>(I432/86400)+25569+(-8/24)</f>
        <v>41527.773923611108</v>
      </c>
      <c r="T432" s="13">
        <f>(J432/86400)+25569+(-8/24)</f>
        <v>41512.773923611108</v>
      </c>
      <c r="U432" t="str">
        <f t="shared" si="26"/>
        <v>Aug</v>
      </c>
      <c r="V432">
        <f t="shared" si="27"/>
        <v>2013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(E433/D433)*100</f>
        <v>13.833333333333334</v>
      </c>
      <c r="P433" s="6">
        <f>E433/L433</f>
        <v>51.875</v>
      </c>
      <c r="Q433" t="str">
        <f t="shared" si="24"/>
        <v>film &amp; video</v>
      </c>
      <c r="R433" t="str">
        <f t="shared" si="25"/>
        <v>animation</v>
      </c>
      <c r="S433" s="13">
        <f>(I433/86400)+25569+(-8/24)</f>
        <v>42556.537997685184</v>
      </c>
      <c r="T433" s="13">
        <f>(J433/86400)+25569+(-8/24)</f>
        <v>42526.537997685184</v>
      </c>
      <c r="U433" t="str">
        <f t="shared" si="26"/>
        <v>Jun</v>
      </c>
      <c r="V433">
        <f t="shared" si="27"/>
        <v>2016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(E434/D434)*100</f>
        <v>9.5</v>
      </c>
      <c r="P434" s="6">
        <f>E434/L434</f>
        <v>71.25</v>
      </c>
      <c r="Q434" t="str">
        <f t="shared" si="24"/>
        <v>film &amp; video</v>
      </c>
      <c r="R434" t="str">
        <f t="shared" si="25"/>
        <v>animation</v>
      </c>
      <c r="S434" s="13">
        <f>(I434/86400)+25569+(-8/24)</f>
        <v>42298.39329861111</v>
      </c>
      <c r="T434" s="13">
        <f>(J434/86400)+25569+(-8/24)</f>
        <v>42238.39329861111</v>
      </c>
      <c r="U434" t="str">
        <f t="shared" si="26"/>
        <v>Aug</v>
      </c>
      <c r="V434">
        <f t="shared" si="27"/>
        <v>2015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(E435/D435)*100</f>
        <v>0</v>
      </c>
      <c r="P435" s="6" t="e">
        <f>E435/L435</f>
        <v>#DIV/0!</v>
      </c>
      <c r="Q435" t="str">
        <f t="shared" si="24"/>
        <v>film &amp; video</v>
      </c>
      <c r="R435" t="str">
        <f t="shared" si="25"/>
        <v>animation</v>
      </c>
      <c r="S435" s="13">
        <f>(I435/86400)+25569+(-8/24)</f>
        <v>42288.296550925923</v>
      </c>
      <c r="T435" s="13">
        <f>(J435/86400)+25569+(-8/24)</f>
        <v>42228.296550925923</v>
      </c>
      <c r="U435" t="str">
        <f t="shared" si="26"/>
        <v>Aug</v>
      </c>
      <c r="V435">
        <f t="shared" si="27"/>
        <v>2015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(E436/D436)*100</f>
        <v>5</v>
      </c>
      <c r="P436" s="6">
        <f>E436/L436</f>
        <v>62.5</v>
      </c>
      <c r="Q436" t="str">
        <f t="shared" si="24"/>
        <v>film &amp; video</v>
      </c>
      <c r="R436" t="str">
        <f t="shared" si="25"/>
        <v>animation</v>
      </c>
      <c r="S436" s="13">
        <f>(I436/86400)+25569+(-8/24)</f>
        <v>41609.542847222219</v>
      </c>
      <c r="T436" s="13">
        <f>(J436/86400)+25569+(-8/24)</f>
        <v>41576.501180555555</v>
      </c>
      <c r="U436" t="str">
        <f t="shared" si="26"/>
        <v>Oct</v>
      </c>
      <c r="V436">
        <f t="shared" si="27"/>
        <v>2013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(E437/D437)*100</f>
        <v>2.7272727272727275E-3</v>
      </c>
      <c r="P437" s="6">
        <f>E437/L437</f>
        <v>1</v>
      </c>
      <c r="Q437" t="str">
        <f t="shared" si="24"/>
        <v>film &amp; video</v>
      </c>
      <c r="R437" t="str">
        <f t="shared" si="25"/>
        <v>animation</v>
      </c>
      <c r="S437" s="13">
        <f>(I437/86400)+25569+(-8/24)</f>
        <v>41530.414120370369</v>
      </c>
      <c r="T437" s="13">
        <f>(J437/86400)+25569+(-8/24)</f>
        <v>41500.414120370369</v>
      </c>
      <c r="U437" t="str">
        <f t="shared" si="26"/>
        <v>Aug</v>
      </c>
      <c r="V437">
        <f t="shared" si="27"/>
        <v>2013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(E438/D438)*100</f>
        <v>0</v>
      </c>
      <c r="P438" s="6" t="e">
        <f>E438/L438</f>
        <v>#DIV/0!</v>
      </c>
      <c r="Q438" t="str">
        <f t="shared" si="24"/>
        <v>film &amp; video</v>
      </c>
      <c r="R438" t="str">
        <f t="shared" si="25"/>
        <v>animation</v>
      </c>
      <c r="S438" s="13">
        <f>(I438/86400)+25569+(-8/24)</f>
        <v>41486.029085648144</v>
      </c>
      <c r="T438" s="13">
        <f>(J438/86400)+25569+(-8/24)</f>
        <v>41456.029085648144</v>
      </c>
      <c r="U438" t="str">
        <f t="shared" si="26"/>
        <v>Jul</v>
      </c>
      <c r="V438">
        <f t="shared" si="27"/>
        <v>2013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(E439/D439)*100</f>
        <v>0</v>
      </c>
      <c r="P439" s="6" t="e">
        <f>E439/L439</f>
        <v>#DIV/0!</v>
      </c>
      <c r="Q439" t="str">
        <f t="shared" si="24"/>
        <v>film &amp; video</v>
      </c>
      <c r="R439" t="str">
        <f t="shared" si="25"/>
        <v>animation</v>
      </c>
      <c r="S439" s="13">
        <f>(I439/86400)+25569+(-8/24)</f>
        <v>42650.985254629624</v>
      </c>
      <c r="T439" s="13">
        <f>(J439/86400)+25569+(-8/24)</f>
        <v>42590.985254629624</v>
      </c>
      <c r="U439" t="str">
        <f t="shared" si="26"/>
        <v>Aug</v>
      </c>
      <c r="V439">
        <f t="shared" si="27"/>
        <v>2016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(E440/D440)*100</f>
        <v>9.379999999999999</v>
      </c>
      <c r="P440" s="6">
        <f>E440/L440</f>
        <v>170.54545454545453</v>
      </c>
      <c r="Q440" t="str">
        <f t="shared" si="24"/>
        <v>film &amp; video</v>
      </c>
      <c r="R440" t="str">
        <f t="shared" si="25"/>
        <v>animation</v>
      </c>
      <c r="S440" s="13">
        <f>(I440/86400)+25569+(-8/24)</f>
        <v>42325.969421296293</v>
      </c>
      <c r="T440" s="13">
        <f>(J440/86400)+25569+(-8/24)</f>
        <v>42295.927754629629</v>
      </c>
      <c r="U440" t="str">
        <f t="shared" si="26"/>
        <v>Oct</v>
      </c>
      <c r="V440">
        <f t="shared" si="27"/>
        <v>2015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(E441/D441)*100</f>
        <v>0</v>
      </c>
      <c r="P441" s="6" t="e">
        <f>E441/L441</f>
        <v>#DIV/0!</v>
      </c>
      <c r="Q441" t="str">
        <f t="shared" si="24"/>
        <v>film &amp; video</v>
      </c>
      <c r="R441" t="str">
        <f t="shared" si="25"/>
        <v>animation</v>
      </c>
      <c r="S441" s="13">
        <f>(I441/86400)+25569+(-8/24)</f>
        <v>41929.428449074076</v>
      </c>
      <c r="T441" s="13">
        <f>(J441/86400)+25569+(-8/24)</f>
        <v>41919.428449074076</v>
      </c>
      <c r="U441" t="str">
        <f t="shared" si="26"/>
        <v>Oct</v>
      </c>
      <c r="V441">
        <f t="shared" si="27"/>
        <v>2014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(E442/D442)*100</f>
        <v>0.1</v>
      </c>
      <c r="P442" s="6">
        <f>E442/L442</f>
        <v>5</v>
      </c>
      <c r="Q442" t="str">
        <f t="shared" si="24"/>
        <v>film &amp; video</v>
      </c>
      <c r="R442" t="str">
        <f t="shared" si="25"/>
        <v>animation</v>
      </c>
      <c r="S442" s="13">
        <f>(I442/86400)+25569+(-8/24)</f>
        <v>42453.610567129632</v>
      </c>
      <c r="T442" s="13">
        <f>(J442/86400)+25569+(-8/24)</f>
        <v>42423.652233796289</v>
      </c>
      <c r="U442" t="str">
        <f t="shared" si="26"/>
        <v>Feb</v>
      </c>
      <c r="V442">
        <f t="shared" si="27"/>
        <v>2016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(E443/D443)*100</f>
        <v>0</v>
      </c>
      <c r="P443" s="6" t="e">
        <f>E443/L443</f>
        <v>#DIV/0!</v>
      </c>
      <c r="Q443" t="str">
        <f t="shared" si="24"/>
        <v>film &amp; video</v>
      </c>
      <c r="R443" t="str">
        <f t="shared" si="25"/>
        <v>animation</v>
      </c>
      <c r="S443" s="13">
        <f>(I443/86400)+25569+(-8/24)</f>
        <v>41580.460601851846</v>
      </c>
      <c r="T443" s="13">
        <f>(J443/86400)+25569+(-8/24)</f>
        <v>41550.460601851846</v>
      </c>
      <c r="U443" t="str">
        <f t="shared" si="26"/>
        <v>Oct</v>
      </c>
      <c r="V443">
        <f t="shared" si="27"/>
        <v>2013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(E444/D444)*100</f>
        <v>39.358823529411765</v>
      </c>
      <c r="P444" s="6">
        <f>E444/L444</f>
        <v>393.58823529411762</v>
      </c>
      <c r="Q444" t="str">
        <f t="shared" si="24"/>
        <v>film &amp; video</v>
      </c>
      <c r="R444" t="str">
        <f t="shared" si="25"/>
        <v>animation</v>
      </c>
      <c r="S444" s="13">
        <f>(I444/86400)+25569+(-8/24)</f>
        <v>42054.555358796293</v>
      </c>
      <c r="T444" s="13">
        <f>(J444/86400)+25569+(-8/24)</f>
        <v>42024.555358796293</v>
      </c>
      <c r="U444" t="str">
        <f t="shared" si="26"/>
        <v>Jan</v>
      </c>
      <c r="V444">
        <f t="shared" si="27"/>
        <v>2015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(E445/D445)*100</f>
        <v>0.1</v>
      </c>
      <c r="P445" s="6">
        <f>E445/L445</f>
        <v>5</v>
      </c>
      <c r="Q445" t="str">
        <f t="shared" si="24"/>
        <v>film &amp; video</v>
      </c>
      <c r="R445" t="str">
        <f t="shared" si="25"/>
        <v>animation</v>
      </c>
      <c r="S445" s="13">
        <f>(I445/86400)+25569+(-8/24)</f>
        <v>41679.681724537033</v>
      </c>
      <c r="T445" s="13">
        <f>(J445/86400)+25569+(-8/24)</f>
        <v>41649.681724537033</v>
      </c>
      <c r="U445" t="str">
        <f t="shared" si="26"/>
        <v>Jan</v>
      </c>
      <c r="V445">
        <f t="shared" si="27"/>
        <v>2014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(E446/D446)*100</f>
        <v>5</v>
      </c>
      <c r="P446" s="6">
        <f>E446/L446</f>
        <v>50</v>
      </c>
      <c r="Q446" t="str">
        <f t="shared" si="24"/>
        <v>film &amp; video</v>
      </c>
      <c r="R446" t="str">
        <f t="shared" si="25"/>
        <v>animation</v>
      </c>
      <c r="S446" s="13">
        <f>(I446/86400)+25569+(-8/24)</f>
        <v>40954.57362268518</v>
      </c>
      <c r="T446" s="13">
        <f>(J446/86400)+25569+(-8/24)</f>
        <v>40894.57362268518</v>
      </c>
      <c r="U446" t="str">
        <f t="shared" si="26"/>
        <v>Dec</v>
      </c>
      <c r="V446">
        <f t="shared" si="27"/>
        <v>2011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(E447/D447)*100</f>
        <v>3.3333333333333335E-3</v>
      </c>
      <c r="P447" s="6">
        <f>E447/L447</f>
        <v>1</v>
      </c>
      <c r="Q447" t="str">
        <f t="shared" si="24"/>
        <v>film &amp; video</v>
      </c>
      <c r="R447" t="str">
        <f t="shared" si="25"/>
        <v>animation</v>
      </c>
      <c r="S447" s="13">
        <f>(I447/86400)+25569+(-8/24)</f>
        <v>42145.002025462956</v>
      </c>
      <c r="T447" s="13">
        <f>(J447/86400)+25569+(-8/24)</f>
        <v>42130.002025462956</v>
      </c>
      <c r="U447" t="str">
        <f t="shared" si="26"/>
        <v>May</v>
      </c>
      <c r="V447">
        <f t="shared" si="27"/>
        <v>2015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(E448/D448)*100</f>
        <v>7.2952380952380951</v>
      </c>
      <c r="P448" s="6">
        <f>E448/L448</f>
        <v>47.875</v>
      </c>
      <c r="Q448" t="str">
        <f t="shared" si="24"/>
        <v>film &amp; video</v>
      </c>
      <c r="R448" t="str">
        <f t="shared" si="25"/>
        <v>animation</v>
      </c>
      <c r="S448" s="13">
        <f>(I448/86400)+25569+(-8/24)</f>
        <v>42066.750231481477</v>
      </c>
      <c r="T448" s="13">
        <f>(J448/86400)+25569+(-8/24)</f>
        <v>42036.750231481477</v>
      </c>
      <c r="U448" t="str">
        <f t="shared" si="26"/>
        <v>Feb</v>
      </c>
      <c r="V448">
        <f t="shared" si="27"/>
        <v>2015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(E449/D449)*100</f>
        <v>1.6666666666666666E-2</v>
      </c>
      <c r="P449" s="6">
        <f>E449/L449</f>
        <v>5</v>
      </c>
      <c r="Q449" t="str">
        <f t="shared" si="24"/>
        <v>film &amp; video</v>
      </c>
      <c r="R449" t="str">
        <f t="shared" si="25"/>
        <v>animation</v>
      </c>
      <c r="S449" s="13">
        <f>(I449/86400)+25569+(-8/24)</f>
        <v>41356.180127314808</v>
      </c>
      <c r="T449" s="13">
        <f>(J449/86400)+25569+(-8/24)</f>
        <v>41331.22179398148</v>
      </c>
      <c r="U449" t="str">
        <f t="shared" si="26"/>
        <v>Feb</v>
      </c>
      <c r="V449">
        <f t="shared" si="27"/>
        <v>2013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(E450/D450)*100</f>
        <v>3.2804000000000002</v>
      </c>
      <c r="P450" s="6">
        <f>E450/L450</f>
        <v>20.502500000000001</v>
      </c>
      <c r="Q450" t="str">
        <f t="shared" si="24"/>
        <v>film &amp; video</v>
      </c>
      <c r="R450" t="str">
        <f t="shared" si="25"/>
        <v>animation</v>
      </c>
      <c r="S450" s="13">
        <f>(I450/86400)+25569+(-8/24)</f>
        <v>41773.424710648142</v>
      </c>
      <c r="T450" s="13">
        <f>(J450/86400)+25569+(-8/24)</f>
        <v>41753.424710648142</v>
      </c>
      <c r="U450" t="str">
        <f t="shared" si="26"/>
        <v>Apr</v>
      </c>
      <c r="V450">
        <f t="shared" si="27"/>
        <v>2014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(E451/D451)*100</f>
        <v>2.25</v>
      </c>
      <c r="P451" s="6">
        <f>E451/L451</f>
        <v>9</v>
      </c>
      <c r="Q451" t="str">
        <f t="shared" ref="Q451:Q514" si="28">LEFT(N451,FIND("/",N451)-1)</f>
        <v>film &amp; video</v>
      </c>
      <c r="R451" t="str">
        <f t="shared" ref="R451:R514" si="29">MID(N451,FIND("/",N451)+1,20)</f>
        <v>animation</v>
      </c>
      <c r="S451" s="13">
        <f>(I451/86400)+25569+(-8/24)</f>
        <v>41564.234780092593</v>
      </c>
      <c r="T451" s="13">
        <f>(J451/86400)+25569+(-8/24)</f>
        <v>41534.234780092593</v>
      </c>
      <c r="U451" t="str">
        <f t="shared" ref="U451:U514" si="30">TEXT(T451,"mmm")</f>
        <v>Sep</v>
      </c>
      <c r="V451">
        <f t="shared" ref="V451:V514" si="31">YEAR(T451)</f>
        <v>2013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(E452/D452)*100</f>
        <v>0.79200000000000004</v>
      </c>
      <c r="P452" s="6">
        <f>E452/L452</f>
        <v>56.571428571428569</v>
      </c>
      <c r="Q452" t="str">
        <f t="shared" si="28"/>
        <v>film &amp; video</v>
      </c>
      <c r="R452" t="str">
        <f t="shared" si="29"/>
        <v>animation</v>
      </c>
      <c r="S452" s="13">
        <f>(I452/86400)+25569+(-8/24)</f>
        <v>41684.61342592592</v>
      </c>
      <c r="T452" s="13">
        <f>(J452/86400)+25569+(-8/24)</f>
        <v>41654.61342592592</v>
      </c>
      <c r="U452" t="str">
        <f t="shared" si="30"/>
        <v>Jan</v>
      </c>
      <c r="V452">
        <f t="shared" si="31"/>
        <v>2014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(E453/D453)*100</f>
        <v>0</v>
      </c>
      <c r="P453" s="6" t="e">
        <f>E453/L453</f>
        <v>#DIV/0!</v>
      </c>
      <c r="Q453" t="str">
        <f t="shared" si="28"/>
        <v>film &amp; video</v>
      </c>
      <c r="R453" t="str">
        <f t="shared" si="29"/>
        <v>animation</v>
      </c>
      <c r="S453" s="13">
        <f>(I453/86400)+25569+(-8/24)</f>
        <v>41664.381840277776</v>
      </c>
      <c r="T453" s="13">
        <f>(J453/86400)+25569+(-8/24)</f>
        <v>41634.381840277776</v>
      </c>
      <c r="U453" t="str">
        <f t="shared" si="30"/>
        <v>Dec</v>
      </c>
      <c r="V453">
        <f t="shared" si="31"/>
        <v>2013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(E454/D454)*100</f>
        <v>64</v>
      </c>
      <c r="P454" s="6">
        <f>E454/L454</f>
        <v>40</v>
      </c>
      <c r="Q454" t="str">
        <f t="shared" si="28"/>
        <v>film &amp; video</v>
      </c>
      <c r="R454" t="str">
        <f t="shared" si="29"/>
        <v>animation</v>
      </c>
      <c r="S454" s="13">
        <f>(I454/86400)+25569+(-8/24)</f>
        <v>42137.37054398148</v>
      </c>
      <c r="T454" s="13">
        <f>(J454/86400)+25569+(-8/24)</f>
        <v>42107.37054398148</v>
      </c>
      <c r="U454" t="str">
        <f t="shared" si="30"/>
        <v>Apr</v>
      </c>
      <c r="V454">
        <f t="shared" si="31"/>
        <v>2015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(E455/D455)*100</f>
        <v>2.7404479578392621E-2</v>
      </c>
      <c r="P455" s="6">
        <f>E455/L455</f>
        <v>13</v>
      </c>
      <c r="Q455" t="str">
        <f t="shared" si="28"/>
        <v>film &amp; video</v>
      </c>
      <c r="R455" t="str">
        <f t="shared" si="29"/>
        <v>animation</v>
      </c>
      <c r="S455" s="13">
        <f>(I455/86400)+25569+(-8/24)</f>
        <v>42054.491655092592</v>
      </c>
      <c r="T455" s="13">
        <f>(J455/86400)+25569+(-8/24)</f>
        <v>42038.491655092592</v>
      </c>
      <c r="U455" t="str">
        <f t="shared" si="30"/>
        <v>Feb</v>
      </c>
      <c r="V455">
        <f t="shared" si="31"/>
        <v>2015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(E456/D456)*100</f>
        <v>0.82000000000000006</v>
      </c>
      <c r="P456" s="6">
        <f>E456/L456</f>
        <v>16.399999999999999</v>
      </c>
      <c r="Q456" t="str">
        <f t="shared" si="28"/>
        <v>film &amp; video</v>
      </c>
      <c r="R456" t="str">
        <f t="shared" si="29"/>
        <v>animation</v>
      </c>
      <c r="S456" s="13">
        <f>(I456/86400)+25569+(-8/24)</f>
        <v>41969.218055555553</v>
      </c>
      <c r="T456" s="13">
        <f>(J456/86400)+25569+(-8/24)</f>
        <v>41938.383923611109</v>
      </c>
      <c r="U456" t="str">
        <f t="shared" si="30"/>
        <v>Oct</v>
      </c>
      <c r="V456">
        <f t="shared" si="31"/>
        <v>2014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(E457/D457)*100</f>
        <v>6.9230769230769221E-2</v>
      </c>
      <c r="P457" s="6">
        <f>E457/L457</f>
        <v>22.5</v>
      </c>
      <c r="Q457" t="str">
        <f t="shared" si="28"/>
        <v>film &amp; video</v>
      </c>
      <c r="R457" t="str">
        <f t="shared" si="29"/>
        <v>animation</v>
      </c>
      <c r="S457" s="13">
        <f>(I457/86400)+25569+(-8/24)</f>
        <v>41015.688194444439</v>
      </c>
      <c r="T457" s="13">
        <f>(J457/86400)+25569+(-8/24)</f>
        <v>40970.669236111113</v>
      </c>
      <c r="U457" t="str">
        <f t="shared" si="30"/>
        <v>Mar</v>
      </c>
      <c r="V457">
        <f t="shared" si="31"/>
        <v>2012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(E458/D458)*100</f>
        <v>0.68631863186318631</v>
      </c>
      <c r="P458" s="6">
        <f>E458/L458</f>
        <v>20.333333333333332</v>
      </c>
      <c r="Q458" t="str">
        <f t="shared" si="28"/>
        <v>film &amp; video</v>
      </c>
      <c r="R458" t="str">
        <f t="shared" si="29"/>
        <v>animation</v>
      </c>
      <c r="S458" s="13">
        <f>(I458/86400)+25569+(-8/24)</f>
        <v>41568.832638888889</v>
      </c>
      <c r="T458" s="13">
        <f>(J458/86400)+25569+(-8/24)</f>
        <v>41547.361122685186</v>
      </c>
      <c r="U458" t="str">
        <f t="shared" si="30"/>
        <v>Sep</v>
      </c>
      <c r="V458">
        <f t="shared" si="31"/>
        <v>2013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(E459/D459)*100</f>
        <v>0</v>
      </c>
      <c r="P459" s="6" t="e">
        <f>E459/L459</f>
        <v>#DIV/0!</v>
      </c>
      <c r="Q459" t="str">
        <f t="shared" si="28"/>
        <v>film &amp; video</v>
      </c>
      <c r="R459" t="str">
        <f t="shared" si="29"/>
        <v>animation</v>
      </c>
      <c r="S459" s="13">
        <f>(I459/86400)+25569+(-8/24)</f>
        <v>41867.434166666666</v>
      </c>
      <c r="T459" s="13">
        <f>(J459/86400)+25569+(-8/24)</f>
        <v>41837.434166666666</v>
      </c>
      <c r="U459" t="str">
        <f t="shared" si="30"/>
        <v>Jul</v>
      </c>
      <c r="V459">
        <f t="shared" si="31"/>
        <v>2014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(E460/D460)*100</f>
        <v>8.2100000000000009</v>
      </c>
      <c r="P460" s="6">
        <f>E460/L460</f>
        <v>16.755102040816325</v>
      </c>
      <c r="Q460" t="str">
        <f t="shared" si="28"/>
        <v>film &amp; video</v>
      </c>
      <c r="R460" t="str">
        <f t="shared" si="29"/>
        <v>animation</v>
      </c>
      <c r="S460" s="13">
        <f>(I460/86400)+25569+(-8/24)</f>
        <v>41408.366435185184</v>
      </c>
      <c r="T460" s="13">
        <f>(J460/86400)+25569+(-8/24)</f>
        <v>41378.366435185184</v>
      </c>
      <c r="U460" t="str">
        <f t="shared" si="30"/>
        <v>Apr</v>
      </c>
      <c r="V460">
        <f t="shared" si="31"/>
        <v>2013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(E461/D461)*100</f>
        <v>6.4102564102564097E-2</v>
      </c>
      <c r="P461" s="6">
        <f>E461/L461</f>
        <v>25</v>
      </c>
      <c r="Q461" t="str">
        <f t="shared" si="28"/>
        <v>film &amp; video</v>
      </c>
      <c r="R461" t="str">
        <f t="shared" si="29"/>
        <v>animation</v>
      </c>
      <c r="S461" s="13">
        <f>(I461/86400)+25569+(-8/24)</f>
        <v>40860.348692129628</v>
      </c>
      <c r="T461" s="13">
        <f>(J461/86400)+25569+(-8/24)</f>
        <v>40800.307025462964</v>
      </c>
      <c r="U461" t="str">
        <f t="shared" si="30"/>
        <v>Sep</v>
      </c>
      <c r="V461">
        <f t="shared" si="31"/>
        <v>2011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(E462/D462)*100</f>
        <v>0.29411764705882354</v>
      </c>
      <c r="P462" s="6">
        <f>E462/L462</f>
        <v>12.5</v>
      </c>
      <c r="Q462" t="str">
        <f t="shared" si="28"/>
        <v>film &amp; video</v>
      </c>
      <c r="R462" t="str">
        <f t="shared" si="29"/>
        <v>animation</v>
      </c>
      <c r="S462" s="13">
        <f>(I462/86400)+25569+(-8/24)</f>
        <v>41790.833333333328</v>
      </c>
      <c r="T462" s="13">
        <f>(J462/86400)+25569+(-8/24)</f>
        <v>41759.209201388883</v>
      </c>
      <c r="U462" t="str">
        <f t="shared" si="30"/>
        <v>Apr</v>
      </c>
      <c r="V462">
        <f t="shared" si="31"/>
        <v>2014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(E463/D463)*100</f>
        <v>0</v>
      </c>
      <c r="P463" s="6" t="e">
        <f>E463/L463</f>
        <v>#DIV/0!</v>
      </c>
      <c r="Q463" t="str">
        <f t="shared" si="28"/>
        <v>film &amp; video</v>
      </c>
      <c r="R463" t="str">
        <f t="shared" si="29"/>
        <v>animation</v>
      </c>
      <c r="S463" s="13">
        <f>(I463/86400)+25569+(-8/24)</f>
        <v>41427.513506944444</v>
      </c>
      <c r="T463" s="13">
        <f>(J463/86400)+25569+(-8/24)</f>
        <v>41407.513506944444</v>
      </c>
      <c r="U463" t="str">
        <f t="shared" si="30"/>
        <v>May</v>
      </c>
      <c r="V463">
        <f t="shared" si="31"/>
        <v>2013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(E464/D464)*100</f>
        <v>0</v>
      </c>
      <c r="P464" s="6" t="e">
        <f>E464/L464</f>
        <v>#DIV/0!</v>
      </c>
      <c r="Q464" t="str">
        <f t="shared" si="28"/>
        <v>film &amp; video</v>
      </c>
      <c r="R464" t="str">
        <f t="shared" si="29"/>
        <v>animation</v>
      </c>
      <c r="S464" s="13">
        <f>(I464/86400)+25569+(-8/24)</f>
        <v>40764.793298611105</v>
      </c>
      <c r="T464" s="13">
        <f>(J464/86400)+25569+(-8/24)</f>
        <v>40704.793298611105</v>
      </c>
      <c r="U464" t="str">
        <f t="shared" si="30"/>
        <v>Jun</v>
      </c>
      <c r="V464">
        <f t="shared" si="31"/>
        <v>2011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(E465/D465)*100</f>
        <v>2.2727272727272729</v>
      </c>
      <c r="P465" s="6">
        <f>E465/L465</f>
        <v>113.63636363636364</v>
      </c>
      <c r="Q465" t="str">
        <f t="shared" si="28"/>
        <v>film &amp; video</v>
      </c>
      <c r="R465" t="str">
        <f t="shared" si="29"/>
        <v>animation</v>
      </c>
      <c r="S465" s="13">
        <f>(I465/86400)+25569+(-8/24)</f>
        <v>40810.376770833333</v>
      </c>
      <c r="T465" s="13">
        <f>(J465/86400)+25569+(-8/24)</f>
        <v>40750.376770833333</v>
      </c>
      <c r="U465" t="str">
        <f t="shared" si="30"/>
        <v>Jul</v>
      </c>
      <c r="V465">
        <f t="shared" si="31"/>
        <v>2011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(E466/D466)*100</f>
        <v>9.9009900990099015E-2</v>
      </c>
      <c r="P466" s="6">
        <f>E466/L466</f>
        <v>1</v>
      </c>
      <c r="Q466" t="str">
        <f t="shared" si="28"/>
        <v>film &amp; video</v>
      </c>
      <c r="R466" t="str">
        <f t="shared" si="29"/>
        <v>animation</v>
      </c>
      <c r="S466" s="13">
        <f>(I466/86400)+25569+(-8/24)</f>
        <v>42508.515451388885</v>
      </c>
      <c r="T466" s="13">
        <f>(J466/86400)+25569+(-8/24)</f>
        <v>42488.515451388885</v>
      </c>
      <c r="U466" t="str">
        <f t="shared" si="30"/>
        <v>Apr</v>
      </c>
      <c r="V466">
        <f t="shared" si="31"/>
        <v>2016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(E467/D467)*100</f>
        <v>26.953125</v>
      </c>
      <c r="P467" s="6">
        <f>E467/L467</f>
        <v>17.25</v>
      </c>
      <c r="Q467" t="str">
        <f t="shared" si="28"/>
        <v>film &amp; video</v>
      </c>
      <c r="R467" t="str">
        <f t="shared" si="29"/>
        <v>animation</v>
      </c>
      <c r="S467" s="13">
        <f>(I467/86400)+25569+(-8/24)</f>
        <v>41816.786736111106</v>
      </c>
      <c r="T467" s="13">
        <f>(J467/86400)+25569+(-8/24)</f>
        <v>41800.786736111106</v>
      </c>
      <c r="U467" t="str">
        <f t="shared" si="30"/>
        <v>Jun</v>
      </c>
      <c r="V467">
        <f t="shared" si="31"/>
        <v>2014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(E468/D468)*100</f>
        <v>0.76</v>
      </c>
      <c r="P468" s="6">
        <f>E468/L468</f>
        <v>15.2</v>
      </c>
      <c r="Q468" t="str">
        <f t="shared" si="28"/>
        <v>film &amp; video</v>
      </c>
      <c r="R468" t="str">
        <f t="shared" si="29"/>
        <v>animation</v>
      </c>
      <c r="S468" s="13">
        <f>(I468/86400)+25569+(-8/24)</f>
        <v>41159.609537037039</v>
      </c>
      <c r="T468" s="13">
        <f>(J468/86400)+25569+(-8/24)</f>
        <v>41129.609537037039</v>
      </c>
      <c r="U468" t="str">
        <f t="shared" si="30"/>
        <v>Aug</v>
      </c>
      <c r="V468">
        <f t="shared" si="31"/>
        <v>2012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(E469/D469)*100</f>
        <v>21.574999999999999</v>
      </c>
      <c r="P469" s="6">
        <f>E469/L469</f>
        <v>110.64102564102564</v>
      </c>
      <c r="Q469" t="str">
        <f t="shared" si="28"/>
        <v>film &amp; video</v>
      </c>
      <c r="R469" t="str">
        <f t="shared" si="29"/>
        <v>animation</v>
      </c>
      <c r="S469" s="13">
        <f>(I469/86400)+25569+(-8/24)</f>
        <v>41180.346458333333</v>
      </c>
      <c r="T469" s="13">
        <f>(J469/86400)+25569+(-8/24)</f>
        <v>41135.346458333333</v>
      </c>
      <c r="U469" t="str">
        <f t="shared" si="30"/>
        <v>Aug</v>
      </c>
      <c r="V469">
        <f t="shared" si="31"/>
        <v>2012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(E470/D470)*100</f>
        <v>0</v>
      </c>
      <c r="P470" s="6" t="e">
        <f>E470/L470</f>
        <v>#DIV/0!</v>
      </c>
      <c r="Q470" t="str">
        <f t="shared" si="28"/>
        <v>film &amp; video</v>
      </c>
      <c r="R470" t="str">
        <f t="shared" si="29"/>
        <v>animation</v>
      </c>
      <c r="S470" s="13">
        <f>(I470/86400)+25569+(-8/24)</f>
        <v>41100.827141203699</v>
      </c>
      <c r="T470" s="13">
        <f>(J470/86400)+25569+(-8/24)</f>
        <v>41040.834293981483</v>
      </c>
      <c r="U470" t="str">
        <f t="shared" si="30"/>
        <v>May</v>
      </c>
      <c r="V470">
        <f t="shared" si="31"/>
        <v>2012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(E471/D471)*100</f>
        <v>0</v>
      </c>
      <c r="P471" s="6" t="e">
        <f>E471/L471</f>
        <v>#DIV/0!</v>
      </c>
      <c r="Q471" t="str">
        <f t="shared" si="28"/>
        <v>film &amp; video</v>
      </c>
      <c r="R471" t="str">
        <f t="shared" si="29"/>
        <v>animation</v>
      </c>
      <c r="S471" s="13">
        <f>(I471/86400)+25569+(-8/24)</f>
        <v>41887.656527777777</v>
      </c>
      <c r="T471" s="13">
        <f>(J471/86400)+25569+(-8/24)</f>
        <v>41827.656527777777</v>
      </c>
      <c r="U471" t="str">
        <f t="shared" si="30"/>
        <v>Jul</v>
      </c>
      <c r="V471">
        <f t="shared" si="31"/>
        <v>2014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(E472/D472)*100</f>
        <v>1.02</v>
      </c>
      <c r="P472" s="6">
        <f>E472/L472</f>
        <v>25.5</v>
      </c>
      <c r="Q472" t="str">
        <f t="shared" si="28"/>
        <v>film &amp; video</v>
      </c>
      <c r="R472" t="str">
        <f t="shared" si="29"/>
        <v>animation</v>
      </c>
      <c r="S472" s="13">
        <f>(I472/86400)+25569+(-8/24)</f>
        <v>41654.833333333328</v>
      </c>
      <c r="T472" s="13">
        <f>(J472/86400)+25569+(-8/24)</f>
        <v>41604.834363425922</v>
      </c>
      <c r="U472" t="str">
        <f t="shared" si="30"/>
        <v>Nov</v>
      </c>
      <c r="V472">
        <f t="shared" si="31"/>
        <v>2013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(E473/D473)*100</f>
        <v>11.892727272727273</v>
      </c>
      <c r="P473" s="6">
        <f>E473/L473</f>
        <v>38.476470588235294</v>
      </c>
      <c r="Q473" t="str">
        <f t="shared" si="28"/>
        <v>film &amp; video</v>
      </c>
      <c r="R473" t="str">
        <f t="shared" si="29"/>
        <v>animation</v>
      </c>
      <c r="S473" s="13">
        <f>(I473/86400)+25569+(-8/24)</f>
        <v>41748.346979166665</v>
      </c>
      <c r="T473" s="13">
        <f>(J473/86400)+25569+(-8/24)</f>
        <v>41703.388645833329</v>
      </c>
      <c r="U473" t="str">
        <f t="shared" si="30"/>
        <v>Mar</v>
      </c>
      <c r="V473">
        <f t="shared" si="31"/>
        <v>2014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(E474/D474)*100</f>
        <v>17.625</v>
      </c>
      <c r="P474" s="6">
        <f>E474/L474</f>
        <v>28.2</v>
      </c>
      <c r="Q474" t="str">
        <f t="shared" si="28"/>
        <v>film &amp; video</v>
      </c>
      <c r="R474" t="str">
        <f t="shared" si="29"/>
        <v>animation</v>
      </c>
      <c r="S474" s="13">
        <f>(I474/86400)+25569+(-8/24)</f>
        <v>41874.589328703703</v>
      </c>
      <c r="T474" s="13">
        <f>(J474/86400)+25569+(-8/24)</f>
        <v>41844.589328703703</v>
      </c>
      <c r="U474" t="str">
        <f t="shared" si="30"/>
        <v>Jul</v>
      </c>
      <c r="V474">
        <f t="shared" si="31"/>
        <v>2014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(E475/D475)*100</f>
        <v>2.87</v>
      </c>
      <c r="P475" s="6">
        <f>E475/L475</f>
        <v>61.5</v>
      </c>
      <c r="Q475" t="str">
        <f t="shared" si="28"/>
        <v>film &amp; video</v>
      </c>
      <c r="R475" t="str">
        <f t="shared" si="29"/>
        <v>animation</v>
      </c>
      <c r="S475" s="13">
        <f>(I475/86400)+25569+(-8/24)</f>
        <v>41899.364803240736</v>
      </c>
      <c r="T475" s="13">
        <f>(J475/86400)+25569+(-8/24)</f>
        <v>41869.364803240736</v>
      </c>
      <c r="U475" t="str">
        <f t="shared" si="30"/>
        <v>Aug</v>
      </c>
      <c r="V475">
        <f t="shared" si="31"/>
        <v>2014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(E476/D476)*100</f>
        <v>3.0303030303030304E-2</v>
      </c>
      <c r="P476" s="6">
        <f>E476/L476</f>
        <v>1</v>
      </c>
      <c r="Q476" t="str">
        <f t="shared" si="28"/>
        <v>film &amp; video</v>
      </c>
      <c r="R476" t="str">
        <f t="shared" si="29"/>
        <v>animation</v>
      </c>
      <c r="S476" s="13">
        <f>(I476/86400)+25569+(-8/24)</f>
        <v>42782.995706018519</v>
      </c>
      <c r="T476" s="13">
        <f>(J476/86400)+25569+(-8/24)</f>
        <v>42752.995706018519</v>
      </c>
      <c r="U476" t="str">
        <f t="shared" si="30"/>
        <v>Jan</v>
      </c>
      <c r="V476">
        <f t="shared" si="31"/>
        <v>2017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(E477/D477)*100</f>
        <v>0</v>
      </c>
      <c r="P477" s="6" t="e">
        <f>E477/L477</f>
        <v>#DIV/0!</v>
      </c>
      <c r="Q477" t="str">
        <f t="shared" si="28"/>
        <v>film &amp; video</v>
      </c>
      <c r="R477" t="str">
        <f t="shared" si="29"/>
        <v>animation</v>
      </c>
      <c r="S477" s="13">
        <f>(I477/86400)+25569+(-8/24)</f>
        <v>42129.752812500003</v>
      </c>
      <c r="T477" s="13">
        <f>(J477/86400)+25569+(-8/24)</f>
        <v>42099.752812500003</v>
      </c>
      <c r="U477" t="str">
        <f t="shared" si="30"/>
        <v>Apr</v>
      </c>
      <c r="V477">
        <f t="shared" si="31"/>
        <v>2015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(E478/D478)*100</f>
        <v>2.230268181818182</v>
      </c>
      <c r="P478" s="6">
        <f>E478/L478</f>
        <v>39.569274193548388</v>
      </c>
      <c r="Q478" t="str">
        <f t="shared" si="28"/>
        <v>film &amp; video</v>
      </c>
      <c r="R478" t="str">
        <f t="shared" si="29"/>
        <v>animation</v>
      </c>
      <c r="S478" s="13">
        <f>(I478/86400)+25569+(-8/24)</f>
        <v>41792.832638888889</v>
      </c>
      <c r="T478" s="13">
        <f>(J478/86400)+25569+(-8/24)</f>
        <v>41757.64167824074</v>
      </c>
      <c r="U478" t="str">
        <f t="shared" si="30"/>
        <v>Apr</v>
      </c>
      <c r="V478">
        <f t="shared" si="31"/>
        <v>2014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(E479/D479)*100</f>
        <v>0</v>
      </c>
      <c r="P479" s="6" t="e">
        <f>E479/L479</f>
        <v>#DIV/0!</v>
      </c>
      <c r="Q479" t="str">
        <f t="shared" si="28"/>
        <v>film &amp; video</v>
      </c>
      <c r="R479" t="str">
        <f t="shared" si="29"/>
        <v>animation</v>
      </c>
      <c r="S479" s="13">
        <f>(I479/86400)+25569+(-8/24)</f>
        <v>41047.501550925925</v>
      </c>
      <c r="T479" s="13">
        <f>(J479/86400)+25569+(-8/24)</f>
        <v>40987.501550925925</v>
      </c>
      <c r="U479" t="str">
        <f t="shared" si="30"/>
        <v>Mar</v>
      </c>
      <c r="V479">
        <f t="shared" si="31"/>
        <v>2012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(E480/D480)*100</f>
        <v>0</v>
      </c>
      <c r="P480" s="6" t="e">
        <f>E480/L480</f>
        <v>#DIV/0!</v>
      </c>
      <c r="Q480" t="str">
        <f t="shared" si="28"/>
        <v>film &amp; video</v>
      </c>
      <c r="R480" t="str">
        <f t="shared" si="29"/>
        <v>animation</v>
      </c>
      <c r="S480" s="13">
        <f>(I480/86400)+25569+(-8/24)</f>
        <v>42095.535983796297</v>
      </c>
      <c r="T480" s="13">
        <f>(J480/86400)+25569+(-8/24)</f>
        <v>42065.577650462961</v>
      </c>
      <c r="U480" t="str">
        <f t="shared" si="30"/>
        <v>Mar</v>
      </c>
      <c r="V480">
        <f t="shared" si="31"/>
        <v>2015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(E481/D481)*100</f>
        <v>32.56</v>
      </c>
      <c r="P481" s="6">
        <f>E481/L481</f>
        <v>88.8</v>
      </c>
      <c r="Q481" t="str">
        <f t="shared" si="28"/>
        <v>film &amp; video</v>
      </c>
      <c r="R481" t="str">
        <f t="shared" si="29"/>
        <v>animation</v>
      </c>
      <c r="S481" s="13">
        <f>(I481/86400)+25569+(-8/24)</f>
        <v>41964.11614583333</v>
      </c>
      <c r="T481" s="13">
        <f>(J481/86400)+25569+(-8/24)</f>
        <v>41904.074479166666</v>
      </c>
      <c r="U481" t="str">
        <f t="shared" si="30"/>
        <v>Sep</v>
      </c>
      <c r="V481">
        <f t="shared" si="31"/>
        <v>2014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(E482/D482)*100</f>
        <v>19.41</v>
      </c>
      <c r="P482" s="6">
        <f>E482/L482</f>
        <v>55.457142857142856</v>
      </c>
      <c r="Q482" t="str">
        <f t="shared" si="28"/>
        <v>film &amp; video</v>
      </c>
      <c r="R482" t="str">
        <f t="shared" si="29"/>
        <v>animation</v>
      </c>
      <c r="S482" s="13">
        <f>(I482/86400)+25569+(-8/24)</f>
        <v>41495.16684027778</v>
      </c>
      <c r="T482" s="13">
        <f>(J482/86400)+25569+(-8/24)</f>
        <v>41465.16684027778</v>
      </c>
      <c r="U482" t="str">
        <f t="shared" si="30"/>
        <v>Jul</v>
      </c>
      <c r="V482">
        <f t="shared" si="31"/>
        <v>2013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(E483/D483)*100</f>
        <v>6.1</v>
      </c>
      <c r="P483" s="6">
        <f>E483/L483</f>
        <v>87.142857142857139</v>
      </c>
      <c r="Q483" t="str">
        <f t="shared" si="28"/>
        <v>film &amp; video</v>
      </c>
      <c r="R483" t="str">
        <f t="shared" si="29"/>
        <v>animation</v>
      </c>
      <c r="S483" s="13">
        <f>(I483/86400)+25569+(-8/24)</f>
        <v>41192.33899305555</v>
      </c>
      <c r="T483" s="13">
        <f>(J483/86400)+25569+(-8/24)</f>
        <v>41162.33899305555</v>
      </c>
      <c r="U483" t="str">
        <f t="shared" si="30"/>
        <v>Sep</v>
      </c>
      <c r="V483">
        <f t="shared" si="31"/>
        <v>2012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(E484/D484)*100</f>
        <v>0.1</v>
      </c>
      <c r="P484" s="6">
        <f>E484/L484</f>
        <v>10</v>
      </c>
      <c r="Q484" t="str">
        <f t="shared" si="28"/>
        <v>film &amp; video</v>
      </c>
      <c r="R484" t="str">
        <f t="shared" si="29"/>
        <v>animation</v>
      </c>
      <c r="S484" s="13">
        <f>(I484/86400)+25569+(-8/24)</f>
        <v>42474.273611111108</v>
      </c>
      <c r="T484" s="13">
        <f>(J484/86400)+25569+(-8/24)</f>
        <v>42447.563541666663</v>
      </c>
      <c r="U484" t="str">
        <f t="shared" si="30"/>
        <v>Mar</v>
      </c>
      <c r="V484">
        <f t="shared" si="31"/>
        <v>2016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(E485/D485)*100</f>
        <v>50.2</v>
      </c>
      <c r="P485" s="6">
        <f>E485/L485</f>
        <v>51.224489795918366</v>
      </c>
      <c r="Q485" t="str">
        <f t="shared" si="28"/>
        <v>film &amp; video</v>
      </c>
      <c r="R485" t="str">
        <f t="shared" si="29"/>
        <v>animation</v>
      </c>
      <c r="S485" s="13">
        <f>(I485/86400)+25569+(-8/24)</f>
        <v>41302.864259259259</v>
      </c>
      <c r="T485" s="13">
        <f>(J485/86400)+25569+(-8/24)</f>
        <v>41242.864259259259</v>
      </c>
      <c r="U485" t="str">
        <f t="shared" si="30"/>
        <v>Nov</v>
      </c>
      <c r="V485">
        <f t="shared" si="31"/>
        <v>2012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(E486/D486)*100</f>
        <v>0.18625</v>
      </c>
      <c r="P486" s="6">
        <f>E486/L486</f>
        <v>13.545454545454545</v>
      </c>
      <c r="Q486" t="str">
        <f t="shared" si="28"/>
        <v>film &amp; video</v>
      </c>
      <c r="R486" t="str">
        <f t="shared" si="29"/>
        <v>animation</v>
      </c>
      <c r="S486" s="13">
        <f>(I486/86400)+25569+(-8/24)</f>
        <v>42313.647824074076</v>
      </c>
      <c r="T486" s="13">
        <f>(J486/86400)+25569+(-8/24)</f>
        <v>42272.606157407405</v>
      </c>
      <c r="U486" t="str">
        <f t="shared" si="30"/>
        <v>Sep</v>
      </c>
      <c r="V486">
        <f t="shared" si="31"/>
        <v>2015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(E487/D487)*100</f>
        <v>21.906971229845084</v>
      </c>
      <c r="P487" s="6">
        <f>E487/L487</f>
        <v>66.520080000000007</v>
      </c>
      <c r="Q487" t="str">
        <f t="shared" si="28"/>
        <v>film &amp; video</v>
      </c>
      <c r="R487" t="str">
        <f t="shared" si="29"/>
        <v>animation</v>
      </c>
      <c r="S487" s="13">
        <f>(I487/86400)+25569+(-8/24)</f>
        <v>41411.172442129631</v>
      </c>
      <c r="T487" s="13">
        <f>(J487/86400)+25569+(-8/24)</f>
        <v>41381.172442129631</v>
      </c>
      <c r="U487" t="str">
        <f t="shared" si="30"/>
        <v>Apr</v>
      </c>
      <c r="V487">
        <f t="shared" si="31"/>
        <v>2013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(E488/D488)*100</f>
        <v>9.0909090909090905E-3</v>
      </c>
      <c r="P488" s="6">
        <f>E488/L488</f>
        <v>50</v>
      </c>
      <c r="Q488" t="str">
        <f t="shared" si="28"/>
        <v>film &amp; video</v>
      </c>
      <c r="R488" t="str">
        <f t="shared" si="29"/>
        <v>animation</v>
      </c>
      <c r="S488" s="13">
        <f>(I488/86400)+25569+(-8/24)</f>
        <v>41791.609247685185</v>
      </c>
      <c r="T488" s="13">
        <f>(J488/86400)+25569+(-8/24)</f>
        <v>41761.609247685185</v>
      </c>
      <c r="U488" t="str">
        <f t="shared" si="30"/>
        <v>May</v>
      </c>
      <c r="V488">
        <f t="shared" si="31"/>
        <v>2014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(E489/D489)*100</f>
        <v>0</v>
      </c>
      <c r="P489" s="6" t="e">
        <f>E489/L489</f>
        <v>#DIV/0!</v>
      </c>
      <c r="Q489" t="str">
        <f t="shared" si="28"/>
        <v>film &amp; video</v>
      </c>
      <c r="R489" t="str">
        <f t="shared" si="29"/>
        <v>animation</v>
      </c>
      <c r="S489" s="13">
        <f>(I489/86400)+25569+(-8/24)</f>
        <v>42729.303171296291</v>
      </c>
      <c r="T489" s="13">
        <f>(J489/86400)+25569+(-8/24)</f>
        <v>42669.261504629627</v>
      </c>
      <c r="U489" t="str">
        <f t="shared" si="30"/>
        <v>Oct</v>
      </c>
      <c r="V489">
        <f t="shared" si="31"/>
        <v>2016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(E490/D490)*100</f>
        <v>0</v>
      </c>
      <c r="P490" s="6" t="e">
        <f>E490/L490</f>
        <v>#DIV/0!</v>
      </c>
      <c r="Q490" t="str">
        <f t="shared" si="28"/>
        <v>film &amp; video</v>
      </c>
      <c r="R490" t="str">
        <f t="shared" si="29"/>
        <v>animation</v>
      </c>
      <c r="S490" s="13">
        <f>(I490/86400)+25569+(-8/24)</f>
        <v>42743.72106481481</v>
      </c>
      <c r="T490" s="13">
        <f>(J490/86400)+25569+(-8/24)</f>
        <v>42713.72106481481</v>
      </c>
      <c r="U490" t="str">
        <f t="shared" si="30"/>
        <v>Dec</v>
      </c>
      <c r="V490">
        <f t="shared" si="31"/>
        <v>2016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(E491/D491)*100</f>
        <v>0.28667813379201834</v>
      </c>
      <c r="P491" s="6">
        <f>E491/L491</f>
        <v>71.666666666666671</v>
      </c>
      <c r="Q491" t="str">
        <f t="shared" si="28"/>
        <v>film &amp; video</v>
      </c>
      <c r="R491" t="str">
        <f t="shared" si="29"/>
        <v>animation</v>
      </c>
      <c r="S491" s="13">
        <f>(I491/86400)+25569+(-8/24)</f>
        <v>40913.147916666661</v>
      </c>
      <c r="T491" s="13">
        <f>(J491/86400)+25569+(-8/24)</f>
        <v>40882.148333333331</v>
      </c>
      <c r="U491" t="str">
        <f t="shared" si="30"/>
        <v>Dec</v>
      </c>
      <c r="V491">
        <f t="shared" si="31"/>
        <v>2011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(E492/D492)*100</f>
        <v>0</v>
      </c>
      <c r="P492" s="6" t="e">
        <f>E492/L492</f>
        <v>#DIV/0!</v>
      </c>
      <c r="Q492" t="str">
        <f t="shared" si="28"/>
        <v>film &amp; video</v>
      </c>
      <c r="R492" t="str">
        <f t="shared" si="29"/>
        <v>animation</v>
      </c>
      <c r="S492" s="13">
        <f>(I492/86400)+25569+(-8/24)</f>
        <v>41143.635243055549</v>
      </c>
      <c r="T492" s="13">
        <f>(J492/86400)+25569+(-8/24)</f>
        <v>41113.635243055549</v>
      </c>
      <c r="U492" t="str">
        <f t="shared" si="30"/>
        <v>Jul</v>
      </c>
      <c r="V492">
        <f t="shared" si="31"/>
        <v>2012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(E493/D493)*100</f>
        <v>0</v>
      </c>
      <c r="P493" s="6" t="e">
        <f>E493/L493</f>
        <v>#DIV/0!</v>
      </c>
      <c r="Q493" t="str">
        <f t="shared" si="28"/>
        <v>film &amp; video</v>
      </c>
      <c r="R493" t="str">
        <f t="shared" si="29"/>
        <v>animation</v>
      </c>
      <c r="S493" s="13">
        <f>(I493/86400)+25569+(-8/24)</f>
        <v>42396.649293981478</v>
      </c>
      <c r="T493" s="13">
        <f>(J493/86400)+25569+(-8/24)</f>
        <v>42366.649293981478</v>
      </c>
      <c r="U493" t="str">
        <f t="shared" si="30"/>
        <v>Dec</v>
      </c>
      <c r="V493">
        <f t="shared" si="31"/>
        <v>2015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(E494/D494)*100</f>
        <v>0</v>
      </c>
      <c r="P494" s="6" t="e">
        <f>E494/L494</f>
        <v>#DIV/0!</v>
      </c>
      <c r="Q494" t="str">
        <f t="shared" si="28"/>
        <v>film &amp; video</v>
      </c>
      <c r="R494" t="str">
        <f t="shared" si="29"/>
        <v>animation</v>
      </c>
      <c r="S494" s="13">
        <f>(I494/86400)+25569+(-8/24)</f>
        <v>42655.701736111114</v>
      </c>
      <c r="T494" s="13">
        <f>(J494/86400)+25569+(-8/24)</f>
        <v>42595.701736111114</v>
      </c>
      <c r="U494" t="str">
        <f t="shared" si="30"/>
        <v>Aug</v>
      </c>
      <c r="V494">
        <f t="shared" si="31"/>
        <v>2016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(E495/D495)*100</f>
        <v>0</v>
      </c>
      <c r="P495" s="6" t="e">
        <f>E495/L495</f>
        <v>#DIV/0!</v>
      </c>
      <c r="Q495" t="str">
        <f t="shared" si="28"/>
        <v>film &amp; video</v>
      </c>
      <c r="R495" t="str">
        <f t="shared" si="29"/>
        <v>animation</v>
      </c>
      <c r="S495" s="13">
        <f>(I495/86400)+25569+(-8/24)</f>
        <v>42144.392800925925</v>
      </c>
      <c r="T495" s="13">
        <f>(J495/86400)+25569+(-8/24)</f>
        <v>42114.392800925925</v>
      </c>
      <c r="U495" t="str">
        <f t="shared" si="30"/>
        <v>Apr</v>
      </c>
      <c r="V495">
        <f t="shared" si="31"/>
        <v>2015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(E496/D496)*100</f>
        <v>0.155</v>
      </c>
      <c r="P496" s="6">
        <f>E496/L496</f>
        <v>10.333333333333334</v>
      </c>
      <c r="Q496" t="str">
        <f t="shared" si="28"/>
        <v>film &amp; video</v>
      </c>
      <c r="R496" t="str">
        <f t="shared" si="29"/>
        <v>animation</v>
      </c>
      <c r="S496" s="13">
        <f>(I496/86400)+25569+(-8/24)</f>
        <v>41822.791666666664</v>
      </c>
      <c r="T496" s="13">
        <f>(J496/86400)+25569+(-8/24)</f>
        <v>41799.49728009259</v>
      </c>
      <c r="U496" t="str">
        <f t="shared" si="30"/>
        <v>Jun</v>
      </c>
      <c r="V496">
        <f t="shared" si="31"/>
        <v>2014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(E497/D497)*100</f>
        <v>0</v>
      </c>
      <c r="P497" s="6" t="e">
        <f>E497/L497</f>
        <v>#DIV/0!</v>
      </c>
      <c r="Q497" t="str">
        <f t="shared" si="28"/>
        <v>film &amp; video</v>
      </c>
      <c r="R497" t="str">
        <f t="shared" si="29"/>
        <v>animation</v>
      </c>
      <c r="S497" s="13">
        <f>(I497/86400)+25569+(-8/24)</f>
        <v>42201.494270833333</v>
      </c>
      <c r="T497" s="13">
        <f>(J497/86400)+25569+(-8/24)</f>
        <v>42171.494270833333</v>
      </c>
      <c r="U497" t="str">
        <f t="shared" si="30"/>
        <v>Jun</v>
      </c>
      <c r="V497">
        <f t="shared" si="31"/>
        <v>2015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(E498/D498)*100</f>
        <v>1.6666666666666668E-3</v>
      </c>
      <c r="P498" s="6">
        <f>E498/L498</f>
        <v>1</v>
      </c>
      <c r="Q498" t="str">
        <f t="shared" si="28"/>
        <v>film &amp; video</v>
      </c>
      <c r="R498" t="str">
        <f t="shared" si="29"/>
        <v>animation</v>
      </c>
      <c r="S498" s="13">
        <f>(I498/86400)+25569+(-8/24)</f>
        <v>41680.598078703704</v>
      </c>
      <c r="T498" s="13">
        <f>(J498/86400)+25569+(-8/24)</f>
        <v>41620.598078703704</v>
      </c>
      <c r="U498" t="str">
        <f t="shared" si="30"/>
        <v>Dec</v>
      </c>
      <c r="V498">
        <f t="shared" si="31"/>
        <v>2013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(E499/D499)*100</f>
        <v>0.6696428571428571</v>
      </c>
      <c r="P499" s="6">
        <f>E499/L499</f>
        <v>10</v>
      </c>
      <c r="Q499" t="str">
        <f t="shared" si="28"/>
        <v>film &amp; video</v>
      </c>
      <c r="R499" t="str">
        <f t="shared" si="29"/>
        <v>animation</v>
      </c>
      <c r="S499" s="13">
        <f>(I499/86400)+25569+(-8/24)</f>
        <v>41997.874999999993</v>
      </c>
      <c r="T499" s="13">
        <f>(J499/86400)+25569+(-8/24)</f>
        <v>41944.704456018517</v>
      </c>
      <c r="U499" t="str">
        <f t="shared" si="30"/>
        <v>Nov</v>
      </c>
      <c r="V499">
        <f t="shared" si="31"/>
        <v>2014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(E500/D500)*100</f>
        <v>4.5985132395404564</v>
      </c>
      <c r="P500" s="6">
        <f>E500/L500</f>
        <v>136.09090909090909</v>
      </c>
      <c r="Q500" t="str">
        <f t="shared" si="28"/>
        <v>film &amp; video</v>
      </c>
      <c r="R500" t="str">
        <f t="shared" si="29"/>
        <v>animation</v>
      </c>
      <c r="S500" s="13">
        <f>(I500/86400)+25569+(-8/24)</f>
        <v>40900.428807870368</v>
      </c>
      <c r="T500" s="13">
        <f>(J500/86400)+25569+(-8/24)</f>
        <v>40858.428807870368</v>
      </c>
      <c r="U500" t="str">
        <f t="shared" si="30"/>
        <v>Nov</v>
      </c>
      <c r="V500">
        <f t="shared" si="31"/>
        <v>2011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(E501/D501)*100</f>
        <v>9.5500000000000007</v>
      </c>
      <c r="P501" s="6">
        <f>E501/L501</f>
        <v>73.461538461538467</v>
      </c>
      <c r="Q501" t="str">
        <f t="shared" si="28"/>
        <v>film &amp; video</v>
      </c>
      <c r="R501" t="str">
        <f t="shared" si="29"/>
        <v>animation</v>
      </c>
      <c r="S501" s="13">
        <f>(I501/86400)+25569+(-8/24)</f>
        <v>40098.540972222218</v>
      </c>
      <c r="T501" s="13">
        <f>(J501/86400)+25569+(-8/24)</f>
        <v>40043.562129629623</v>
      </c>
      <c r="U501" t="str">
        <f t="shared" si="30"/>
        <v>Aug</v>
      </c>
      <c r="V501">
        <f t="shared" si="31"/>
        <v>2009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(E502/D502)*100</f>
        <v>3.3076923076923079</v>
      </c>
      <c r="P502" s="6">
        <f>E502/L502</f>
        <v>53.75</v>
      </c>
      <c r="Q502" t="str">
        <f t="shared" si="28"/>
        <v>film &amp; video</v>
      </c>
      <c r="R502" t="str">
        <f t="shared" si="29"/>
        <v>animation</v>
      </c>
      <c r="S502" s="13">
        <f>(I502/86400)+25569+(-8/24)</f>
        <v>40306.594444444439</v>
      </c>
      <c r="T502" s="13">
        <f>(J502/86400)+25569+(-8/24)</f>
        <v>40247.552673611106</v>
      </c>
      <c r="U502" t="str">
        <f t="shared" si="30"/>
        <v>Mar</v>
      </c>
      <c r="V502">
        <f t="shared" si="31"/>
        <v>2010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(E503/D503)*100</f>
        <v>0</v>
      </c>
      <c r="P503" s="6" t="e">
        <f>E503/L503</f>
        <v>#DIV/0!</v>
      </c>
      <c r="Q503" t="str">
        <f t="shared" si="28"/>
        <v>film &amp; video</v>
      </c>
      <c r="R503" t="str">
        <f t="shared" si="29"/>
        <v>animation</v>
      </c>
      <c r="S503" s="13">
        <f>(I503/86400)+25569+(-8/24)</f>
        <v>40732.901053240741</v>
      </c>
      <c r="T503" s="13">
        <f>(J503/86400)+25569+(-8/24)</f>
        <v>40702.901053240741</v>
      </c>
      <c r="U503" t="str">
        <f t="shared" si="30"/>
        <v>Jun</v>
      </c>
      <c r="V503">
        <f t="shared" si="31"/>
        <v>2011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(E504/D504)*100</f>
        <v>1.1499999999999999</v>
      </c>
      <c r="P504" s="6">
        <f>E504/L504</f>
        <v>57.5</v>
      </c>
      <c r="Q504" t="str">
        <f t="shared" si="28"/>
        <v>film &amp; video</v>
      </c>
      <c r="R504" t="str">
        <f t="shared" si="29"/>
        <v>animation</v>
      </c>
      <c r="S504" s="13">
        <f>(I504/86400)+25569+(-8/24)</f>
        <v>40986.178530092591</v>
      </c>
      <c r="T504" s="13">
        <f>(J504/86400)+25569+(-8/24)</f>
        <v>40956.220196759255</v>
      </c>
      <c r="U504" t="str">
        <f t="shared" si="30"/>
        <v>Feb</v>
      </c>
      <c r="V504">
        <f t="shared" si="31"/>
        <v>2012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(E505/D505)*100</f>
        <v>1.7538461538461538</v>
      </c>
      <c r="P505" s="6">
        <f>E505/L505</f>
        <v>12.666666666666666</v>
      </c>
      <c r="Q505" t="str">
        <f t="shared" si="28"/>
        <v>film &amp; video</v>
      </c>
      <c r="R505" t="str">
        <f t="shared" si="29"/>
        <v>animation</v>
      </c>
      <c r="S505" s="13">
        <f>(I505/86400)+25569+(-8/24)</f>
        <v>42021.193321759252</v>
      </c>
      <c r="T505" s="13">
        <f>(J505/86400)+25569+(-8/24)</f>
        <v>41991.193321759252</v>
      </c>
      <c r="U505" t="str">
        <f t="shared" si="30"/>
        <v>Dec</v>
      </c>
      <c r="V505">
        <f t="shared" si="31"/>
        <v>2014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(E506/D506)*100</f>
        <v>1.3673469387755102</v>
      </c>
      <c r="P506" s="6">
        <f>E506/L506</f>
        <v>67</v>
      </c>
      <c r="Q506" t="str">
        <f t="shared" si="28"/>
        <v>film &amp; video</v>
      </c>
      <c r="R506" t="str">
        <f t="shared" si="29"/>
        <v>animation</v>
      </c>
      <c r="S506" s="13">
        <f>(I506/86400)+25569+(-8/24)</f>
        <v>41009.60864583333</v>
      </c>
      <c r="T506" s="13">
        <f>(J506/86400)+25569+(-8/24)</f>
        <v>40949.650312499994</v>
      </c>
      <c r="U506" t="str">
        <f t="shared" si="30"/>
        <v>Feb</v>
      </c>
      <c r="V506">
        <f t="shared" si="31"/>
        <v>2012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(E507/D507)*100</f>
        <v>0.43333333333333329</v>
      </c>
      <c r="P507" s="6">
        <f>E507/L507</f>
        <v>3.7142857142857144</v>
      </c>
      <c r="Q507" t="str">
        <f t="shared" si="28"/>
        <v>film &amp; video</v>
      </c>
      <c r="R507" t="str">
        <f t="shared" si="29"/>
        <v>animation</v>
      </c>
      <c r="S507" s="13">
        <f>(I507/86400)+25569+(-8/24)</f>
        <v>42362.764884259253</v>
      </c>
      <c r="T507" s="13">
        <f>(J507/86400)+25569+(-8/24)</f>
        <v>42317.764884259253</v>
      </c>
      <c r="U507" t="str">
        <f t="shared" si="30"/>
        <v>Nov</v>
      </c>
      <c r="V507">
        <f t="shared" si="31"/>
        <v>2015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(E508/D508)*100</f>
        <v>0.125</v>
      </c>
      <c r="P508" s="6">
        <f>E508/L508</f>
        <v>250</v>
      </c>
      <c r="Q508" t="str">
        <f t="shared" si="28"/>
        <v>film &amp; video</v>
      </c>
      <c r="R508" t="str">
        <f t="shared" si="29"/>
        <v>animation</v>
      </c>
      <c r="S508" s="13">
        <f>(I508/86400)+25569+(-8/24)</f>
        <v>41496.218981481477</v>
      </c>
      <c r="T508" s="13">
        <f>(J508/86400)+25569+(-8/24)</f>
        <v>41466.218981481477</v>
      </c>
      <c r="U508" t="str">
        <f t="shared" si="30"/>
        <v>Jul</v>
      </c>
      <c r="V508">
        <f t="shared" si="31"/>
        <v>2013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(E509/D509)*100</f>
        <v>3.2</v>
      </c>
      <c r="P509" s="6">
        <f>E509/L509</f>
        <v>64</v>
      </c>
      <c r="Q509" t="str">
        <f t="shared" si="28"/>
        <v>film &amp; video</v>
      </c>
      <c r="R509" t="str">
        <f t="shared" si="29"/>
        <v>animation</v>
      </c>
      <c r="S509" s="13">
        <f>(I509/86400)+25569+(-8/24)</f>
        <v>41201.625659722216</v>
      </c>
      <c r="T509" s="13">
        <f>(J509/86400)+25569+(-8/24)</f>
        <v>41156.625659722216</v>
      </c>
      <c r="U509" t="str">
        <f t="shared" si="30"/>
        <v>Sep</v>
      </c>
      <c r="V509">
        <f t="shared" si="31"/>
        <v>2012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(E510/D510)*100</f>
        <v>0.8</v>
      </c>
      <c r="P510" s="6">
        <f>E510/L510</f>
        <v>133.33333333333334</v>
      </c>
      <c r="Q510" t="str">
        <f t="shared" si="28"/>
        <v>film &amp; video</v>
      </c>
      <c r="R510" t="str">
        <f t="shared" si="29"/>
        <v>animation</v>
      </c>
      <c r="S510" s="13">
        <f>(I510/86400)+25569+(-8/24)</f>
        <v>41054.259722222218</v>
      </c>
      <c r="T510" s="13">
        <f>(J510/86400)+25569+(-8/24)</f>
        <v>40994.690983796296</v>
      </c>
      <c r="U510" t="str">
        <f t="shared" si="30"/>
        <v>Mar</v>
      </c>
      <c r="V510">
        <f t="shared" si="31"/>
        <v>2012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(E511/D511)*100</f>
        <v>0.2</v>
      </c>
      <c r="P511" s="6">
        <f>E511/L511</f>
        <v>10</v>
      </c>
      <c r="Q511" t="str">
        <f t="shared" si="28"/>
        <v>film &amp; video</v>
      </c>
      <c r="R511" t="str">
        <f t="shared" si="29"/>
        <v>animation</v>
      </c>
      <c r="S511" s="13">
        <f>(I511/86400)+25569+(-8/24)</f>
        <v>42183.298263888886</v>
      </c>
      <c r="T511" s="13">
        <f>(J511/86400)+25569+(-8/24)</f>
        <v>42153.298263888886</v>
      </c>
      <c r="U511" t="str">
        <f t="shared" si="30"/>
        <v>May</v>
      </c>
      <c r="V511">
        <f t="shared" si="31"/>
        <v>2015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(E512/D512)*100</f>
        <v>0</v>
      </c>
      <c r="P512" s="6" t="e">
        <f>E512/L512</f>
        <v>#DIV/0!</v>
      </c>
      <c r="Q512" t="str">
        <f t="shared" si="28"/>
        <v>film &amp; video</v>
      </c>
      <c r="R512" t="str">
        <f t="shared" si="29"/>
        <v>animation</v>
      </c>
      <c r="S512" s="13">
        <f>(I512/86400)+25569+(-8/24)</f>
        <v>42429.843043981477</v>
      </c>
      <c r="T512" s="13">
        <f>(J512/86400)+25569+(-8/24)</f>
        <v>42399.843043981477</v>
      </c>
      <c r="U512" t="str">
        <f t="shared" si="30"/>
        <v>Jan</v>
      </c>
      <c r="V512">
        <f t="shared" si="31"/>
        <v>2016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(E513/D513)*100</f>
        <v>3</v>
      </c>
      <c r="P513" s="6">
        <f>E513/L513</f>
        <v>30</v>
      </c>
      <c r="Q513" t="str">
        <f t="shared" si="28"/>
        <v>film &amp; video</v>
      </c>
      <c r="R513" t="str">
        <f t="shared" si="29"/>
        <v>animation</v>
      </c>
      <c r="S513" s="13">
        <f>(I513/86400)+25569+(-8/24)</f>
        <v>41369.928032407406</v>
      </c>
      <c r="T513" s="13">
        <f>(J513/86400)+25569+(-8/24)</f>
        <v>41339.96969907407</v>
      </c>
      <c r="U513" t="str">
        <f t="shared" si="30"/>
        <v>Mar</v>
      </c>
      <c r="V513">
        <f t="shared" si="31"/>
        <v>2013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(E514/D514)*100</f>
        <v>0.13749999999999998</v>
      </c>
      <c r="P514" s="6">
        <f>E514/L514</f>
        <v>5.5</v>
      </c>
      <c r="Q514" t="str">
        <f t="shared" si="28"/>
        <v>film &amp; video</v>
      </c>
      <c r="R514" t="str">
        <f t="shared" si="29"/>
        <v>animation</v>
      </c>
      <c r="S514" s="13">
        <f>(I514/86400)+25569+(-8/24)</f>
        <v>42694.450543981475</v>
      </c>
      <c r="T514" s="13">
        <f>(J514/86400)+25569+(-8/24)</f>
        <v>42649.408877314818</v>
      </c>
      <c r="U514" t="str">
        <f t="shared" si="30"/>
        <v>Oct</v>
      </c>
      <c r="V514">
        <f t="shared" si="31"/>
        <v>2016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(E515/D515)*100</f>
        <v>13.923999999999999</v>
      </c>
      <c r="P515" s="6">
        <f>E515/L515</f>
        <v>102.38235294117646</v>
      </c>
      <c r="Q515" t="str">
        <f t="shared" ref="Q515:Q578" si="32">LEFT(N515,FIND("/",N515)-1)</f>
        <v>film &amp; video</v>
      </c>
      <c r="R515" t="str">
        <f t="shared" ref="R515:R578" si="33">MID(N515,FIND("/",N515)+1,20)</f>
        <v>animation</v>
      </c>
      <c r="S515" s="13">
        <f>(I515/86400)+25569+(-8/24)</f>
        <v>42596.958333333336</v>
      </c>
      <c r="T515" s="13">
        <f>(J515/86400)+25569+(-8/24)</f>
        <v>42552.320659722223</v>
      </c>
      <c r="U515" t="str">
        <f t="shared" ref="U515:U578" si="34">TEXT(T515,"mmm")</f>
        <v>Jul</v>
      </c>
      <c r="V515">
        <f t="shared" ref="V515:V578" si="35">YEAR(T515)</f>
        <v>2016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(E516/D516)*100</f>
        <v>3.3333333333333335</v>
      </c>
      <c r="P516" s="6">
        <f>E516/L516</f>
        <v>16.666666666666668</v>
      </c>
      <c r="Q516" t="str">
        <f t="shared" si="32"/>
        <v>film &amp; video</v>
      </c>
      <c r="R516" t="str">
        <f t="shared" si="33"/>
        <v>animation</v>
      </c>
      <c r="S516" s="13">
        <f>(I516/86400)+25569+(-8/24)</f>
        <v>41860.280636574069</v>
      </c>
      <c r="T516" s="13">
        <f>(J516/86400)+25569+(-8/24)</f>
        <v>41830.280636574069</v>
      </c>
      <c r="U516" t="str">
        <f t="shared" si="34"/>
        <v>Jul</v>
      </c>
      <c r="V516">
        <f t="shared" si="35"/>
        <v>2014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(E517/D517)*100</f>
        <v>25.41340206185567</v>
      </c>
      <c r="P517" s="6">
        <f>E517/L517</f>
        <v>725.02941176470586</v>
      </c>
      <c r="Q517" t="str">
        <f t="shared" si="32"/>
        <v>film &amp; video</v>
      </c>
      <c r="R517" t="str">
        <f t="shared" si="33"/>
        <v>animation</v>
      </c>
      <c r="S517" s="13">
        <f>(I517/86400)+25569+(-8/24)</f>
        <v>42367.157418981478</v>
      </c>
      <c r="T517" s="13">
        <f>(J517/86400)+25569+(-8/24)</f>
        <v>42327.157418981478</v>
      </c>
      <c r="U517" t="str">
        <f t="shared" si="34"/>
        <v>Nov</v>
      </c>
      <c r="V517">
        <f t="shared" si="35"/>
        <v>2015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(E518/D518)*100</f>
        <v>0</v>
      </c>
      <c r="P518" s="6" t="e">
        <f>E518/L518</f>
        <v>#DIV/0!</v>
      </c>
      <c r="Q518" t="str">
        <f t="shared" si="32"/>
        <v>film &amp; video</v>
      </c>
      <c r="R518" t="str">
        <f t="shared" si="33"/>
        <v>animation</v>
      </c>
      <c r="S518" s="13">
        <f>(I518/86400)+25569+(-8/24)</f>
        <v>42151.445370370369</v>
      </c>
      <c r="T518" s="13">
        <f>(J518/86400)+25569+(-8/24)</f>
        <v>42091.445370370369</v>
      </c>
      <c r="U518" t="str">
        <f t="shared" si="34"/>
        <v>Mar</v>
      </c>
      <c r="V518">
        <f t="shared" si="35"/>
        <v>2015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(E519/D519)*100</f>
        <v>1.3666666666666667</v>
      </c>
      <c r="P519" s="6">
        <f>E519/L519</f>
        <v>68.333333333333329</v>
      </c>
      <c r="Q519" t="str">
        <f t="shared" si="32"/>
        <v>film &amp; video</v>
      </c>
      <c r="R519" t="str">
        <f t="shared" si="33"/>
        <v>animation</v>
      </c>
      <c r="S519" s="13">
        <f>(I519/86400)+25569+(-8/24)</f>
        <v>42768.281956018516</v>
      </c>
      <c r="T519" s="13">
        <f>(J519/86400)+25569+(-8/24)</f>
        <v>42738.281956018516</v>
      </c>
      <c r="U519" t="str">
        <f t="shared" si="34"/>
        <v>Jan</v>
      </c>
      <c r="V519">
        <f t="shared" si="35"/>
        <v>2017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(E520/D520)*100</f>
        <v>0</v>
      </c>
      <c r="P520" s="6" t="e">
        <f>E520/L520</f>
        <v>#DIV/0!</v>
      </c>
      <c r="Q520" t="str">
        <f t="shared" si="32"/>
        <v>film &amp; video</v>
      </c>
      <c r="R520" t="str">
        <f t="shared" si="33"/>
        <v>animation</v>
      </c>
      <c r="S520" s="13">
        <f>(I520/86400)+25569+(-8/24)</f>
        <v>42253.281944444439</v>
      </c>
      <c r="T520" s="13">
        <f>(J520/86400)+25569+(-8/24)</f>
        <v>42223.282685185179</v>
      </c>
      <c r="U520" t="str">
        <f t="shared" si="34"/>
        <v>Aug</v>
      </c>
      <c r="V520">
        <f t="shared" si="35"/>
        <v>2015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(E521/D521)*100</f>
        <v>22.881426547787683</v>
      </c>
      <c r="P521" s="6">
        <f>E521/L521</f>
        <v>39.228571428571428</v>
      </c>
      <c r="Q521" t="str">
        <f t="shared" si="32"/>
        <v>film &amp; video</v>
      </c>
      <c r="R521" t="str">
        <f t="shared" si="33"/>
        <v>animation</v>
      </c>
      <c r="S521" s="13">
        <f>(I521/86400)+25569+(-8/24)</f>
        <v>41248.058113425919</v>
      </c>
      <c r="T521" s="13">
        <f>(J521/86400)+25569+(-8/24)</f>
        <v>41218.058113425919</v>
      </c>
      <c r="U521" t="str">
        <f t="shared" si="34"/>
        <v>Nov</v>
      </c>
      <c r="V521">
        <f t="shared" si="35"/>
        <v>2012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(E522/D522)*100</f>
        <v>102.1</v>
      </c>
      <c r="P522" s="6">
        <f>E522/L522</f>
        <v>150.14705882352942</v>
      </c>
      <c r="Q522" t="str">
        <f t="shared" si="32"/>
        <v>theater</v>
      </c>
      <c r="R522" t="str">
        <f t="shared" si="33"/>
        <v>plays</v>
      </c>
      <c r="S522" s="13">
        <f>(I522/86400)+25569+(-8/24)</f>
        <v>42348.368761574071</v>
      </c>
      <c r="T522" s="13">
        <f>(J522/86400)+25569+(-8/24)</f>
        <v>42318.368761574071</v>
      </c>
      <c r="U522" t="str">
        <f t="shared" si="34"/>
        <v>Nov</v>
      </c>
      <c r="V522">
        <f t="shared" si="35"/>
        <v>2015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(E523/D523)*100</f>
        <v>104.64</v>
      </c>
      <c r="P523" s="6">
        <f>E523/L523</f>
        <v>93.428571428571431</v>
      </c>
      <c r="Q523" t="str">
        <f t="shared" si="32"/>
        <v>theater</v>
      </c>
      <c r="R523" t="str">
        <f t="shared" si="33"/>
        <v>plays</v>
      </c>
      <c r="S523" s="13">
        <f>(I523/86400)+25569+(-8/24)</f>
        <v>42674.874305555553</v>
      </c>
      <c r="T523" s="13">
        <f>(J523/86400)+25569+(-8/24)</f>
        <v>42645.759479166663</v>
      </c>
      <c r="U523" t="str">
        <f t="shared" si="34"/>
        <v>Oct</v>
      </c>
      <c r="V523">
        <f t="shared" si="35"/>
        <v>2016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(E524/D524)*100</f>
        <v>114.66666666666667</v>
      </c>
      <c r="P524" s="6">
        <f>E524/L524</f>
        <v>110.96774193548387</v>
      </c>
      <c r="Q524" t="str">
        <f t="shared" si="32"/>
        <v>theater</v>
      </c>
      <c r="R524" t="str">
        <f t="shared" si="33"/>
        <v>plays</v>
      </c>
      <c r="S524" s="13">
        <f>(I524/86400)+25569+(-8/24)</f>
        <v>42449.665798611109</v>
      </c>
      <c r="T524" s="13">
        <f>(J524/86400)+25569+(-8/24)</f>
        <v>42429.707465277774</v>
      </c>
      <c r="U524" t="str">
        <f t="shared" si="34"/>
        <v>Feb</v>
      </c>
      <c r="V524">
        <f t="shared" si="35"/>
        <v>2016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(E525/D525)*100</f>
        <v>120.6</v>
      </c>
      <c r="P525" s="6">
        <f>E525/L525</f>
        <v>71.785714285714292</v>
      </c>
      <c r="Q525" t="str">
        <f t="shared" si="32"/>
        <v>theater</v>
      </c>
      <c r="R525" t="str">
        <f t="shared" si="33"/>
        <v>plays</v>
      </c>
      <c r="S525" s="13">
        <f>(I525/86400)+25569+(-8/24)</f>
        <v>42267.799490740734</v>
      </c>
      <c r="T525" s="13">
        <f>(J525/86400)+25569+(-8/24)</f>
        <v>42237.799490740734</v>
      </c>
      <c r="U525" t="str">
        <f t="shared" si="34"/>
        <v>Aug</v>
      </c>
      <c r="V525">
        <f t="shared" si="35"/>
        <v>2015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(E526/D526)*100</f>
        <v>108.67285714285715</v>
      </c>
      <c r="P526" s="6">
        <f>E526/L526</f>
        <v>29.258076923076924</v>
      </c>
      <c r="Q526" t="str">
        <f t="shared" si="32"/>
        <v>theater</v>
      </c>
      <c r="R526" t="str">
        <f t="shared" si="33"/>
        <v>plays</v>
      </c>
      <c r="S526" s="13">
        <f>(I526/86400)+25569+(-8/24)</f>
        <v>42522.383900462963</v>
      </c>
      <c r="T526" s="13">
        <f>(J526/86400)+25569+(-8/24)</f>
        <v>42492.383900462963</v>
      </c>
      <c r="U526" t="str">
        <f t="shared" si="34"/>
        <v>May</v>
      </c>
      <c r="V526">
        <f t="shared" si="35"/>
        <v>2016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(E527/D527)*100</f>
        <v>100</v>
      </c>
      <c r="P527" s="6">
        <f>E527/L527</f>
        <v>1000</v>
      </c>
      <c r="Q527" t="str">
        <f t="shared" si="32"/>
        <v>theater</v>
      </c>
      <c r="R527" t="str">
        <f t="shared" si="33"/>
        <v>plays</v>
      </c>
      <c r="S527" s="13">
        <f>(I527/86400)+25569+(-8/24)</f>
        <v>41895.067604166667</v>
      </c>
      <c r="T527" s="13">
        <f>(J527/86400)+25569+(-8/24)</f>
        <v>41850.067604166667</v>
      </c>
      <c r="U527" t="str">
        <f t="shared" si="34"/>
        <v>Jul</v>
      </c>
      <c r="V527">
        <f t="shared" si="35"/>
        <v>2014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(E528/D528)*100</f>
        <v>113.99999999999999</v>
      </c>
      <c r="P528" s="6">
        <f>E528/L528</f>
        <v>74.347826086956516</v>
      </c>
      <c r="Q528" t="str">
        <f t="shared" si="32"/>
        <v>theater</v>
      </c>
      <c r="R528" t="str">
        <f t="shared" si="33"/>
        <v>plays</v>
      </c>
      <c r="S528" s="13">
        <f>(I528/86400)+25569+(-8/24)</f>
        <v>42223.374999999993</v>
      </c>
      <c r="T528" s="13">
        <f>(J528/86400)+25569+(-8/24)</f>
        <v>42192.258611111109</v>
      </c>
      <c r="U528" t="str">
        <f t="shared" si="34"/>
        <v>Jul</v>
      </c>
      <c r="V528">
        <f t="shared" si="35"/>
        <v>2015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(E529/D529)*100</f>
        <v>100.85</v>
      </c>
      <c r="P529" s="6">
        <f>E529/L529</f>
        <v>63.829113924050631</v>
      </c>
      <c r="Q529" t="str">
        <f t="shared" si="32"/>
        <v>theater</v>
      </c>
      <c r="R529" t="str">
        <f t="shared" si="33"/>
        <v>plays</v>
      </c>
      <c r="S529" s="13">
        <f>(I529/86400)+25569+(-8/24)</f>
        <v>42783.336805555555</v>
      </c>
      <c r="T529" s="13">
        <f>(J529/86400)+25569+(-8/24)</f>
        <v>42752.872291666667</v>
      </c>
      <c r="U529" t="str">
        <f t="shared" si="34"/>
        <v>Jan</v>
      </c>
      <c r="V529">
        <f t="shared" si="35"/>
        <v>2017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(E530/D530)*100</f>
        <v>115.65217391304347</v>
      </c>
      <c r="P530" s="6">
        <f>E530/L530</f>
        <v>44.333333333333336</v>
      </c>
      <c r="Q530" t="str">
        <f t="shared" si="32"/>
        <v>theater</v>
      </c>
      <c r="R530" t="str">
        <f t="shared" si="33"/>
        <v>plays</v>
      </c>
      <c r="S530" s="13">
        <f>(I530/86400)+25569+(-8/24)</f>
        <v>42176.555555555555</v>
      </c>
      <c r="T530" s="13">
        <f>(J530/86400)+25569+(-8/24)</f>
        <v>42155.58688657407</v>
      </c>
      <c r="U530" t="str">
        <f t="shared" si="34"/>
        <v>May</v>
      </c>
      <c r="V530">
        <f t="shared" si="35"/>
        <v>2015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(E531/D531)*100</f>
        <v>130.41666666666666</v>
      </c>
      <c r="P531" s="6">
        <f>E531/L531</f>
        <v>86.944444444444443</v>
      </c>
      <c r="Q531" t="str">
        <f t="shared" si="32"/>
        <v>theater</v>
      </c>
      <c r="R531" t="str">
        <f t="shared" si="33"/>
        <v>plays</v>
      </c>
      <c r="S531" s="13">
        <f>(I531/86400)+25569+(-8/24)</f>
        <v>42745.874999999993</v>
      </c>
      <c r="T531" s="13">
        <f>(J531/86400)+25569+(-8/24)</f>
        <v>42724.697847222218</v>
      </c>
      <c r="U531" t="str">
        <f t="shared" si="34"/>
        <v>Dec</v>
      </c>
      <c r="V531">
        <f t="shared" si="35"/>
        <v>2016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(E532/D532)*100</f>
        <v>107.78267254038178</v>
      </c>
      <c r="P532" s="6">
        <f>E532/L532</f>
        <v>126.55172413793103</v>
      </c>
      <c r="Q532" t="str">
        <f t="shared" si="32"/>
        <v>theater</v>
      </c>
      <c r="R532" t="str">
        <f t="shared" si="33"/>
        <v>plays</v>
      </c>
      <c r="S532" s="13">
        <f>(I532/86400)+25569+(-8/24)</f>
        <v>42178.749999999993</v>
      </c>
      <c r="T532" s="13">
        <f>(J532/86400)+25569+(-8/24)</f>
        <v>42157.257731481477</v>
      </c>
      <c r="U532" t="str">
        <f t="shared" si="34"/>
        <v>Jun</v>
      </c>
      <c r="V532">
        <f t="shared" si="35"/>
        <v>2015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(E533/D533)*100</f>
        <v>100</v>
      </c>
      <c r="P533" s="6">
        <f>E533/L533</f>
        <v>129.03225806451613</v>
      </c>
      <c r="Q533" t="str">
        <f t="shared" si="32"/>
        <v>theater</v>
      </c>
      <c r="R533" t="str">
        <f t="shared" si="33"/>
        <v>plays</v>
      </c>
      <c r="S533" s="13">
        <f>(I533/86400)+25569+(-8/24)</f>
        <v>42720.957638888889</v>
      </c>
      <c r="T533" s="13">
        <f>(J533/86400)+25569+(-8/24)</f>
        <v>42675.731817129628</v>
      </c>
      <c r="U533" t="str">
        <f t="shared" si="34"/>
        <v>Nov</v>
      </c>
      <c r="V533">
        <f t="shared" si="35"/>
        <v>2016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(E534/D534)*100</f>
        <v>123.25</v>
      </c>
      <c r="P534" s="6">
        <f>E534/L534</f>
        <v>71.242774566473983</v>
      </c>
      <c r="Q534" t="str">
        <f t="shared" si="32"/>
        <v>theater</v>
      </c>
      <c r="R534" t="str">
        <f t="shared" si="33"/>
        <v>plays</v>
      </c>
      <c r="S534" s="13">
        <f>(I534/86400)+25569+(-8/24)</f>
        <v>42502.673703703702</v>
      </c>
      <c r="T534" s="13">
        <f>(J534/86400)+25569+(-8/24)</f>
        <v>42472.673703703702</v>
      </c>
      <c r="U534" t="str">
        <f t="shared" si="34"/>
        <v>Apr</v>
      </c>
      <c r="V534">
        <f t="shared" si="35"/>
        <v>2016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(E535/D535)*100</f>
        <v>100.2</v>
      </c>
      <c r="P535" s="6">
        <f>E535/L535</f>
        <v>117.88235294117646</v>
      </c>
      <c r="Q535" t="str">
        <f t="shared" si="32"/>
        <v>theater</v>
      </c>
      <c r="R535" t="str">
        <f t="shared" si="33"/>
        <v>plays</v>
      </c>
      <c r="S535" s="13">
        <f>(I535/86400)+25569+(-8/24)</f>
        <v>42506.101446759254</v>
      </c>
      <c r="T535" s="13">
        <f>(J535/86400)+25569+(-8/24)</f>
        <v>42482.101446759254</v>
      </c>
      <c r="U535" t="str">
        <f t="shared" si="34"/>
        <v>Apr</v>
      </c>
      <c r="V535">
        <f t="shared" si="35"/>
        <v>2016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(E536/D536)*100</f>
        <v>104.66666666666666</v>
      </c>
      <c r="P536" s="6">
        <f>E536/L536</f>
        <v>327.08333333333331</v>
      </c>
      <c r="Q536" t="str">
        <f t="shared" si="32"/>
        <v>theater</v>
      </c>
      <c r="R536" t="str">
        <f t="shared" si="33"/>
        <v>plays</v>
      </c>
      <c r="S536" s="13">
        <f>(I536/86400)+25569+(-8/24)</f>
        <v>42309.624999999993</v>
      </c>
      <c r="T536" s="13">
        <f>(J536/86400)+25569+(-8/24)</f>
        <v>42270.477662037032</v>
      </c>
      <c r="U536" t="str">
        <f t="shared" si="34"/>
        <v>Sep</v>
      </c>
      <c r="V536">
        <f t="shared" si="35"/>
        <v>2015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(E537/D537)*100</f>
        <v>102.49999999999999</v>
      </c>
      <c r="P537" s="6">
        <f>E537/L537</f>
        <v>34.745762711864408</v>
      </c>
      <c r="Q537" t="str">
        <f t="shared" si="32"/>
        <v>theater</v>
      </c>
      <c r="R537" t="str">
        <f t="shared" si="33"/>
        <v>plays</v>
      </c>
      <c r="S537" s="13">
        <f>(I537/86400)+25569+(-8/24)</f>
        <v>42741.211863425924</v>
      </c>
      <c r="T537" s="13">
        <f>(J537/86400)+25569+(-8/24)</f>
        <v>42711.211863425924</v>
      </c>
      <c r="U537" t="str">
        <f t="shared" si="34"/>
        <v>Dec</v>
      </c>
      <c r="V537">
        <f t="shared" si="35"/>
        <v>2016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(E538/D538)*100</f>
        <v>118.25757575757576</v>
      </c>
      <c r="P538" s="6">
        <f>E538/L538</f>
        <v>100.06410256410257</v>
      </c>
      <c r="Q538" t="str">
        <f t="shared" si="32"/>
        <v>theater</v>
      </c>
      <c r="R538" t="str">
        <f t="shared" si="33"/>
        <v>plays</v>
      </c>
      <c r="S538" s="13">
        <f>(I538/86400)+25569+(-8/24)</f>
        <v>42219.416666666664</v>
      </c>
      <c r="T538" s="13">
        <f>(J538/86400)+25569+(-8/24)</f>
        <v>42179.011655092589</v>
      </c>
      <c r="U538" t="str">
        <f t="shared" si="34"/>
        <v>Jun</v>
      </c>
      <c r="V538">
        <f t="shared" si="35"/>
        <v>2015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(E539/D539)*100</f>
        <v>120.5</v>
      </c>
      <c r="P539" s="6">
        <f>E539/L539</f>
        <v>40.847457627118644</v>
      </c>
      <c r="Q539" t="str">
        <f t="shared" si="32"/>
        <v>theater</v>
      </c>
      <c r="R539" t="str">
        <f t="shared" si="33"/>
        <v>plays</v>
      </c>
      <c r="S539" s="13">
        <f>(I539/86400)+25569+(-8/24)</f>
        <v>42312.476747685178</v>
      </c>
      <c r="T539" s="13">
        <f>(J539/86400)+25569+(-8/24)</f>
        <v>42282.435081018521</v>
      </c>
      <c r="U539" t="str">
        <f t="shared" si="34"/>
        <v>Oct</v>
      </c>
      <c r="V539">
        <f t="shared" si="35"/>
        <v>2015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(E540/D540)*100</f>
        <v>302.42</v>
      </c>
      <c r="P540" s="6">
        <f>E540/L540</f>
        <v>252.01666666666668</v>
      </c>
      <c r="Q540" t="str">
        <f t="shared" si="32"/>
        <v>theater</v>
      </c>
      <c r="R540" t="str">
        <f t="shared" si="33"/>
        <v>plays</v>
      </c>
      <c r="S540" s="13">
        <f>(I540/86400)+25569+(-8/24)</f>
        <v>42503.461377314808</v>
      </c>
      <c r="T540" s="13">
        <f>(J540/86400)+25569+(-8/24)</f>
        <v>42473.461377314808</v>
      </c>
      <c r="U540" t="str">
        <f t="shared" si="34"/>
        <v>Apr</v>
      </c>
      <c r="V540">
        <f t="shared" si="35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(E541/D541)*100</f>
        <v>100.64400000000001</v>
      </c>
      <c r="P541" s="6">
        <f>E541/L541</f>
        <v>25.161000000000001</v>
      </c>
      <c r="Q541" t="str">
        <f t="shared" si="32"/>
        <v>theater</v>
      </c>
      <c r="R541" t="str">
        <f t="shared" si="33"/>
        <v>plays</v>
      </c>
      <c r="S541" s="13">
        <f>(I541/86400)+25569+(-8/24)</f>
        <v>42555.716516203705</v>
      </c>
      <c r="T541" s="13">
        <f>(J541/86400)+25569+(-8/24)</f>
        <v>42534.716516203705</v>
      </c>
      <c r="U541" t="str">
        <f t="shared" si="34"/>
        <v>Jun</v>
      </c>
      <c r="V541">
        <f t="shared" si="35"/>
        <v>2016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(E542/D542)*100</f>
        <v>6.6666666666666671E-3</v>
      </c>
      <c r="P542" s="6">
        <f>E542/L542</f>
        <v>1</v>
      </c>
      <c r="Q542" t="str">
        <f t="shared" si="32"/>
        <v>technology</v>
      </c>
      <c r="R542" t="str">
        <f t="shared" si="33"/>
        <v>web</v>
      </c>
      <c r="S542" s="13">
        <f>(I542/86400)+25569+(-8/24)</f>
        <v>42039.483865740738</v>
      </c>
      <c r="T542" s="13">
        <f>(J542/86400)+25569+(-8/24)</f>
        <v>42009.483865740738</v>
      </c>
      <c r="U542" t="str">
        <f t="shared" si="34"/>
        <v>Jan</v>
      </c>
      <c r="V542">
        <f t="shared" si="35"/>
        <v>2015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(E543/D543)*100</f>
        <v>0.55555555555555558</v>
      </c>
      <c r="P543" s="6">
        <f>E543/L543</f>
        <v>25</v>
      </c>
      <c r="Q543" t="str">
        <f t="shared" si="32"/>
        <v>technology</v>
      </c>
      <c r="R543" t="str">
        <f t="shared" si="33"/>
        <v>web</v>
      </c>
      <c r="S543" s="13">
        <f>(I543/86400)+25569+(-8/24)</f>
        <v>42305.713356481479</v>
      </c>
      <c r="T543" s="13">
        <f>(J543/86400)+25569+(-8/24)</f>
        <v>42275.713356481479</v>
      </c>
      <c r="U543" t="str">
        <f t="shared" si="34"/>
        <v>Sep</v>
      </c>
      <c r="V543">
        <f t="shared" si="35"/>
        <v>2015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(E544/D544)*100</f>
        <v>3.9999999999999996E-4</v>
      </c>
      <c r="P544" s="6">
        <f>E544/L544</f>
        <v>1</v>
      </c>
      <c r="Q544" t="str">
        <f t="shared" si="32"/>
        <v>technology</v>
      </c>
      <c r="R544" t="str">
        <f t="shared" si="33"/>
        <v>web</v>
      </c>
      <c r="S544" s="13">
        <f>(I544/86400)+25569+(-8/24)</f>
        <v>42493.362453703703</v>
      </c>
      <c r="T544" s="13">
        <f>(J544/86400)+25569+(-8/24)</f>
        <v>42433.404120370367</v>
      </c>
      <c r="U544" t="str">
        <f t="shared" si="34"/>
        <v>Mar</v>
      </c>
      <c r="V544">
        <f t="shared" si="35"/>
        <v>2016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(E545/D545)*100</f>
        <v>0.31818181818181818</v>
      </c>
      <c r="P545" s="6">
        <f>E545/L545</f>
        <v>35</v>
      </c>
      <c r="Q545" t="str">
        <f t="shared" si="32"/>
        <v>technology</v>
      </c>
      <c r="R545" t="str">
        <f t="shared" si="33"/>
        <v>web</v>
      </c>
      <c r="S545" s="13">
        <f>(I545/86400)+25569+(-8/24)</f>
        <v>41943.75881944444</v>
      </c>
      <c r="T545" s="13">
        <f>(J545/86400)+25569+(-8/24)</f>
        <v>41913.75881944444</v>
      </c>
      <c r="U545" t="str">
        <f t="shared" si="34"/>
        <v>Oct</v>
      </c>
      <c r="V545">
        <f t="shared" si="35"/>
        <v>2014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(E546/D546)*100</f>
        <v>1.2</v>
      </c>
      <c r="P546" s="6">
        <f>E546/L546</f>
        <v>3</v>
      </c>
      <c r="Q546" t="str">
        <f t="shared" si="32"/>
        <v>technology</v>
      </c>
      <c r="R546" t="str">
        <f t="shared" si="33"/>
        <v>web</v>
      </c>
      <c r="S546" s="13">
        <f>(I546/86400)+25569+(-8/24)</f>
        <v>42555.323611111111</v>
      </c>
      <c r="T546" s="13">
        <f>(J546/86400)+25569+(-8/24)</f>
        <v>42525.323611111111</v>
      </c>
      <c r="U546" t="str">
        <f t="shared" si="34"/>
        <v>Jun</v>
      </c>
      <c r="V546">
        <f t="shared" si="35"/>
        <v>2016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(E547/D547)*100</f>
        <v>27.383999999999997</v>
      </c>
      <c r="P547" s="6">
        <f>E547/L547</f>
        <v>402.70588235294116</v>
      </c>
      <c r="Q547" t="str">
        <f t="shared" si="32"/>
        <v>technology</v>
      </c>
      <c r="R547" t="str">
        <f t="shared" si="33"/>
        <v>web</v>
      </c>
      <c r="S547" s="13">
        <f>(I547/86400)+25569+(-8/24)</f>
        <v>42323.300798611112</v>
      </c>
      <c r="T547" s="13">
        <f>(J547/86400)+25569+(-8/24)</f>
        <v>42283.25913194444</v>
      </c>
      <c r="U547" t="str">
        <f t="shared" si="34"/>
        <v>Oct</v>
      </c>
      <c r="V547">
        <f t="shared" si="35"/>
        <v>2015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(E548/D548)*100</f>
        <v>8.666666666666667E-2</v>
      </c>
      <c r="P548" s="6">
        <f>E548/L548</f>
        <v>26</v>
      </c>
      <c r="Q548" t="str">
        <f t="shared" si="32"/>
        <v>technology</v>
      </c>
      <c r="R548" t="str">
        <f t="shared" si="33"/>
        <v>web</v>
      </c>
      <c r="S548" s="13">
        <f>(I548/86400)+25569+(-8/24)</f>
        <v>42294.334664351853</v>
      </c>
      <c r="T548" s="13">
        <f>(J548/86400)+25569+(-8/24)</f>
        <v>42249.334664351853</v>
      </c>
      <c r="U548" t="str">
        <f t="shared" si="34"/>
        <v>Sep</v>
      </c>
      <c r="V548">
        <f t="shared" si="35"/>
        <v>2015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(E549/D549)*100</f>
        <v>0</v>
      </c>
      <c r="P549" s="6" t="e">
        <f>E549/L549</f>
        <v>#DIV/0!</v>
      </c>
      <c r="Q549" t="str">
        <f t="shared" si="32"/>
        <v>technology</v>
      </c>
      <c r="R549" t="str">
        <f t="shared" si="33"/>
        <v>web</v>
      </c>
      <c r="S549" s="13">
        <f>(I549/86400)+25569+(-8/24)</f>
        <v>42410.363009259258</v>
      </c>
      <c r="T549" s="13">
        <f>(J549/86400)+25569+(-8/24)</f>
        <v>42380.363009259258</v>
      </c>
      <c r="U549" t="str">
        <f t="shared" si="34"/>
        <v>Jan</v>
      </c>
      <c r="V549">
        <f t="shared" si="35"/>
        <v>2016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(E550/D550)*100</f>
        <v>0.09</v>
      </c>
      <c r="P550" s="6">
        <f>E550/L550</f>
        <v>9</v>
      </c>
      <c r="Q550" t="str">
        <f t="shared" si="32"/>
        <v>technology</v>
      </c>
      <c r="R550" t="str">
        <f t="shared" si="33"/>
        <v>web</v>
      </c>
      <c r="S550" s="13">
        <f>(I550/86400)+25569+(-8/24)</f>
        <v>42306.57</v>
      </c>
      <c r="T550" s="13">
        <f>(J550/86400)+25569+(-8/24)</f>
        <v>42276.57</v>
      </c>
      <c r="U550" t="str">
        <f t="shared" si="34"/>
        <v>Sep</v>
      </c>
      <c r="V550">
        <f t="shared" si="35"/>
        <v>2015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(E551/D551)*100</f>
        <v>2.7199999999999998</v>
      </c>
      <c r="P551" s="6">
        <f>E551/L551</f>
        <v>8.5</v>
      </c>
      <c r="Q551" t="str">
        <f t="shared" si="32"/>
        <v>technology</v>
      </c>
      <c r="R551" t="str">
        <f t="shared" si="33"/>
        <v>web</v>
      </c>
      <c r="S551" s="13">
        <f>(I551/86400)+25569+(-8/24)</f>
        <v>42193.303495370368</v>
      </c>
      <c r="T551" s="13">
        <f>(J551/86400)+25569+(-8/24)</f>
        <v>42163.303495370368</v>
      </c>
      <c r="U551" t="str">
        <f t="shared" si="34"/>
        <v>Jun</v>
      </c>
      <c r="V551">
        <f t="shared" si="35"/>
        <v>2015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(E552/D552)*100</f>
        <v>0.70000000000000007</v>
      </c>
      <c r="P552" s="6">
        <f>E552/L552</f>
        <v>8.75</v>
      </c>
      <c r="Q552" t="str">
        <f t="shared" si="32"/>
        <v>technology</v>
      </c>
      <c r="R552" t="str">
        <f t="shared" si="33"/>
        <v>web</v>
      </c>
      <c r="S552" s="13">
        <f>(I552/86400)+25569+(-8/24)</f>
        <v>42765.874999999993</v>
      </c>
      <c r="T552" s="13">
        <f>(J552/86400)+25569+(-8/24)</f>
        <v>42753.34542824074</v>
      </c>
      <c r="U552" t="str">
        <f t="shared" si="34"/>
        <v>Jan</v>
      </c>
      <c r="V552">
        <f t="shared" si="35"/>
        <v>2017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(E553/D553)*100</f>
        <v>5.0413333333333332</v>
      </c>
      <c r="P553" s="6">
        <f>E553/L553</f>
        <v>135.03571428571428</v>
      </c>
      <c r="Q553" t="str">
        <f t="shared" si="32"/>
        <v>technology</v>
      </c>
      <c r="R553" t="str">
        <f t="shared" si="33"/>
        <v>web</v>
      </c>
      <c r="S553" s="13">
        <f>(I553/86400)+25569+(-8/24)</f>
        <v>42217.411805555552</v>
      </c>
      <c r="T553" s="13">
        <f>(J553/86400)+25569+(-8/24)</f>
        <v>42172.942407407405</v>
      </c>
      <c r="U553" t="str">
        <f t="shared" si="34"/>
        <v>Jun</v>
      </c>
      <c r="V553">
        <f t="shared" si="35"/>
        <v>2015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(E554/D554)*100</f>
        <v>0</v>
      </c>
      <c r="P554" s="6" t="e">
        <f>E554/L554</f>
        <v>#DIV/0!</v>
      </c>
      <c r="Q554" t="str">
        <f t="shared" si="32"/>
        <v>technology</v>
      </c>
      <c r="R554" t="str">
        <f t="shared" si="33"/>
        <v>web</v>
      </c>
      <c r="S554" s="13">
        <f>(I554/86400)+25569+(-8/24)</f>
        <v>42378.283518518518</v>
      </c>
      <c r="T554" s="13">
        <f>(J554/86400)+25569+(-8/24)</f>
        <v>42318.283518518518</v>
      </c>
      <c r="U554" t="str">
        <f t="shared" si="34"/>
        <v>Nov</v>
      </c>
      <c r="V554">
        <f t="shared" si="35"/>
        <v>2015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(E555/D555)*100</f>
        <v>0.49199999999999999</v>
      </c>
      <c r="P555" s="6">
        <f>E555/L555</f>
        <v>20.5</v>
      </c>
      <c r="Q555" t="str">
        <f t="shared" si="32"/>
        <v>technology</v>
      </c>
      <c r="R555" t="str">
        <f t="shared" si="33"/>
        <v>web</v>
      </c>
      <c r="S555" s="13">
        <f>(I555/86400)+25569+(-8/24)</f>
        <v>41957.428136574068</v>
      </c>
      <c r="T555" s="13">
        <f>(J555/86400)+25569+(-8/24)</f>
        <v>41927.386469907404</v>
      </c>
      <c r="U555" t="str">
        <f t="shared" si="34"/>
        <v>Oct</v>
      </c>
      <c r="V555">
        <f t="shared" si="35"/>
        <v>2014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(E556/D556)*100</f>
        <v>36.589147286821706</v>
      </c>
      <c r="P556" s="6">
        <f>E556/L556</f>
        <v>64.36363636363636</v>
      </c>
      <c r="Q556" t="str">
        <f t="shared" si="32"/>
        <v>technology</v>
      </c>
      <c r="R556" t="str">
        <f t="shared" si="33"/>
        <v>web</v>
      </c>
      <c r="S556" s="13">
        <f>(I556/86400)+25569+(-8/24)</f>
        <v>41931.351527777777</v>
      </c>
      <c r="T556" s="13">
        <f>(J556/86400)+25569+(-8/24)</f>
        <v>41901.351527777777</v>
      </c>
      <c r="U556" t="str">
        <f t="shared" si="34"/>
        <v>Sep</v>
      </c>
      <c r="V556">
        <f t="shared" si="35"/>
        <v>2014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(E557/D557)*100</f>
        <v>0</v>
      </c>
      <c r="P557" s="6" t="e">
        <f>E557/L557</f>
        <v>#DIV/0!</v>
      </c>
      <c r="Q557" t="str">
        <f t="shared" si="32"/>
        <v>technology</v>
      </c>
      <c r="R557" t="str">
        <f t="shared" si="33"/>
        <v>web</v>
      </c>
      <c r="S557" s="13">
        <f>(I557/86400)+25569+(-8/24)</f>
        <v>42533.020173611112</v>
      </c>
      <c r="T557" s="13">
        <f>(J557/86400)+25569+(-8/24)</f>
        <v>42503.020173611112</v>
      </c>
      <c r="U557" t="str">
        <f t="shared" si="34"/>
        <v>May</v>
      </c>
      <c r="V557">
        <f t="shared" si="35"/>
        <v>2016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(E558/D558)*100</f>
        <v>2.5</v>
      </c>
      <c r="P558" s="6">
        <f>E558/L558</f>
        <v>200</v>
      </c>
      <c r="Q558" t="str">
        <f t="shared" si="32"/>
        <v>technology</v>
      </c>
      <c r="R558" t="str">
        <f t="shared" si="33"/>
        <v>web</v>
      </c>
      <c r="S558" s="13">
        <f>(I558/86400)+25569+(-8/24)</f>
        <v>42375.526817129627</v>
      </c>
      <c r="T558" s="13">
        <f>(J558/86400)+25569+(-8/24)</f>
        <v>42345.526817129627</v>
      </c>
      <c r="U558" t="str">
        <f t="shared" si="34"/>
        <v>Dec</v>
      </c>
      <c r="V558">
        <f t="shared" si="35"/>
        <v>2015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(E559/D559)*100</f>
        <v>0.91066666666666674</v>
      </c>
      <c r="P559" s="6">
        <f>E559/L559</f>
        <v>68.3</v>
      </c>
      <c r="Q559" t="str">
        <f t="shared" si="32"/>
        <v>technology</v>
      </c>
      <c r="R559" t="str">
        <f t="shared" si="33"/>
        <v>web</v>
      </c>
      <c r="S559" s="13">
        <f>(I559/86400)+25569+(-8/24)</f>
        <v>42706.650497685179</v>
      </c>
      <c r="T559" s="13">
        <f>(J559/86400)+25569+(-8/24)</f>
        <v>42676.608831018515</v>
      </c>
      <c r="U559" t="str">
        <f t="shared" si="34"/>
        <v>Nov</v>
      </c>
      <c r="V559">
        <f t="shared" si="35"/>
        <v>2016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(E560/D560)*100</f>
        <v>0</v>
      </c>
      <c r="P560" s="6" t="e">
        <f>E560/L560</f>
        <v>#DIV/0!</v>
      </c>
      <c r="Q560" t="str">
        <f t="shared" si="32"/>
        <v>technology</v>
      </c>
      <c r="R560" t="str">
        <f t="shared" si="33"/>
        <v>web</v>
      </c>
      <c r="S560" s="13">
        <f>(I560/86400)+25569+(-8/24)</f>
        <v>42087.508159722223</v>
      </c>
      <c r="T560" s="13">
        <f>(J560/86400)+25569+(-8/24)</f>
        <v>42057.549826388888</v>
      </c>
      <c r="U560" t="str">
        <f t="shared" si="34"/>
        <v>Feb</v>
      </c>
      <c r="V560">
        <f t="shared" si="35"/>
        <v>2015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(E561/D561)*100</f>
        <v>2.0833333333333336E-2</v>
      </c>
      <c r="P561" s="6">
        <f>E561/L561</f>
        <v>50</v>
      </c>
      <c r="Q561" t="str">
        <f t="shared" si="32"/>
        <v>technology</v>
      </c>
      <c r="R561" t="str">
        <f t="shared" si="33"/>
        <v>web</v>
      </c>
      <c r="S561" s="13">
        <f>(I561/86400)+25569+(-8/24)</f>
        <v>42350.949768518512</v>
      </c>
      <c r="T561" s="13">
        <f>(J561/86400)+25569+(-8/24)</f>
        <v>42320.949768518512</v>
      </c>
      <c r="U561" t="str">
        <f t="shared" si="34"/>
        <v>Nov</v>
      </c>
      <c r="V561">
        <f t="shared" si="35"/>
        <v>2015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(E562/D562)*100</f>
        <v>1.2E-2</v>
      </c>
      <c r="P562" s="6">
        <f>E562/L562</f>
        <v>4</v>
      </c>
      <c r="Q562" t="str">
        <f t="shared" si="32"/>
        <v>technology</v>
      </c>
      <c r="R562" t="str">
        <f t="shared" si="33"/>
        <v>web</v>
      </c>
      <c r="S562" s="13">
        <f>(I562/86400)+25569+(-8/24)</f>
        <v>41990.438020833331</v>
      </c>
      <c r="T562" s="13">
        <f>(J562/86400)+25569+(-8/24)</f>
        <v>41960.438020833331</v>
      </c>
      <c r="U562" t="str">
        <f t="shared" si="34"/>
        <v>Nov</v>
      </c>
      <c r="V562">
        <f t="shared" si="35"/>
        <v>2014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(E563/D563)*100</f>
        <v>0.36666666666666664</v>
      </c>
      <c r="P563" s="6">
        <f>E563/L563</f>
        <v>27.5</v>
      </c>
      <c r="Q563" t="str">
        <f t="shared" si="32"/>
        <v>technology</v>
      </c>
      <c r="R563" t="str">
        <f t="shared" si="33"/>
        <v>web</v>
      </c>
      <c r="S563" s="13">
        <f>(I563/86400)+25569+(-8/24)</f>
        <v>42303.325381944444</v>
      </c>
      <c r="T563" s="13">
        <f>(J563/86400)+25569+(-8/24)</f>
        <v>42268.325381944444</v>
      </c>
      <c r="U563" t="str">
        <f t="shared" si="34"/>
        <v>Sep</v>
      </c>
      <c r="V563">
        <f t="shared" si="35"/>
        <v>2015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(E564/D564)*100</f>
        <v>0</v>
      </c>
      <c r="P564" s="6" t="e">
        <f>E564/L564</f>
        <v>#DIV/0!</v>
      </c>
      <c r="Q564" t="str">
        <f t="shared" si="32"/>
        <v>technology</v>
      </c>
      <c r="R564" t="str">
        <f t="shared" si="33"/>
        <v>web</v>
      </c>
      <c r="S564" s="13">
        <f>(I564/86400)+25569+(-8/24)</f>
        <v>42722.055729166663</v>
      </c>
      <c r="T564" s="13">
        <f>(J564/86400)+25569+(-8/24)</f>
        <v>42692.055729166663</v>
      </c>
      <c r="U564" t="str">
        <f t="shared" si="34"/>
        <v>Nov</v>
      </c>
      <c r="V564">
        <f t="shared" si="35"/>
        <v>2016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(E565/D565)*100</f>
        <v>9.0666666666666659E-2</v>
      </c>
      <c r="P565" s="6">
        <f>E565/L565</f>
        <v>34</v>
      </c>
      <c r="Q565" t="str">
        <f t="shared" si="32"/>
        <v>technology</v>
      </c>
      <c r="R565" t="str">
        <f t="shared" si="33"/>
        <v>web</v>
      </c>
      <c r="S565" s="13">
        <f>(I565/86400)+25569+(-8/24)</f>
        <v>42051.736655092587</v>
      </c>
      <c r="T565" s="13">
        <f>(J565/86400)+25569+(-8/24)</f>
        <v>42021.736655092587</v>
      </c>
      <c r="U565" t="str">
        <f t="shared" si="34"/>
        <v>Jan</v>
      </c>
      <c r="V565">
        <f t="shared" si="35"/>
        <v>2015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(E566/D566)*100</f>
        <v>5.5555555555555558E-3</v>
      </c>
      <c r="P566" s="6">
        <f>E566/L566</f>
        <v>1</v>
      </c>
      <c r="Q566" t="str">
        <f t="shared" si="32"/>
        <v>technology</v>
      </c>
      <c r="R566" t="str">
        <f t="shared" si="33"/>
        <v>web</v>
      </c>
      <c r="S566" s="13">
        <f>(I566/86400)+25569+(-8/24)</f>
        <v>42441.609664351847</v>
      </c>
      <c r="T566" s="13">
        <f>(J566/86400)+25569+(-8/24)</f>
        <v>42411.609664351847</v>
      </c>
      <c r="U566" t="str">
        <f t="shared" si="34"/>
        <v>Feb</v>
      </c>
      <c r="V566">
        <f t="shared" si="35"/>
        <v>2016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(E567/D567)*100</f>
        <v>0</v>
      </c>
      <c r="P567" s="6" t="e">
        <f>E567/L567</f>
        <v>#DIV/0!</v>
      </c>
      <c r="Q567" t="str">
        <f t="shared" si="32"/>
        <v>technology</v>
      </c>
      <c r="R567" t="str">
        <f t="shared" si="33"/>
        <v>web</v>
      </c>
      <c r="S567" s="13">
        <f>(I567/86400)+25569+(-8/24)</f>
        <v>42195.451956018514</v>
      </c>
      <c r="T567" s="13">
        <f>(J567/86400)+25569+(-8/24)</f>
        <v>42165.451956018514</v>
      </c>
      <c r="U567" t="str">
        <f t="shared" si="34"/>
        <v>Jun</v>
      </c>
      <c r="V567">
        <f t="shared" si="35"/>
        <v>2015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(E568/D568)*100</f>
        <v>0.02</v>
      </c>
      <c r="P568" s="6">
        <f>E568/L568</f>
        <v>1</v>
      </c>
      <c r="Q568" t="str">
        <f t="shared" si="32"/>
        <v>technology</v>
      </c>
      <c r="R568" t="str">
        <f t="shared" si="33"/>
        <v>web</v>
      </c>
      <c r="S568" s="13">
        <f>(I568/86400)+25569+(-8/24)</f>
        <v>42565.351076388884</v>
      </c>
      <c r="T568" s="13">
        <f>(J568/86400)+25569+(-8/24)</f>
        <v>42535.351076388884</v>
      </c>
      <c r="U568" t="str">
        <f t="shared" si="34"/>
        <v>Jun</v>
      </c>
      <c r="V568">
        <f t="shared" si="35"/>
        <v>2016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(E569/D569)*100</f>
        <v>0</v>
      </c>
      <c r="P569" s="6" t="e">
        <f>E569/L569</f>
        <v>#DIV/0!</v>
      </c>
      <c r="Q569" t="str">
        <f t="shared" si="32"/>
        <v>technology</v>
      </c>
      <c r="R569" t="str">
        <f t="shared" si="33"/>
        <v>web</v>
      </c>
      <c r="S569" s="13">
        <f>(I569/86400)+25569+(-8/24)</f>
        <v>42005.509189814817</v>
      </c>
      <c r="T569" s="13">
        <f>(J569/86400)+25569+(-8/24)</f>
        <v>41975.509189814817</v>
      </c>
      <c r="U569" t="str">
        <f t="shared" si="34"/>
        <v>Dec</v>
      </c>
      <c r="V569">
        <f t="shared" si="35"/>
        <v>2014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(E570/D570)*100</f>
        <v>1</v>
      </c>
      <c r="P570" s="6">
        <f>E570/L570</f>
        <v>49</v>
      </c>
      <c r="Q570" t="str">
        <f t="shared" si="32"/>
        <v>technology</v>
      </c>
      <c r="R570" t="str">
        <f t="shared" si="33"/>
        <v>web</v>
      </c>
      <c r="S570" s="13">
        <f>(I570/86400)+25569+(-8/24)</f>
        <v>42385.124999999993</v>
      </c>
      <c r="T570" s="13">
        <f>(J570/86400)+25569+(-8/24)</f>
        <v>42348.588229166664</v>
      </c>
      <c r="U570" t="str">
        <f t="shared" si="34"/>
        <v>Dec</v>
      </c>
      <c r="V570">
        <f t="shared" si="35"/>
        <v>2015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(E571/D571)*100</f>
        <v>0.8</v>
      </c>
      <c r="P571" s="6">
        <f>E571/L571</f>
        <v>20</v>
      </c>
      <c r="Q571" t="str">
        <f t="shared" si="32"/>
        <v>technology</v>
      </c>
      <c r="R571" t="str">
        <f t="shared" si="33"/>
        <v>web</v>
      </c>
      <c r="S571" s="13">
        <f>(I571/86400)+25569+(-8/24)</f>
        <v>42370.514027777775</v>
      </c>
      <c r="T571" s="13">
        <f>(J571/86400)+25569+(-8/24)</f>
        <v>42340.514027777775</v>
      </c>
      <c r="U571" t="str">
        <f t="shared" si="34"/>
        <v>Dec</v>
      </c>
      <c r="V571">
        <f t="shared" si="35"/>
        <v>2015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(E572/D572)*100</f>
        <v>0.16705882352941176</v>
      </c>
      <c r="P572" s="6">
        <f>E572/L572</f>
        <v>142</v>
      </c>
      <c r="Q572" t="str">
        <f t="shared" si="32"/>
        <v>technology</v>
      </c>
      <c r="R572" t="str">
        <f t="shared" si="33"/>
        <v>web</v>
      </c>
      <c r="S572" s="13">
        <f>(I572/86400)+25569+(-8/24)</f>
        <v>42418.464918981474</v>
      </c>
      <c r="T572" s="13">
        <f>(J572/86400)+25569+(-8/24)</f>
        <v>42388.464918981474</v>
      </c>
      <c r="U572" t="str">
        <f t="shared" si="34"/>
        <v>Jan</v>
      </c>
      <c r="V572">
        <f t="shared" si="35"/>
        <v>2016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(E573/D573)*100</f>
        <v>0.42399999999999999</v>
      </c>
      <c r="P573" s="6">
        <f>E573/L573</f>
        <v>53</v>
      </c>
      <c r="Q573" t="str">
        <f t="shared" si="32"/>
        <v>technology</v>
      </c>
      <c r="R573" t="str">
        <f t="shared" si="33"/>
        <v>web</v>
      </c>
      <c r="S573" s="13">
        <f>(I573/86400)+25569+(-8/24)</f>
        <v>42211.832638888889</v>
      </c>
      <c r="T573" s="13">
        <f>(J573/86400)+25569+(-8/24)</f>
        <v>42192.482905092591</v>
      </c>
      <c r="U573" t="str">
        <f t="shared" si="34"/>
        <v>Jul</v>
      </c>
      <c r="V573">
        <f t="shared" si="35"/>
        <v>2015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(E574/D574)*100</f>
        <v>0</v>
      </c>
      <c r="P574" s="6" t="e">
        <f>E574/L574</f>
        <v>#DIV/0!</v>
      </c>
      <c r="Q574" t="str">
        <f t="shared" si="32"/>
        <v>technology</v>
      </c>
      <c r="R574" t="str">
        <f t="shared" si="33"/>
        <v>web</v>
      </c>
      <c r="S574" s="13">
        <f>(I574/86400)+25569+(-8/24)</f>
        <v>42312.424629629626</v>
      </c>
      <c r="T574" s="13">
        <f>(J574/86400)+25569+(-8/24)</f>
        <v>42282.382962962962</v>
      </c>
      <c r="U574" t="str">
        <f t="shared" si="34"/>
        <v>Oct</v>
      </c>
      <c r="V574">
        <f t="shared" si="35"/>
        <v>2015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(E575/D575)*100</f>
        <v>0.38925389253892539</v>
      </c>
      <c r="P575" s="6">
        <f>E575/L575</f>
        <v>38.444444444444443</v>
      </c>
      <c r="Q575" t="str">
        <f t="shared" si="32"/>
        <v>technology</v>
      </c>
      <c r="R575" t="str">
        <f t="shared" si="33"/>
        <v>web</v>
      </c>
      <c r="S575" s="13">
        <f>(I575/86400)+25569+(-8/24)</f>
        <v>42021.716666666667</v>
      </c>
      <c r="T575" s="13">
        <f>(J575/86400)+25569+(-8/24)</f>
        <v>41962.716793981475</v>
      </c>
      <c r="U575" t="str">
        <f t="shared" si="34"/>
        <v>Nov</v>
      </c>
      <c r="V575">
        <f t="shared" si="35"/>
        <v>2014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(E576/D576)*100</f>
        <v>0.7155635062611807</v>
      </c>
      <c r="P576" s="6">
        <f>E576/L576</f>
        <v>20</v>
      </c>
      <c r="Q576" t="str">
        <f t="shared" si="32"/>
        <v>technology</v>
      </c>
      <c r="R576" t="str">
        <f t="shared" si="33"/>
        <v>web</v>
      </c>
      <c r="S576" s="13">
        <f>(I576/86400)+25569+(-8/24)</f>
        <v>42662.110034722216</v>
      </c>
      <c r="T576" s="13">
        <f>(J576/86400)+25569+(-8/24)</f>
        <v>42632.110034722216</v>
      </c>
      <c r="U576" t="str">
        <f t="shared" si="34"/>
        <v>Sep</v>
      </c>
      <c r="V576">
        <f t="shared" si="35"/>
        <v>2016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>(E577/D577)*100</f>
        <v>0.43166666666666664</v>
      </c>
      <c r="P577" s="6">
        <f>E577/L577</f>
        <v>64.75</v>
      </c>
      <c r="Q577" t="str">
        <f t="shared" si="32"/>
        <v>technology</v>
      </c>
      <c r="R577" t="str">
        <f t="shared" si="33"/>
        <v>web</v>
      </c>
      <c r="S577" s="13">
        <f>(I577/86400)+25569+(-8/24)</f>
        <v>42168.359293981477</v>
      </c>
      <c r="T577" s="13">
        <f>(J577/86400)+25569+(-8/24)</f>
        <v>42138.359293981477</v>
      </c>
      <c r="U577" t="str">
        <f t="shared" si="34"/>
        <v>May</v>
      </c>
      <c r="V577">
        <f t="shared" si="35"/>
        <v>2015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>(E578/D578)*100</f>
        <v>1.25E-3</v>
      </c>
      <c r="P578" s="6">
        <f>E578/L578</f>
        <v>1</v>
      </c>
      <c r="Q578" t="str">
        <f t="shared" si="32"/>
        <v>technology</v>
      </c>
      <c r="R578" t="str">
        <f t="shared" si="33"/>
        <v>web</v>
      </c>
      <c r="S578" s="13">
        <f>(I578/86400)+25569+(-8/24)</f>
        <v>42091.096666666665</v>
      </c>
      <c r="T578" s="13">
        <f>(J578/86400)+25569+(-8/24)</f>
        <v>42031.138333333329</v>
      </c>
      <c r="U578" t="str">
        <f t="shared" si="34"/>
        <v>Jan</v>
      </c>
      <c r="V578">
        <f t="shared" si="35"/>
        <v>2015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>(E579/D579)*100</f>
        <v>0.2</v>
      </c>
      <c r="P579" s="6">
        <f>E579/L579</f>
        <v>10</v>
      </c>
      <c r="Q579" t="str">
        <f t="shared" ref="Q579:Q642" si="36">LEFT(N579,FIND("/",N579)-1)</f>
        <v>technology</v>
      </c>
      <c r="R579" t="str">
        <f t="shared" ref="R579:R642" si="37">MID(N579,FIND("/",N579)+1,20)</f>
        <v>web</v>
      </c>
      <c r="S579" s="13">
        <f>(I579/86400)+25569+(-8/24)</f>
        <v>42510.255810185183</v>
      </c>
      <c r="T579" s="13">
        <f>(J579/86400)+25569+(-8/24)</f>
        <v>42450.255810185183</v>
      </c>
      <c r="U579" t="str">
        <f t="shared" ref="U579:U642" si="38">TEXT(T579,"mmm")</f>
        <v>Mar</v>
      </c>
      <c r="V579">
        <f t="shared" ref="V579:V642" si="39">YEAR(T579)</f>
        <v>2016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>(E580/D580)*100</f>
        <v>1.12E-2</v>
      </c>
      <c r="P580" s="6">
        <f>E580/L580</f>
        <v>2</v>
      </c>
      <c r="Q580" t="str">
        <f t="shared" si="36"/>
        <v>technology</v>
      </c>
      <c r="R580" t="str">
        <f t="shared" si="37"/>
        <v>web</v>
      </c>
      <c r="S580" s="13">
        <f>(I580/86400)+25569+(-8/24)</f>
        <v>42254.245289351849</v>
      </c>
      <c r="T580" s="13">
        <f>(J580/86400)+25569+(-8/24)</f>
        <v>42230.245289351849</v>
      </c>
      <c r="U580" t="str">
        <f t="shared" si="38"/>
        <v>Aug</v>
      </c>
      <c r="V580">
        <f t="shared" si="39"/>
        <v>2015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>(E581/D581)*100</f>
        <v>1.4583333333333333</v>
      </c>
      <c r="P581" s="6">
        <f>E581/L581</f>
        <v>35</v>
      </c>
      <c r="Q581" t="str">
        <f t="shared" si="36"/>
        <v>technology</v>
      </c>
      <c r="R581" t="str">
        <f t="shared" si="37"/>
        <v>web</v>
      </c>
      <c r="S581" s="13">
        <f>(I581/86400)+25569+(-8/24)</f>
        <v>41998.518784722219</v>
      </c>
      <c r="T581" s="13">
        <f>(J581/86400)+25569+(-8/24)</f>
        <v>41968.518784722219</v>
      </c>
      <c r="U581" t="str">
        <f t="shared" si="38"/>
        <v>Nov</v>
      </c>
      <c r="V581">
        <f t="shared" si="39"/>
        <v>2014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>(E582/D582)*100</f>
        <v>3.3333333333333333E-2</v>
      </c>
      <c r="P582" s="6">
        <f>E582/L582</f>
        <v>1</v>
      </c>
      <c r="Q582" t="str">
        <f t="shared" si="36"/>
        <v>technology</v>
      </c>
      <c r="R582" t="str">
        <f t="shared" si="37"/>
        <v>web</v>
      </c>
      <c r="S582" s="13">
        <f>(I582/86400)+25569+(-8/24)</f>
        <v>42635.574849537035</v>
      </c>
      <c r="T582" s="13">
        <f>(J582/86400)+25569+(-8/24)</f>
        <v>42605.574849537035</v>
      </c>
      <c r="U582" t="str">
        <f t="shared" si="38"/>
        <v>Aug</v>
      </c>
      <c r="V582">
        <f t="shared" si="39"/>
        <v>2016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>(E583/D583)*100</f>
        <v>0</v>
      </c>
      <c r="P583" s="6" t="e">
        <f>E583/L583</f>
        <v>#DIV/0!</v>
      </c>
      <c r="Q583" t="str">
        <f t="shared" si="36"/>
        <v>technology</v>
      </c>
      <c r="R583" t="str">
        <f t="shared" si="37"/>
        <v>web</v>
      </c>
      <c r="S583" s="13">
        <f>(I583/86400)+25569+(-8/24)</f>
        <v>42217.679444444446</v>
      </c>
      <c r="T583" s="13">
        <f>(J583/86400)+25569+(-8/24)</f>
        <v>42187.679444444446</v>
      </c>
      <c r="U583" t="str">
        <f t="shared" si="38"/>
        <v>Jul</v>
      </c>
      <c r="V583">
        <f t="shared" si="39"/>
        <v>2015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>(E584/D584)*100</f>
        <v>0</v>
      </c>
      <c r="P584" s="6" t="e">
        <f>E584/L584</f>
        <v>#DIV/0!</v>
      </c>
      <c r="Q584" t="str">
        <f t="shared" si="36"/>
        <v>technology</v>
      </c>
      <c r="R584" t="str">
        <f t="shared" si="37"/>
        <v>web</v>
      </c>
      <c r="S584" s="13">
        <f>(I584/86400)+25569+(-8/24)</f>
        <v>42078.416666666664</v>
      </c>
      <c r="T584" s="13">
        <f>(J584/86400)+25569+(-8/24)</f>
        <v>42055.406469907401</v>
      </c>
      <c r="U584" t="str">
        <f t="shared" si="38"/>
        <v>Feb</v>
      </c>
      <c r="V584">
        <f t="shared" si="39"/>
        <v>2015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>(E585/D585)*100</f>
        <v>1.1111111111111112E-2</v>
      </c>
      <c r="P585" s="6">
        <f>E585/L585</f>
        <v>1</v>
      </c>
      <c r="Q585" t="str">
        <f t="shared" si="36"/>
        <v>technology</v>
      </c>
      <c r="R585" t="str">
        <f t="shared" si="37"/>
        <v>web</v>
      </c>
      <c r="S585" s="13">
        <f>(I585/86400)+25569+(-8/24)</f>
        <v>42082.563506944447</v>
      </c>
      <c r="T585" s="13">
        <f>(J585/86400)+25569+(-8/24)</f>
        <v>42052.605173611104</v>
      </c>
      <c r="U585" t="str">
        <f t="shared" si="38"/>
        <v>Feb</v>
      </c>
      <c r="V585">
        <f t="shared" si="39"/>
        <v>2015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>(E586/D586)*100</f>
        <v>1</v>
      </c>
      <c r="P586" s="6">
        <f>E586/L586</f>
        <v>5</v>
      </c>
      <c r="Q586" t="str">
        <f t="shared" si="36"/>
        <v>technology</v>
      </c>
      <c r="R586" t="str">
        <f t="shared" si="37"/>
        <v>web</v>
      </c>
      <c r="S586" s="13">
        <f>(I586/86400)+25569+(-8/24)</f>
        <v>42079.341620370367</v>
      </c>
      <c r="T586" s="13">
        <f>(J586/86400)+25569+(-8/24)</f>
        <v>42049.383287037032</v>
      </c>
      <c r="U586" t="str">
        <f t="shared" si="38"/>
        <v>Feb</v>
      </c>
      <c r="V586">
        <f t="shared" si="39"/>
        <v>2015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>(E587/D587)*100</f>
        <v>0</v>
      </c>
      <c r="P587" s="6" t="e">
        <f>E587/L587</f>
        <v>#DIV/0!</v>
      </c>
      <c r="Q587" t="str">
        <f t="shared" si="36"/>
        <v>technology</v>
      </c>
      <c r="R587" t="str">
        <f t="shared" si="37"/>
        <v>web</v>
      </c>
      <c r="S587" s="13">
        <f>(I587/86400)+25569+(-8/24)</f>
        <v>42338.666666666664</v>
      </c>
      <c r="T587" s="13">
        <f>(J587/86400)+25569+(-8/24)</f>
        <v>42283.057604166665</v>
      </c>
      <c r="U587" t="str">
        <f t="shared" si="38"/>
        <v>Oct</v>
      </c>
      <c r="V587">
        <f t="shared" si="39"/>
        <v>2015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>(E588/D588)*100</f>
        <v>0.55999999999999994</v>
      </c>
      <c r="P588" s="6">
        <f>E588/L588</f>
        <v>14</v>
      </c>
      <c r="Q588" t="str">
        <f t="shared" si="36"/>
        <v>technology</v>
      </c>
      <c r="R588" t="str">
        <f t="shared" si="37"/>
        <v>web</v>
      </c>
      <c r="S588" s="13">
        <f>(I588/86400)+25569+(-8/24)</f>
        <v>42050.520914351851</v>
      </c>
      <c r="T588" s="13">
        <f>(J588/86400)+25569+(-8/24)</f>
        <v>42020.520914351851</v>
      </c>
      <c r="U588" t="str">
        <f t="shared" si="38"/>
        <v>Jan</v>
      </c>
      <c r="V588">
        <f t="shared" si="39"/>
        <v>2015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>(E589/D589)*100</f>
        <v>9.0833333333333339</v>
      </c>
      <c r="P589" s="6">
        <f>E589/L589</f>
        <v>389.28571428571428</v>
      </c>
      <c r="Q589" t="str">
        <f t="shared" si="36"/>
        <v>technology</v>
      </c>
      <c r="R589" t="str">
        <f t="shared" si="37"/>
        <v>web</v>
      </c>
      <c r="S589" s="13">
        <f>(I589/86400)+25569+(-8/24)</f>
        <v>42110.423993055556</v>
      </c>
      <c r="T589" s="13">
        <f>(J589/86400)+25569+(-8/24)</f>
        <v>42080.423993055556</v>
      </c>
      <c r="U589" t="str">
        <f t="shared" si="38"/>
        <v>Mar</v>
      </c>
      <c r="V589">
        <f t="shared" si="39"/>
        <v>2015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>(E590/D590)*100</f>
        <v>3.3444444444444441</v>
      </c>
      <c r="P590" s="6">
        <f>E590/L590</f>
        <v>150.5</v>
      </c>
      <c r="Q590" t="str">
        <f t="shared" si="36"/>
        <v>technology</v>
      </c>
      <c r="R590" t="str">
        <f t="shared" si="37"/>
        <v>web</v>
      </c>
      <c r="S590" s="13">
        <f>(I590/86400)+25569+(-8/24)</f>
        <v>42691.477847222217</v>
      </c>
      <c r="T590" s="13">
        <f>(J590/86400)+25569+(-8/24)</f>
        <v>42631.436180555553</v>
      </c>
      <c r="U590" t="str">
        <f t="shared" si="38"/>
        <v>Sep</v>
      </c>
      <c r="V590">
        <f t="shared" si="39"/>
        <v>2016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>(E591/D591)*100</f>
        <v>1.3333333333333334E-2</v>
      </c>
      <c r="P591" s="6">
        <f>E591/L591</f>
        <v>1</v>
      </c>
      <c r="Q591" t="str">
        <f t="shared" si="36"/>
        <v>technology</v>
      </c>
      <c r="R591" t="str">
        <f t="shared" si="37"/>
        <v>web</v>
      </c>
      <c r="S591" s="13">
        <f>(I591/86400)+25569+(-8/24)</f>
        <v>42193.281238425923</v>
      </c>
      <c r="T591" s="13">
        <f>(J591/86400)+25569+(-8/24)</f>
        <v>42178.281238425923</v>
      </c>
      <c r="U591" t="str">
        <f t="shared" si="38"/>
        <v>Jun</v>
      </c>
      <c r="V591">
        <f t="shared" si="39"/>
        <v>2015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>(E592/D592)*100</f>
        <v>4.46</v>
      </c>
      <c r="P592" s="6">
        <f>E592/L592</f>
        <v>24.777777777777779</v>
      </c>
      <c r="Q592" t="str">
        <f t="shared" si="36"/>
        <v>technology</v>
      </c>
      <c r="R592" t="str">
        <f t="shared" si="37"/>
        <v>web</v>
      </c>
      <c r="S592" s="13">
        <f>(I592/86400)+25569+(-8/24)</f>
        <v>42408.209027777775</v>
      </c>
      <c r="T592" s="13">
        <f>(J592/86400)+25569+(-8/24)</f>
        <v>42377.22142361111</v>
      </c>
      <c r="U592" t="str">
        <f t="shared" si="38"/>
        <v>Jan</v>
      </c>
      <c r="V592">
        <f t="shared" si="39"/>
        <v>2016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>(E593/D593)*100</f>
        <v>6.0999999999999999E-2</v>
      </c>
      <c r="P593" s="6">
        <f>E593/L593</f>
        <v>30.5</v>
      </c>
      <c r="Q593" t="str">
        <f t="shared" si="36"/>
        <v>technology</v>
      </c>
      <c r="R593" t="str">
        <f t="shared" si="37"/>
        <v>web</v>
      </c>
      <c r="S593" s="13">
        <f>(I593/86400)+25569+(-8/24)</f>
        <v>42207.209837962961</v>
      </c>
      <c r="T593" s="13">
        <f>(J593/86400)+25569+(-8/24)</f>
        <v>42177.209837962961</v>
      </c>
      <c r="U593" t="str">
        <f t="shared" si="38"/>
        <v>Jun</v>
      </c>
      <c r="V593">
        <f t="shared" si="39"/>
        <v>2015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>(E594/D594)*100</f>
        <v>3.3333333333333335</v>
      </c>
      <c r="P594" s="6">
        <f>E594/L594</f>
        <v>250</v>
      </c>
      <c r="Q594" t="str">
        <f t="shared" si="36"/>
        <v>technology</v>
      </c>
      <c r="R594" t="str">
        <f t="shared" si="37"/>
        <v>web</v>
      </c>
      <c r="S594" s="13">
        <f>(I594/86400)+25569+(-8/24)</f>
        <v>41975.898842592585</v>
      </c>
      <c r="T594" s="13">
        <f>(J594/86400)+25569+(-8/24)</f>
        <v>41945.898842592593</v>
      </c>
      <c r="U594" t="str">
        <f t="shared" si="38"/>
        <v>Nov</v>
      </c>
      <c r="V594">
        <f t="shared" si="39"/>
        <v>2014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>(E595/D595)*100</f>
        <v>23</v>
      </c>
      <c r="P595" s="6">
        <f>E595/L595</f>
        <v>16.428571428571427</v>
      </c>
      <c r="Q595" t="str">
        <f t="shared" si="36"/>
        <v>technology</v>
      </c>
      <c r="R595" t="str">
        <f t="shared" si="37"/>
        <v>web</v>
      </c>
      <c r="S595" s="13">
        <f>(I595/86400)+25569+(-8/24)</f>
        <v>42100.302604166667</v>
      </c>
      <c r="T595" s="13">
        <f>(J595/86400)+25569+(-8/24)</f>
        <v>42070.344270833331</v>
      </c>
      <c r="U595" t="str">
        <f t="shared" si="38"/>
        <v>Mar</v>
      </c>
      <c r="V595">
        <f t="shared" si="39"/>
        <v>2015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>(E596/D596)*100</f>
        <v>0.104</v>
      </c>
      <c r="P596" s="6">
        <f>E596/L596</f>
        <v>13</v>
      </c>
      <c r="Q596" t="str">
        <f t="shared" si="36"/>
        <v>technology</v>
      </c>
      <c r="R596" t="str">
        <f t="shared" si="37"/>
        <v>web</v>
      </c>
      <c r="S596" s="13">
        <f>(I596/86400)+25569+(-8/24)</f>
        <v>42476.446828703702</v>
      </c>
      <c r="T596" s="13">
        <f>(J596/86400)+25569+(-8/24)</f>
        <v>42446.446828703702</v>
      </c>
      <c r="U596" t="str">
        <f t="shared" si="38"/>
        <v>Mar</v>
      </c>
      <c r="V596">
        <f t="shared" si="39"/>
        <v>2016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>(E597/D597)*100</f>
        <v>0.42599999999999999</v>
      </c>
      <c r="P597" s="6">
        <f>E597/L597</f>
        <v>53.25</v>
      </c>
      <c r="Q597" t="str">
        <f t="shared" si="36"/>
        <v>technology</v>
      </c>
      <c r="R597" t="str">
        <f t="shared" si="37"/>
        <v>web</v>
      </c>
      <c r="S597" s="13">
        <f>(I597/86400)+25569+(-8/24)</f>
        <v>42127.736550925925</v>
      </c>
      <c r="T597" s="13">
        <f>(J597/86400)+25569+(-8/24)</f>
        <v>42082.736550925925</v>
      </c>
      <c r="U597" t="str">
        <f t="shared" si="38"/>
        <v>Mar</v>
      </c>
      <c r="V597">
        <f t="shared" si="39"/>
        <v>2015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>(E598/D598)*100</f>
        <v>0.03</v>
      </c>
      <c r="P598" s="6">
        <f>E598/L598</f>
        <v>3</v>
      </c>
      <c r="Q598" t="str">
        <f t="shared" si="36"/>
        <v>technology</v>
      </c>
      <c r="R598" t="str">
        <f t="shared" si="37"/>
        <v>web</v>
      </c>
      <c r="S598" s="13">
        <f>(I598/86400)+25569+(-8/24)</f>
        <v>42676.563564814809</v>
      </c>
      <c r="T598" s="13">
        <f>(J598/86400)+25569+(-8/24)</f>
        <v>42646.563564814809</v>
      </c>
      <c r="U598" t="str">
        <f t="shared" si="38"/>
        <v>Oct</v>
      </c>
      <c r="V598">
        <f t="shared" si="39"/>
        <v>2016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>(E599/D599)*100</f>
        <v>0.26666666666666666</v>
      </c>
      <c r="P599" s="6">
        <f>E599/L599</f>
        <v>10</v>
      </c>
      <c r="Q599" t="str">
        <f t="shared" si="36"/>
        <v>technology</v>
      </c>
      <c r="R599" t="str">
        <f t="shared" si="37"/>
        <v>web</v>
      </c>
      <c r="S599" s="13">
        <f>(I599/86400)+25569+(-8/24)</f>
        <v>42582.333333333336</v>
      </c>
      <c r="T599" s="13">
        <f>(J599/86400)+25569+(-8/24)</f>
        <v>42545.371932870366</v>
      </c>
      <c r="U599" t="str">
        <f t="shared" si="38"/>
        <v>Jun</v>
      </c>
      <c r="V599">
        <f t="shared" si="39"/>
        <v>2016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>(E600/D600)*100</f>
        <v>34</v>
      </c>
      <c r="P600" s="6">
        <f>E600/L600</f>
        <v>121.42857142857143</v>
      </c>
      <c r="Q600" t="str">
        <f t="shared" si="36"/>
        <v>technology</v>
      </c>
      <c r="R600" t="str">
        <f t="shared" si="37"/>
        <v>web</v>
      </c>
      <c r="S600" s="13">
        <f>(I600/86400)+25569+(-8/24)</f>
        <v>41977.668761574074</v>
      </c>
      <c r="T600" s="13">
        <f>(J600/86400)+25569+(-8/24)</f>
        <v>41947.668761574074</v>
      </c>
      <c r="U600" t="str">
        <f t="shared" si="38"/>
        <v>Nov</v>
      </c>
      <c r="V600">
        <f t="shared" si="39"/>
        <v>2014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>(E601/D601)*100</f>
        <v>6.2E-2</v>
      </c>
      <c r="P601" s="6">
        <f>E601/L601</f>
        <v>15.5</v>
      </c>
      <c r="Q601" t="str">
        <f t="shared" si="36"/>
        <v>technology</v>
      </c>
      <c r="R601" t="str">
        <f t="shared" si="37"/>
        <v>web</v>
      </c>
      <c r="S601" s="13">
        <f>(I601/86400)+25569+(-8/24)</f>
        <v>42071.302777777775</v>
      </c>
      <c r="T601" s="13">
        <f>(J601/86400)+25569+(-8/24)</f>
        <v>42047.479189814818</v>
      </c>
      <c r="U601" t="str">
        <f t="shared" si="38"/>
        <v>Feb</v>
      </c>
      <c r="V601">
        <f t="shared" si="39"/>
        <v>2015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>(E602/D602)*100</f>
        <v>2</v>
      </c>
      <c r="P602" s="6">
        <f>E602/L602</f>
        <v>100</v>
      </c>
      <c r="Q602" t="str">
        <f t="shared" si="36"/>
        <v>technology</v>
      </c>
      <c r="R602" t="str">
        <f t="shared" si="37"/>
        <v>web</v>
      </c>
      <c r="S602" s="13">
        <f>(I602/86400)+25569+(-8/24)</f>
        <v>42133.464837962958</v>
      </c>
      <c r="T602" s="13">
        <f>(J602/86400)+25569+(-8/24)</f>
        <v>42073.464837962958</v>
      </c>
      <c r="U602" t="str">
        <f t="shared" si="38"/>
        <v>Mar</v>
      </c>
      <c r="V602">
        <f t="shared" si="39"/>
        <v>2015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>(E603/D603)*100</f>
        <v>1.4000000000000001</v>
      </c>
      <c r="P603" s="6">
        <f>E603/L603</f>
        <v>23.333333333333332</v>
      </c>
      <c r="Q603" t="str">
        <f t="shared" si="36"/>
        <v>technology</v>
      </c>
      <c r="R603" t="str">
        <f t="shared" si="37"/>
        <v>web</v>
      </c>
      <c r="S603" s="13">
        <f>(I603/86400)+25569+(-8/24)</f>
        <v>41999.52475694444</v>
      </c>
      <c r="T603" s="13">
        <f>(J603/86400)+25569+(-8/24)</f>
        <v>41969.52475694444</v>
      </c>
      <c r="U603" t="str">
        <f t="shared" si="38"/>
        <v>Nov</v>
      </c>
      <c r="V603">
        <f t="shared" si="39"/>
        <v>2014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>(E604/D604)*100</f>
        <v>0</v>
      </c>
      <c r="P604" s="6" t="e">
        <f>E604/L604</f>
        <v>#DIV/0!</v>
      </c>
      <c r="Q604" t="str">
        <f t="shared" si="36"/>
        <v>technology</v>
      </c>
      <c r="R604" t="str">
        <f t="shared" si="37"/>
        <v>web</v>
      </c>
      <c r="S604" s="13">
        <f>(I604/86400)+25569+(-8/24)</f>
        <v>42173.460821759254</v>
      </c>
      <c r="T604" s="13">
        <f>(J604/86400)+25569+(-8/24)</f>
        <v>42143.460821759254</v>
      </c>
      <c r="U604" t="str">
        <f t="shared" si="38"/>
        <v>May</v>
      </c>
      <c r="V604">
        <f t="shared" si="39"/>
        <v>2015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>(E605/D605)*100</f>
        <v>3.9334666666666664</v>
      </c>
      <c r="P605" s="6">
        <f>E605/L605</f>
        <v>45.386153846153846</v>
      </c>
      <c r="Q605" t="str">
        <f t="shared" si="36"/>
        <v>technology</v>
      </c>
      <c r="R605" t="str">
        <f t="shared" si="37"/>
        <v>web</v>
      </c>
      <c r="S605" s="13">
        <f>(I605/86400)+25569+(-8/24)</f>
        <v>41865.305821759255</v>
      </c>
      <c r="T605" s="13">
        <f>(J605/86400)+25569+(-8/24)</f>
        <v>41835.305821759255</v>
      </c>
      <c r="U605" t="str">
        <f t="shared" si="38"/>
        <v>Jul</v>
      </c>
      <c r="V605">
        <f t="shared" si="39"/>
        <v>2014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>(E606/D606)*100</f>
        <v>0</v>
      </c>
      <c r="P606" s="6" t="e">
        <f>E606/L606</f>
        <v>#DIV/0!</v>
      </c>
      <c r="Q606" t="str">
        <f t="shared" si="36"/>
        <v>technology</v>
      </c>
      <c r="R606" t="str">
        <f t="shared" si="37"/>
        <v>web</v>
      </c>
      <c r="S606" s="13">
        <f>(I606/86400)+25569+(-8/24)</f>
        <v>41878.702037037037</v>
      </c>
      <c r="T606" s="13">
        <f>(J606/86400)+25569+(-8/24)</f>
        <v>41848.702037037037</v>
      </c>
      <c r="U606" t="str">
        <f t="shared" si="38"/>
        <v>Jul</v>
      </c>
      <c r="V606">
        <f t="shared" si="39"/>
        <v>2014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>(E607/D607)*100</f>
        <v>2.62</v>
      </c>
      <c r="P607" s="6">
        <f>E607/L607</f>
        <v>16.375</v>
      </c>
      <c r="Q607" t="str">
        <f t="shared" si="36"/>
        <v>technology</v>
      </c>
      <c r="R607" t="str">
        <f t="shared" si="37"/>
        <v>web</v>
      </c>
      <c r="S607" s="13">
        <f>(I607/86400)+25569+(-8/24)</f>
        <v>42239.024398148147</v>
      </c>
      <c r="T607" s="13">
        <f>(J607/86400)+25569+(-8/24)</f>
        <v>42194.024398148147</v>
      </c>
      <c r="U607" t="str">
        <f t="shared" si="38"/>
        <v>Jul</v>
      </c>
      <c r="V607">
        <f t="shared" si="39"/>
        <v>2015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>(E608/D608)*100</f>
        <v>0.2</v>
      </c>
      <c r="P608" s="6">
        <f>E608/L608</f>
        <v>10</v>
      </c>
      <c r="Q608" t="str">
        <f t="shared" si="36"/>
        <v>technology</v>
      </c>
      <c r="R608" t="str">
        <f t="shared" si="37"/>
        <v>web</v>
      </c>
      <c r="S608" s="13">
        <f>(I608/86400)+25569+(-8/24)</f>
        <v>42148.291666666664</v>
      </c>
      <c r="T608" s="13">
        <f>(J608/86400)+25569+(-8/24)</f>
        <v>42102.317233796297</v>
      </c>
      <c r="U608" t="str">
        <f t="shared" si="38"/>
        <v>Apr</v>
      </c>
      <c r="V608">
        <f t="shared" si="39"/>
        <v>2015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>(E609/D609)*100</f>
        <v>0</v>
      </c>
      <c r="P609" s="6" t="e">
        <f>E609/L609</f>
        <v>#DIV/0!</v>
      </c>
      <c r="Q609" t="str">
        <f t="shared" si="36"/>
        <v>technology</v>
      </c>
      <c r="R609" t="str">
        <f t="shared" si="37"/>
        <v>web</v>
      </c>
      <c r="S609" s="13">
        <f>(I609/86400)+25569+(-8/24)</f>
        <v>42330.53398148148</v>
      </c>
      <c r="T609" s="13">
        <f>(J609/86400)+25569+(-8/24)</f>
        <v>42300.492314814815</v>
      </c>
      <c r="U609" t="str">
        <f t="shared" si="38"/>
        <v>Oct</v>
      </c>
      <c r="V609">
        <f t="shared" si="39"/>
        <v>2015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>(E610/D610)*100</f>
        <v>0.97400000000000009</v>
      </c>
      <c r="P610" s="6">
        <f>E610/L610</f>
        <v>292.2</v>
      </c>
      <c r="Q610" t="str">
        <f t="shared" si="36"/>
        <v>technology</v>
      </c>
      <c r="R610" t="str">
        <f t="shared" si="37"/>
        <v>web</v>
      </c>
      <c r="S610" s="13">
        <f>(I610/86400)+25569+(-8/24)</f>
        <v>42170.587731481479</v>
      </c>
      <c r="T610" s="13">
        <f>(J610/86400)+25569+(-8/24)</f>
        <v>42140.587731481479</v>
      </c>
      <c r="U610" t="str">
        <f t="shared" si="38"/>
        <v>May</v>
      </c>
      <c r="V610">
        <f t="shared" si="39"/>
        <v>2015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>(E611/D611)*100</f>
        <v>0.64102564102564097</v>
      </c>
      <c r="P611" s="6">
        <f>E611/L611</f>
        <v>5</v>
      </c>
      <c r="Q611" t="str">
        <f t="shared" si="36"/>
        <v>technology</v>
      </c>
      <c r="R611" t="str">
        <f t="shared" si="37"/>
        <v>web</v>
      </c>
      <c r="S611" s="13">
        <f>(I611/86400)+25569+(-8/24)</f>
        <v>42336.742407407401</v>
      </c>
      <c r="T611" s="13">
        <f>(J611/86400)+25569+(-8/24)</f>
        <v>42306.700740740744</v>
      </c>
      <c r="U611" t="str">
        <f t="shared" si="38"/>
        <v>Oct</v>
      </c>
      <c r="V611">
        <f t="shared" si="39"/>
        <v>2015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>(E612/D612)*100</f>
        <v>0</v>
      </c>
      <c r="P612" s="6" t="e">
        <f>E612/L612</f>
        <v>#DIV/0!</v>
      </c>
      <c r="Q612" t="str">
        <f t="shared" si="36"/>
        <v>technology</v>
      </c>
      <c r="R612" t="str">
        <f t="shared" si="37"/>
        <v>web</v>
      </c>
      <c r="S612" s="13">
        <f>(I612/86400)+25569+(-8/24)</f>
        <v>42116.497523148144</v>
      </c>
      <c r="T612" s="13">
        <f>(J612/86400)+25569+(-8/24)</f>
        <v>42086.497523148144</v>
      </c>
      <c r="U612" t="str">
        <f t="shared" si="38"/>
        <v>Mar</v>
      </c>
      <c r="V612">
        <f t="shared" si="39"/>
        <v>2015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>(E613/D613)*100</f>
        <v>0</v>
      </c>
      <c r="P613" s="6" t="e">
        <f>E613/L613</f>
        <v>#DIV/0!</v>
      </c>
      <c r="Q613" t="str">
        <f t="shared" si="36"/>
        <v>technology</v>
      </c>
      <c r="R613" t="str">
        <f t="shared" si="37"/>
        <v>web</v>
      </c>
      <c r="S613" s="13">
        <f>(I613/86400)+25569+(-8/24)</f>
        <v>42388.227280092593</v>
      </c>
      <c r="T613" s="13">
        <f>(J613/86400)+25569+(-8/24)</f>
        <v>42328.227280092593</v>
      </c>
      <c r="U613" t="str">
        <f t="shared" si="38"/>
        <v>Nov</v>
      </c>
      <c r="V613">
        <f t="shared" si="39"/>
        <v>2015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>(E614/D614)*100</f>
        <v>0</v>
      </c>
      <c r="P614" s="6" t="e">
        <f>E614/L614</f>
        <v>#DIV/0!</v>
      </c>
      <c r="Q614" t="str">
        <f t="shared" si="36"/>
        <v>technology</v>
      </c>
      <c r="R614" t="str">
        <f t="shared" si="37"/>
        <v>web</v>
      </c>
      <c r="S614" s="13">
        <f>(I614/86400)+25569+(-8/24)</f>
        <v>42614.698449074072</v>
      </c>
      <c r="T614" s="13">
        <f>(J614/86400)+25569+(-8/24)</f>
        <v>42584.698449074072</v>
      </c>
      <c r="U614" t="str">
        <f t="shared" si="38"/>
        <v>Aug</v>
      </c>
      <c r="V614">
        <f t="shared" si="39"/>
        <v>2016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>(E615/D615)*100</f>
        <v>21.363333333333333</v>
      </c>
      <c r="P615" s="6">
        <f>E615/L615</f>
        <v>105.93388429752066</v>
      </c>
      <c r="Q615" t="str">
        <f t="shared" si="36"/>
        <v>technology</v>
      </c>
      <c r="R615" t="str">
        <f t="shared" si="37"/>
        <v>web</v>
      </c>
      <c r="S615" s="13">
        <f>(I615/86400)+25569+(-8/24)</f>
        <v>42277.874305555553</v>
      </c>
      <c r="T615" s="13">
        <f>(J615/86400)+25569+(-8/24)</f>
        <v>42247.163425925923</v>
      </c>
      <c r="U615" t="str">
        <f t="shared" si="38"/>
        <v>Aug</v>
      </c>
      <c r="V615">
        <f t="shared" si="39"/>
        <v>2015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>(E616/D616)*100</f>
        <v>0</v>
      </c>
      <c r="P616" s="6" t="e">
        <f>E616/L616</f>
        <v>#DIV/0!</v>
      </c>
      <c r="Q616" t="str">
        <f t="shared" si="36"/>
        <v>technology</v>
      </c>
      <c r="R616" t="str">
        <f t="shared" si="37"/>
        <v>web</v>
      </c>
      <c r="S616" s="13">
        <f>(I616/86400)+25569+(-8/24)</f>
        <v>42544.728472222218</v>
      </c>
      <c r="T616" s="13">
        <f>(J616/86400)+25569+(-8/24)</f>
        <v>42514.728472222218</v>
      </c>
      <c r="U616" t="str">
        <f t="shared" si="38"/>
        <v>May</v>
      </c>
      <c r="V616">
        <f t="shared" si="39"/>
        <v>2016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>(E617/D617)*100</f>
        <v>0</v>
      </c>
      <c r="P617" s="6" t="e">
        <f>E617/L617</f>
        <v>#DIV/0!</v>
      </c>
      <c r="Q617" t="str">
        <f t="shared" si="36"/>
        <v>technology</v>
      </c>
      <c r="R617" t="str">
        <f t="shared" si="37"/>
        <v>web</v>
      </c>
      <c r="S617" s="13">
        <f>(I617/86400)+25569+(-8/24)</f>
        <v>42271.788877314808</v>
      </c>
      <c r="T617" s="13">
        <f>(J617/86400)+25569+(-8/24)</f>
        <v>42241.788877314808</v>
      </c>
      <c r="U617" t="str">
        <f t="shared" si="38"/>
        <v>Aug</v>
      </c>
      <c r="V617">
        <f t="shared" si="39"/>
        <v>2015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>(E618/D618)*100</f>
        <v>0</v>
      </c>
      <c r="P618" s="6" t="e">
        <f>E618/L618</f>
        <v>#DIV/0!</v>
      </c>
      <c r="Q618" t="str">
        <f t="shared" si="36"/>
        <v>technology</v>
      </c>
      <c r="R618" t="str">
        <f t="shared" si="37"/>
        <v>web</v>
      </c>
      <c r="S618" s="13">
        <f>(I618/86400)+25569+(-8/24)</f>
        <v>42791.042905092589</v>
      </c>
      <c r="T618" s="13">
        <f>(J618/86400)+25569+(-8/24)</f>
        <v>42761.042905092589</v>
      </c>
      <c r="U618" t="str">
        <f t="shared" si="38"/>
        <v>Jan</v>
      </c>
      <c r="V618">
        <f t="shared" si="39"/>
        <v>2017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>(E619/D619)*100</f>
        <v>3</v>
      </c>
      <c r="P619" s="6">
        <f>E619/L619</f>
        <v>20</v>
      </c>
      <c r="Q619" t="str">
        <f t="shared" si="36"/>
        <v>technology</v>
      </c>
      <c r="R619" t="str">
        <f t="shared" si="37"/>
        <v>web</v>
      </c>
      <c r="S619" s="13">
        <f>(I619/86400)+25569+(-8/24)</f>
        <v>42132.009756944441</v>
      </c>
      <c r="T619" s="13">
        <f>(J619/86400)+25569+(-8/24)</f>
        <v>42087.009756944441</v>
      </c>
      <c r="U619" t="str">
        <f t="shared" si="38"/>
        <v>Mar</v>
      </c>
      <c r="V619">
        <f t="shared" si="39"/>
        <v>2015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>(E620/D620)*100</f>
        <v>0</v>
      </c>
      <c r="P620" s="6" t="e">
        <f>E620/L620</f>
        <v>#DIV/0!</v>
      </c>
      <c r="Q620" t="str">
        <f t="shared" si="36"/>
        <v>technology</v>
      </c>
      <c r="R620" t="str">
        <f t="shared" si="37"/>
        <v>web</v>
      </c>
      <c r="S620" s="13">
        <f>(I620/86400)+25569+(-8/24)</f>
        <v>42347.47688657407</v>
      </c>
      <c r="T620" s="13">
        <f>(J620/86400)+25569+(-8/24)</f>
        <v>42317.47688657407</v>
      </c>
      <c r="U620" t="str">
        <f t="shared" si="38"/>
        <v>Nov</v>
      </c>
      <c r="V620">
        <f t="shared" si="39"/>
        <v>2015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>(E621/D621)*100</f>
        <v>3.9999999999999996E-5</v>
      </c>
      <c r="P621" s="6">
        <f>E621/L621</f>
        <v>1</v>
      </c>
      <c r="Q621" t="str">
        <f t="shared" si="36"/>
        <v>technology</v>
      </c>
      <c r="R621" t="str">
        <f t="shared" si="37"/>
        <v>web</v>
      </c>
      <c r="S621" s="13">
        <f>(I621/86400)+25569+(-8/24)</f>
        <v>41968.358680555553</v>
      </c>
      <c r="T621" s="13">
        <f>(J621/86400)+25569+(-8/24)</f>
        <v>41908.317013888889</v>
      </c>
      <c r="U621" t="str">
        <f t="shared" si="38"/>
        <v>Sep</v>
      </c>
      <c r="V621">
        <f t="shared" si="39"/>
        <v>2014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>(E622/D622)*100</f>
        <v>1</v>
      </c>
      <c r="P622" s="6">
        <f>E622/L622</f>
        <v>300</v>
      </c>
      <c r="Q622" t="str">
        <f t="shared" si="36"/>
        <v>technology</v>
      </c>
      <c r="R622" t="str">
        <f t="shared" si="37"/>
        <v>web</v>
      </c>
      <c r="S622" s="13">
        <f>(I622/86400)+25569+(-8/24)</f>
        <v>41876.383541666662</v>
      </c>
      <c r="T622" s="13">
        <f>(J622/86400)+25569+(-8/24)</f>
        <v>41831.383541666662</v>
      </c>
      <c r="U622" t="str">
        <f t="shared" si="38"/>
        <v>Jul</v>
      </c>
      <c r="V622">
        <f t="shared" si="39"/>
        <v>2014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>(E623/D623)*100</f>
        <v>1.044</v>
      </c>
      <c r="P623" s="6">
        <f>E623/L623</f>
        <v>87</v>
      </c>
      <c r="Q623" t="str">
        <f t="shared" si="36"/>
        <v>technology</v>
      </c>
      <c r="R623" t="str">
        <f t="shared" si="37"/>
        <v>web</v>
      </c>
      <c r="S623" s="13">
        <f>(I623/86400)+25569+(-8/24)</f>
        <v>42558.654363425921</v>
      </c>
      <c r="T623" s="13">
        <f>(J623/86400)+25569+(-8/24)</f>
        <v>42528.654363425921</v>
      </c>
      <c r="U623" t="str">
        <f t="shared" si="38"/>
        <v>Jun</v>
      </c>
      <c r="V623">
        <f t="shared" si="39"/>
        <v>2016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>(E624/D624)*100</f>
        <v>5.6833333333333336</v>
      </c>
      <c r="P624" s="6">
        <f>E624/L624</f>
        <v>37.888888888888886</v>
      </c>
      <c r="Q624" t="str">
        <f t="shared" si="36"/>
        <v>technology</v>
      </c>
      <c r="R624" t="str">
        <f t="shared" si="37"/>
        <v>web</v>
      </c>
      <c r="S624" s="13">
        <f>(I624/86400)+25569+(-8/24)</f>
        <v>42552.441412037035</v>
      </c>
      <c r="T624" s="13">
        <f>(J624/86400)+25569+(-8/24)</f>
        <v>42532.441412037035</v>
      </c>
      <c r="U624" t="str">
        <f t="shared" si="38"/>
        <v>Jun</v>
      </c>
      <c r="V624">
        <f t="shared" si="39"/>
        <v>2016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>(E625/D625)*100</f>
        <v>0</v>
      </c>
      <c r="P625" s="6" t="e">
        <f>E625/L625</f>
        <v>#DIV/0!</v>
      </c>
      <c r="Q625" t="str">
        <f t="shared" si="36"/>
        <v>technology</v>
      </c>
      <c r="R625" t="str">
        <f t="shared" si="37"/>
        <v>web</v>
      </c>
      <c r="S625" s="13">
        <f>(I625/86400)+25569+(-8/24)</f>
        <v>42151.675891203697</v>
      </c>
      <c r="T625" s="13">
        <f>(J625/86400)+25569+(-8/24)</f>
        <v>42121.675891203697</v>
      </c>
      <c r="U625" t="str">
        <f t="shared" si="38"/>
        <v>Apr</v>
      </c>
      <c r="V625">
        <f t="shared" si="39"/>
        <v>2015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>(E626/D626)*100</f>
        <v>0</v>
      </c>
      <c r="P626" s="6" t="e">
        <f>E626/L626</f>
        <v>#DIV/0!</v>
      </c>
      <c r="Q626" t="str">
        <f t="shared" si="36"/>
        <v>technology</v>
      </c>
      <c r="R626" t="str">
        <f t="shared" si="37"/>
        <v>web</v>
      </c>
      <c r="S626" s="13">
        <f>(I626/86400)+25569+(-8/24)</f>
        <v>42138.65556712963</v>
      </c>
      <c r="T626" s="13">
        <f>(J626/86400)+25569+(-8/24)</f>
        <v>42108.65556712963</v>
      </c>
      <c r="U626" t="str">
        <f t="shared" si="38"/>
        <v>Apr</v>
      </c>
      <c r="V626">
        <f t="shared" si="39"/>
        <v>2015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>(E627/D627)*100</f>
        <v>0</v>
      </c>
      <c r="P627" s="6" t="e">
        <f>E627/L627</f>
        <v>#DIV/0!</v>
      </c>
      <c r="Q627" t="str">
        <f t="shared" si="36"/>
        <v>technology</v>
      </c>
      <c r="R627" t="str">
        <f t="shared" si="37"/>
        <v>web</v>
      </c>
      <c r="S627" s="13">
        <f>(I627/86400)+25569+(-8/24)</f>
        <v>42820.520567129628</v>
      </c>
      <c r="T627" s="13">
        <f>(J627/86400)+25569+(-8/24)</f>
        <v>42790.562233796292</v>
      </c>
      <c r="U627" t="str">
        <f t="shared" si="38"/>
        <v>Feb</v>
      </c>
      <c r="V627">
        <f t="shared" si="39"/>
        <v>2017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>(E628/D628)*100</f>
        <v>17.380000000000003</v>
      </c>
      <c r="P628" s="6">
        <f>E628/L628</f>
        <v>111.41025641025641</v>
      </c>
      <c r="Q628" t="str">
        <f t="shared" si="36"/>
        <v>technology</v>
      </c>
      <c r="R628" t="str">
        <f t="shared" si="37"/>
        <v>web</v>
      </c>
      <c r="S628" s="13">
        <f>(I628/86400)+25569+(-8/24)</f>
        <v>42231.223611111105</v>
      </c>
      <c r="T628" s="13">
        <f>(J628/86400)+25569+(-8/24)</f>
        <v>42198.226145833331</v>
      </c>
      <c r="U628" t="str">
        <f t="shared" si="38"/>
        <v>Jul</v>
      </c>
      <c r="V628">
        <f t="shared" si="39"/>
        <v>2015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>(E629/D629)*100</f>
        <v>0.02</v>
      </c>
      <c r="P629" s="6">
        <f>E629/L629</f>
        <v>90</v>
      </c>
      <c r="Q629" t="str">
        <f t="shared" si="36"/>
        <v>technology</v>
      </c>
      <c r="R629" t="str">
        <f t="shared" si="37"/>
        <v>web</v>
      </c>
      <c r="S629" s="13">
        <f>(I629/86400)+25569+(-8/24)</f>
        <v>42443.624999999993</v>
      </c>
      <c r="T629" s="13">
        <f>(J629/86400)+25569+(-8/24)</f>
        <v>42383.973506944443</v>
      </c>
      <c r="U629" t="str">
        <f t="shared" si="38"/>
        <v>Jan</v>
      </c>
      <c r="V629">
        <f t="shared" si="39"/>
        <v>2016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>(E630/D630)*100</f>
        <v>0</v>
      </c>
      <c r="P630" s="6" t="e">
        <f>E630/L630</f>
        <v>#DIV/0!</v>
      </c>
      <c r="Q630" t="str">
        <f t="shared" si="36"/>
        <v>technology</v>
      </c>
      <c r="R630" t="str">
        <f t="shared" si="37"/>
        <v>web</v>
      </c>
      <c r="S630" s="13">
        <f>(I630/86400)+25569+(-8/24)</f>
        <v>41833.359456018516</v>
      </c>
      <c r="T630" s="13">
        <f>(J630/86400)+25569+(-8/24)</f>
        <v>41803.359456018516</v>
      </c>
      <c r="U630" t="str">
        <f t="shared" si="38"/>
        <v>Jun</v>
      </c>
      <c r="V630">
        <f t="shared" si="39"/>
        <v>2014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>(E631/D631)*100</f>
        <v>0.17500000000000002</v>
      </c>
      <c r="P631" s="6">
        <f>E631/L631</f>
        <v>116.66666666666667</v>
      </c>
      <c r="Q631" t="str">
        <f t="shared" si="36"/>
        <v>technology</v>
      </c>
      <c r="R631" t="str">
        <f t="shared" si="37"/>
        <v>web</v>
      </c>
      <c r="S631" s="13">
        <f>(I631/86400)+25569+(-8/24)</f>
        <v>42504.304490740738</v>
      </c>
      <c r="T631" s="13">
        <f>(J631/86400)+25569+(-8/24)</f>
        <v>42474.304490740738</v>
      </c>
      <c r="U631" t="str">
        <f t="shared" si="38"/>
        <v>Apr</v>
      </c>
      <c r="V631">
        <f t="shared" si="39"/>
        <v>2016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>(E632/D632)*100</f>
        <v>8.3340278356529712E-2</v>
      </c>
      <c r="P632" s="6">
        <f>E632/L632</f>
        <v>10</v>
      </c>
      <c r="Q632" t="str">
        <f t="shared" si="36"/>
        <v>technology</v>
      </c>
      <c r="R632" t="str">
        <f t="shared" si="37"/>
        <v>web</v>
      </c>
      <c r="S632" s="13">
        <f>(I632/86400)+25569+(-8/24)</f>
        <v>42252.881944444445</v>
      </c>
      <c r="T632" s="13">
        <f>(J632/86400)+25569+(-8/24)</f>
        <v>42223.286122685182</v>
      </c>
      <c r="U632" t="str">
        <f t="shared" si="38"/>
        <v>Aug</v>
      </c>
      <c r="V632">
        <f t="shared" si="39"/>
        <v>2015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>(E633/D633)*100</f>
        <v>1.38</v>
      </c>
      <c r="P633" s="6">
        <f>E633/L633</f>
        <v>76.666666666666671</v>
      </c>
      <c r="Q633" t="str">
        <f t="shared" si="36"/>
        <v>technology</v>
      </c>
      <c r="R633" t="str">
        <f t="shared" si="37"/>
        <v>web</v>
      </c>
      <c r="S633" s="13">
        <f>(I633/86400)+25569+(-8/24)</f>
        <v>42518.438993055555</v>
      </c>
      <c r="T633" s="13">
        <f>(J633/86400)+25569+(-8/24)</f>
        <v>42489.438993055555</v>
      </c>
      <c r="U633" t="str">
        <f t="shared" si="38"/>
        <v>Apr</v>
      </c>
      <c r="V633">
        <f t="shared" si="39"/>
        <v>2016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>(E634/D634)*100</f>
        <v>0</v>
      </c>
      <c r="P634" s="6" t="e">
        <f>E634/L634</f>
        <v>#DIV/0!</v>
      </c>
      <c r="Q634" t="str">
        <f t="shared" si="36"/>
        <v>technology</v>
      </c>
      <c r="R634" t="str">
        <f t="shared" si="37"/>
        <v>web</v>
      </c>
      <c r="S634" s="13">
        <f>(I634/86400)+25569+(-8/24)</f>
        <v>42333.367650462962</v>
      </c>
      <c r="T634" s="13">
        <f>(J634/86400)+25569+(-8/24)</f>
        <v>42303.325983796291</v>
      </c>
      <c r="U634" t="str">
        <f t="shared" si="38"/>
        <v>Oct</v>
      </c>
      <c r="V634">
        <f t="shared" si="39"/>
        <v>2015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>(E635/D635)*100</f>
        <v>12.45</v>
      </c>
      <c r="P635" s="6">
        <f>E635/L635</f>
        <v>49.8</v>
      </c>
      <c r="Q635" t="str">
        <f t="shared" si="36"/>
        <v>technology</v>
      </c>
      <c r="R635" t="str">
        <f t="shared" si="37"/>
        <v>web</v>
      </c>
      <c r="S635" s="13">
        <f>(I635/86400)+25569+(-8/24)</f>
        <v>42538.624999999993</v>
      </c>
      <c r="T635" s="13">
        <f>(J635/86400)+25569+(-8/24)</f>
        <v>42506.965995370367</v>
      </c>
      <c r="U635" t="str">
        <f t="shared" si="38"/>
        <v>May</v>
      </c>
      <c r="V635">
        <f t="shared" si="39"/>
        <v>2016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>(E636/D636)*100</f>
        <v>0.02</v>
      </c>
      <c r="P636" s="6">
        <f>E636/L636</f>
        <v>1</v>
      </c>
      <c r="Q636" t="str">
        <f t="shared" si="36"/>
        <v>technology</v>
      </c>
      <c r="R636" t="str">
        <f t="shared" si="37"/>
        <v>web</v>
      </c>
      <c r="S636" s="13">
        <f>(I636/86400)+25569+(-8/24)</f>
        <v>42061.595243055555</v>
      </c>
      <c r="T636" s="13">
        <f>(J636/86400)+25569+(-8/24)</f>
        <v>42031.595243055555</v>
      </c>
      <c r="U636" t="str">
        <f t="shared" si="38"/>
        <v>Jan</v>
      </c>
      <c r="V636">
        <f t="shared" si="39"/>
        <v>2015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>(E637/D637)*100</f>
        <v>8.0000000000000002E-3</v>
      </c>
      <c r="P637" s="6">
        <f>E637/L637</f>
        <v>2</v>
      </c>
      <c r="Q637" t="str">
        <f t="shared" si="36"/>
        <v>technology</v>
      </c>
      <c r="R637" t="str">
        <f t="shared" si="37"/>
        <v>web</v>
      </c>
      <c r="S637" s="13">
        <f>(I637/86400)+25569+(-8/24)</f>
        <v>42105.758819444447</v>
      </c>
      <c r="T637" s="13">
        <f>(J637/86400)+25569+(-8/24)</f>
        <v>42075.758819444447</v>
      </c>
      <c r="U637" t="str">
        <f t="shared" si="38"/>
        <v>Mar</v>
      </c>
      <c r="V637">
        <f t="shared" si="39"/>
        <v>2015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>(E638/D638)*100</f>
        <v>0.2</v>
      </c>
      <c r="P638" s="6">
        <f>E638/L638</f>
        <v>4</v>
      </c>
      <c r="Q638" t="str">
        <f t="shared" si="36"/>
        <v>technology</v>
      </c>
      <c r="R638" t="str">
        <f t="shared" si="37"/>
        <v>web</v>
      </c>
      <c r="S638" s="13">
        <f>(I638/86400)+25569+(-8/24)</f>
        <v>42161.115972222215</v>
      </c>
      <c r="T638" s="13">
        <f>(J638/86400)+25569+(-8/24)</f>
        <v>42131.122106481482</v>
      </c>
      <c r="U638" t="str">
        <f t="shared" si="38"/>
        <v>May</v>
      </c>
      <c r="V638">
        <f t="shared" si="39"/>
        <v>2015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>(E639/D639)*100</f>
        <v>0</v>
      </c>
      <c r="P639" s="6" t="e">
        <f>E639/L639</f>
        <v>#DIV/0!</v>
      </c>
      <c r="Q639" t="str">
        <f t="shared" si="36"/>
        <v>technology</v>
      </c>
      <c r="R639" t="str">
        <f t="shared" si="37"/>
        <v>web</v>
      </c>
      <c r="S639" s="13">
        <f>(I639/86400)+25569+(-8/24)</f>
        <v>42791.62777777778</v>
      </c>
      <c r="T639" s="13">
        <f>(J639/86400)+25569+(-8/24)</f>
        <v>42762.62868055555</v>
      </c>
      <c r="U639" t="str">
        <f t="shared" si="38"/>
        <v>Jan</v>
      </c>
      <c r="V639">
        <f t="shared" si="39"/>
        <v>2017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>(E640/D640)*100</f>
        <v>9.0000000000000011E-3</v>
      </c>
      <c r="P640" s="6">
        <f>E640/L640</f>
        <v>3</v>
      </c>
      <c r="Q640" t="str">
        <f t="shared" si="36"/>
        <v>technology</v>
      </c>
      <c r="R640" t="str">
        <f t="shared" si="37"/>
        <v>web</v>
      </c>
      <c r="S640" s="13">
        <f>(I640/86400)+25569+(-8/24)</f>
        <v>42819.218310185184</v>
      </c>
      <c r="T640" s="13">
        <f>(J640/86400)+25569+(-8/24)</f>
        <v>42759.259976851848</v>
      </c>
      <c r="U640" t="str">
        <f t="shared" si="38"/>
        <v>Jan</v>
      </c>
      <c r="V640">
        <f t="shared" si="39"/>
        <v>2017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>(E641/D641)*100</f>
        <v>9.9999999999999991E-5</v>
      </c>
      <c r="P641" s="6">
        <f>E641/L641</f>
        <v>1</v>
      </c>
      <c r="Q641" t="str">
        <f t="shared" si="36"/>
        <v>technology</v>
      </c>
      <c r="R641" t="str">
        <f t="shared" si="37"/>
        <v>web</v>
      </c>
      <c r="S641" s="13">
        <f>(I641/86400)+25569+(-8/24)</f>
        <v>41925.249942129631</v>
      </c>
      <c r="T641" s="13">
        <f>(J641/86400)+25569+(-8/24)</f>
        <v>41865.249942129631</v>
      </c>
      <c r="U641" t="str">
        <f t="shared" si="38"/>
        <v>Aug</v>
      </c>
      <c r="V641">
        <f t="shared" si="39"/>
        <v>2014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>(E642/D642)*100</f>
        <v>144.28571428571428</v>
      </c>
      <c r="P642" s="6">
        <f>E642/L642</f>
        <v>50.5</v>
      </c>
      <c r="Q642" t="str">
        <f t="shared" si="36"/>
        <v>technology</v>
      </c>
      <c r="R642" t="str">
        <f t="shared" si="37"/>
        <v>wearables</v>
      </c>
      <c r="S642" s="13">
        <f>(I642/86400)+25569+(-8/24)</f>
        <v>42698.624999999993</v>
      </c>
      <c r="T642" s="13">
        <f>(J642/86400)+25569+(-8/24)</f>
        <v>42683.086979166663</v>
      </c>
      <c r="U642" t="str">
        <f t="shared" si="38"/>
        <v>Nov</v>
      </c>
      <c r="V642">
        <f t="shared" si="39"/>
        <v>2016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>(E643/D643)*100</f>
        <v>119.16249999999999</v>
      </c>
      <c r="P643" s="6">
        <f>E643/L643</f>
        <v>151.31746031746033</v>
      </c>
      <c r="Q643" t="str">
        <f t="shared" ref="Q643:Q706" si="40">LEFT(N643,FIND("/",N643)-1)</f>
        <v>technology</v>
      </c>
      <c r="R643" t="str">
        <f t="shared" ref="R643:R706" si="41">MID(N643,FIND("/",N643)+1,20)</f>
        <v>wearables</v>
      </c>
      <c r="S643" s="13">
        <f>(I643/86400)+25569+(-8/24)</f>
        <v>42229.236666666664</v>
      </c>
      <c r="T643" s="13">
        <f>(J643/86400)+25569+(-8/24)</f>
        <v>42199.236666666664</v>
      </c>
      <c r="U643" t="str">
        <f t="shared" ref="U643:U706" si="42">TEXT(T643,"mmm")</f>
        <v>Jul</v>
      </c>
      <c r="V643">
        <f t="shared" ref="V643:V706" si="43">YEAR(T643)</f>
        <v>2015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>(E644/D644)*100</f>
        <v>1460.4850000000001</v>
      </c>
      <c r="P644" s="6">
        <f>E644/L644</f>
        <v>134.3592456301748</v>
      </c>
      <c r="Q644" t="str">
        <f t="shared" si="40"/>
        <v>technology</v>
      </c>
      <c r="R644" t="str">
        <f t="shared" si="41"/>
        <v>wearables</v>
      </c>
      <c r="S644" s="13">
        <f>(I644/86400)+25569+(-8/24)</f>
        <v>42235.317986111106</v>
      </c>
      <c r="T644" s="13">
        <f>(J644/86400)+25569+(-8/24)</f>
        <v>42199.317986111106</v>
      </c>
      <c r="U644" t="str">
        <f t="shared" si="42"/>
        <v>Jul</v>
      </c>
      <c r="V644">
        <f t="shared" si="43"/>
        <v>2015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>(E645/D645)*100</f>
        <v>105.80799999999999</v>
      </c>
      <c r="P645" s="6">
        <f>E645/L645</f>
        <v>174.02631578947367</v>
      </c>
      <c r="Q645" t="str">
        <f t="shared" si="40"/>
        <v>technology</v>
      </c>
      <c r="R645" t="str">
        <f t="shared" si="41"/>
        <v>wearables</v>
      </c>
      <c r="S645" s="13">
        <f>(I645/86400)+25569+(-8/24)</f>
        <v>42155.30873842592</v>
      </c>
      <c r="T645" s="13">
        <f>(J645/86400)+25569+(-8/24)</f>
        <v>42100.30873842592</v>
      </c>
      <c r="U645" t="str">
        <f t="shared" si="42"/>
        <v>Apr</v>
      </c>
      <c r="V645">
        <f t="shared" si="43"/>
        <v>2015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>(E646/D646)*100</f>
        <v>300.11791999999997</v>
      </c>
      <c r="P646" s="6">
        <f>E646/L646</f>
        <v>73.486268364348675</v>
      </c>
      <c r="Q646" t="str">
        <f t="shared" si="40"/>
        <v>technology</v>
      </c>
      <c r="R646" t="str">
        <f t="shared" si="41"/>
        <v>wearables</v>
      </c>
      <c r="S646" s="13">
        <f>(I646/86400)+25569+(-8/24)</f>
        <v>41940.708333333328</v>
      </c>
      <c r="T646" s="13">
        <f>(J646/86400)+25569+(-8/24)</f>
        <v>41898.332627314812</v>
      </c>
      <c r="U646" t="str">
        <f t="shared" si="42"/>
        <v>Sep</v>
      </c>
      <c r="V646">
        <f t="shared" si="43"/>
        <v>2014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>(E647/D647)*100</f>
        <v>278.7</v>
      </c>
      <c r="P647" s="6">
        <f>E647/L647</f>
        <v>23.518987341772153</v>
      </c>
      <c r="Q647" t="str">
        <f t="shared" si="40"/>
        <v>technology</v>
      </c>
      <c r="R647" t="str">
        <f t="shared" si="41"/>
        <v>wearables</v>
      </c>
      <c r="S647" s="13">
        <f>(I647/86400)+25569+(-8/24)</f>
        <v>42593.692986111106</v>
      </c>
      <c r="T647" s="13">
        <f>(J647/86400)+25569+(-8/24)</f>
        <v>42563.692986111106</v>
      </c>
      <c r="U647" t="str">
        <f t="shared" si="42"/>
        <v>Jul</v>
      </c>
      <c r="V647">
        <f t="shared" si="43"/>
        <v>2016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>(E648/D648)*100</f>
        <v>131.87625</v>
      </c>
      <c r="P648" s="6">
        <f>E648/L648</f>
        <v>39.074444444444445</v>
      </c>
      <c r="Q648" t="str">
        <f t="shared" si="40"/>
        <v>technology</v>
      </c>
      <c r="R648" t="str">
        <f t="shared" si="41"/>
        <v>wearables</v>
      </c>
      <c r="S648" s="13">
        <f>(I648/86400)+25569+(-8/24)</f>
        <v>41862.519293981481</v>
      </c>
      <c r="T648" s="13">
        <f>(J648/86400)+25569+(-8/24)</f>
        <v>41832.519293981481</v>
      </c>
      <c r="U648" t="str">
        <f t="shared" si="42"/>
        <v>Jul</v>
      </c>
      <c r="V648">
        <f t="shared" si="43"/>
        <v>2014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>(E649/D649)*100</f>
        <v>107.05</v>
      </c>
      <c r="P649" s="6">
        <f>E649/L649</f>
        <v>125.94117647058823</v>
      </c>
      <c r="Q649" t="str">
        <f t="shared" si="40"/>
        <v>technology</v>
      </c>
      <c r="R649" t="str">
        <f t="shared" si="41"/>
        <v>wearables</v>
      </c>
      <c r="S649" s="13">
        <f>(I649/86400)+25569+(-8/24)</f>
        <v>42446.392928240741</v>
      </c>
      <c r="T649" s="13">
        <f>(J649/86400)+25569+(-8/24)</f>
        <v>42416.434594907405</v>
      </c>
      <c r="U649" t="str">
        <f t="shared" si="42"/>
        <v>Feb</v>
      </c>
      <c r="V649">
        <f t="shared" si="43"/>
        <v>2016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>(E650/D650)*100</f>
        <v>126.82285714285715</v>
      </c>
      <c r="P650" s="6">
        <f>E650/L650</f>
        <v>1644</v>
      </c>
      <c r="Q650" t="str">
        <f t="shared" si="40"/>
        <v>technology</v>
      </c>
      <c r="R650" t="str">
        <f t="shared" si="41"/>
        <v>wearables</v>
      </c>
      <c r="S650" s="13">
        <f>(I650/86400)+25569+(-8/24)</f>
        <v>41926.360046296293</v>
      </c>
      <c r="T650" s="13">
        <f>(J650/86400)+25569+(-8/24)</f>
        <v>41891.360046296293</v>
      </c>
      <c r="U650" t="str">
        <f t="shared" si="42"/>
        <v>Sep</v>
      </c>
      <c r="V650">
        <f t="shared" si="43"/>
        <v>2014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>(E651/D651)*100</f>
        <v>139.96</v>
      </c>
      <c r="P651" s="6">
        <f>E651/L651</f>
        <v>42.670731707317074</v>
      </c>
      <c r="Q651" t="str">
        <f t="shared" si="40"/>
        <v>technology</v>
      </c>
      <c r="R651" t="str">
        <f t="shared" si="41"/>
        <v>wearables</v>
      </c>
      <c r="S651" s="13">
        <f>(I651/86400)+25569+(-8/24)</f>
        <v>41898.578854166662</v>
      </c>
      <c r="T651" s="13">
        <f>(J651/86400)+25569+(-8/24)</f>
        <v>41877.578854166662</v>
      </c>
      <c r="U651" t="str">
        <f t="shared" si="42"/>
        <v>Aug</v>
      </c>
      <c r="V651">
        <f t="shared" si="43"/>
        <v>2014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>(E652/D652)*100</f>
        <v>112.4</v>
      </c>
      <c r="P652" s="6">
        <f>E652/L652</f>
        <v>35.125</v>
      </c>
      <c r="Q652" t="str">
        <f t="shared" si="40"/>
        <v>technology</v>
      </c>
      <c r="R652" t="str">
        <f t="shared" si="41"/>
        <v>wearables</v>
      </c>
      <c r="S652" s="13">
        <f>(I652/86400)+25569+(-8/24)</f>
        <v>41991.745185185187</v>
      </c>
      <c r="T652" s="13">
        <f>(J652/86400)+25569+(-8/24)</f>
        <v>41931.703518518516</v>
      </c>
      <c r="U652" t="str">
        <f t="shared" si="42"/>
        <v>Oct</v>
      </c>
      <c r="V652">
        <f t="shared" si="43"/>
        <v>2014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>(E653/D653)*100</f>
        <v>100.52799999999999</v>
      </c>
      <c r="P653" s="6">
        <f>E653/L653</f>
        <v>239.35238095238094</v>
      </c>
      <c r="Q653" t="str">
        <f t="shared" si="40"/>
        <v>technology</v>
      </c>
      <c r="R653" t="str">
        <f t="shared" si="41"/>
        <v>wearables</v>
      </c>
      <c r="S653" s="13">
        <f>(I653/86400)+25569+(-8/24)</f>
        <v>41985.684155092589</v>
      </c>
      <c r="T653" s="13">
        <f>(J653/86400)+25569+(-8/24)</f>
        <v>41955.684155092589</v>
      </c>
      <c r="U653" t="str">
        <f t="shared" si="42"/>
        <v>Nov</v>
      </c>
      <c r="V653">
        <f t="shared" si="43"/>
        <v>2014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>(E654/D654)*100</f>
        <v>100.46666666666665</v>
      </c>
      <c r="P654" s="6">
        <f>E654/L654</f>
        <v>107.64285714285714</v>
      </c>
      <c r="Q654" t="str">
        <f t="shared" si="40"/>
        <v>technology</v>
      </c>
      <c r="R654" t="str">
        <f t="shared" si="41"/>
        <v>wearables</v>
      </c>
      <c r="S654" s="13">
        <f>(I654/86400)+25569+(-8/24)</f>
        <v>42705.398726851847</v>
      </c>
      <c r="T654" s="13">
        <f>(J654/86400)+25569+(-8/24)</f>
        <v>42675.357060185182</v>
      </c>
      <c r="U654" t="str">
        <f t="shared" si="42"/>
        <v>Nov</v>
      </c>
      <c r="V654">
        <f t="shared" si="43"/>
        <v>2016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>(E655/D655)*100</f>
        <v>141.446</v>
      </c>
      <c r="P655" s="6">
        <f>E655/L655</f>
        <v>95.830623306233065</v>
      </c>
      <c r="Q655" t="str">
        <f t="shared" si="40"/>
        <v>technology</v>
      </c>
      <c r="R655" t="str">
        <f t="shared" si="41"/>
        <v>wearables</v>
      </c>
      <c r="S655" s="13">
        <f>(I655/86400)+25569+(-8/24)</f>
        <v>42236.285185185181</v>
      </c>
      <c r="T655" s="13">
        <f>(J655/86400)+25569+(-8/24)</f>
        <v>42199.285185185181</v>
      </c>
      <c r="U655" t="str">
        <f t="shared" si="42"/>
        <v>Jul</v>
      </c>
      <c r="V655">
        <f t="shared" si="43"/>
        <v>2015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>(E656/D656)*100</f>
        <v>267.29166666666669</v>
      </c>
      <c r="P656" s="6">
        <f>E656/L656</f>
        <v>31.663376110562684</v>
      </c>
      <c r="Q656" t="str">
        <f t="shared" si="40"/>
        <v>technology</v>
      </c>
      <c r="R656" t="str">
        <f t="shared" si="41"/>
        <v>wearables</v>
      </c>
      <c r="S656" s="13">
        <f>(I656/86400)+25569+(-8/24)</f>
        <v>42193.623993055553</v>
      </c>
      <c r="T656" s="13">
        <f>(J656/86400)+25569+(-8/24)</f>
        <v>42163.623993055553</v>
      </c>
      <c r="U656" t="str">
        <f t="shared" si="42"/>
        <v>Jun</v>
      </c>
      <c r="V656">
        <f t="shared" si="43"/>
        <v>2015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>(E657/D657)*100</f>
        <v>146.88749999999999</v>
      </c>
      <c r="P657" s="6">
        <f>E657/L657</f>
        <v>42.886861313868614</v>
      </c>
      <c r="Q657" t="str">
        <f t="shared" si="40"/>
        <v>technology</v>
      </c>
      <c r="R657" t="str">
        <f t="shared" si="41"/>
        <v>wearables</v>
      </c>
      <c r="S657" s="13">
        <f>(I657/86400)+25569+(-8/24)</f>
        <v>42075.582314814812</v>
      </c>
      <c r="T657" s="13">
        <f>(J657/86400)+25569+(-8/24)</f>
        <v>42045.623981481483</v>
      </c>
      <c r="U657" t="str">
        <f t="shared" si="42"/>
        <v>Feb</v>
      </c>
      <c r="V657">
        <f t="shared" si="43"/>
        <v>2015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>(E658/D658)*100</f>
        <v>213.56</v>
      </c>
      <c r="P658" s="6">
        <f>E658/L658</f>
        <v>122.73563218390805</v>
      </c>
      <c r="Q658" t="str">
        <f t="shared" si="40"/>
        <v>technology</v>
      </c>
      <c r="R658" t="str">
        <f t="shared" si="41"/>
        <v>wearables</v>
      </c>
      <c r="S658" s="13">
        <f>(I658/86400)+25569+(-8/24)</f>
        <v>42477.429618055554</v>
      </c>
      <c r="T658" s="13">
        <f>(J658/86400)+25569+(-8/24)</f>
        <v>42417.471284722218</v>
      </c>
      <c r="U658" t="str">
        <f t="shared" si="42"/>
        <v>Feb</v>
      </c>
      <c r="V658">
        <f t="shared" si="43"/>
        <v>2016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>(E659/D659)*100</f>
        <v>125.69999999999999</v>
      </c>
      <c r="P659" s="6">
        <f>E659/L659</f>
        <v>190.45454545454547</v>
      </c>
      <c r="Q659" t="str">
        <f t="shared" si="40"/>
        <v>technology</v>
      </c>
      <c r="R659" t="str">
        <f t="shared" si="41"/>
        <v>wearables</v>
      </c>
      <c r="S659" s="13">
        <f>(I659/86400)+25569+(-8/24)</f>
        <v>42361.512407407405</v>
      </c>
      <c r="T659" s="13">
        <f>(J659/86400)+25569+(-8/24)</f>
        <v>42331.512407407405</v>
      </c>
      <c r="U659" t="str">
        <f t="shared" si="42"/>
        <v>Nov</v>
      </c>
      <c r="V659">
        <f t="shared" si="43"/>
        <v>2015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>(E660/D660)*100</f>
        <v>104.46206037108834</v>
      </c>
      <c r="P660" s="6">
        <f>E660/L660</f>
        <v>109.33695652173913</v>
      </c>
      <c r="Q660" t="str">
        <f t="shared" si="40"/>
        <v>technology</v>
      </c>
      <c r="R660" t="str">
        <f t="shared" si="41"/>
        <v>wearables</v>
      </c>
      <c r="S660" s="13">
        <f>(I660/86400)+25569+(-8/24)</f>
        <v>42211.416666666664</v>
      </c>
      <c r="T660" s="13">
        <f>(J660/86400)+25569+(-8/24)</f>
        <v>42178.827418981477</v>
      </c>
      <c r="U660" t="str">
        <f t="shared" si="42"/>
        <v>Jun</v>
      </c>
      <c r="V660">
        <f t="shared" si="43"/>
        <v>2015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>(E661/D661)*100</f>
        <v>100.56666666666668</v>
      </c>
      <c r="P661" s="6">
        <f>E661/L661</f>
        <v>143.66666666666666</v>
      </c>
      <c r="Q661" t="str">
        <f t="shared" si="40"/>
        <v>technology</v>
      </c>
      <c r="R661" t="str">
        <f t="shared" si="41"/>
        <v>wearables</v>
      </c>
      <c r="S661" s="13">
        <f>(I661/86400)+25569+(-8/24)</f>
        <v>42239.260358796295</v>
      </c>
      <c r="T661" s="13">
        <f>(J661/86400)+25569+(-8/24)</f>
        <v>42209.260358796295</v>
      </c>
      <c r="U661" t="str">
        <f t="shared" si="42"/>
        <v>Jul</v>
      </c>
      <c r="V661">
        <f t="shared" si="43"/>
        <v>2015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>(E662/D662)*100</f>
        <v>3.0579999999999998</v>
      </c>
      <c r="P662" s="6">
        <f>E662/L662</f>
        <v>84.944444444444443</v>
      </c>
      <c r="Q662" t="str">
        <f t="shared" si="40"/>
        <v>technology</v>
      </c>
      <c r="R662" t="str">
        <f t="shared" si="41"/>
        <v>wearables</v>
      </c>
      <c r="S662" s="13">
        <f>(I662/86400)+25569+(-8/24)</f>
        <v>41952.44998842592</v>
      </c>
      <c r="T662" s="13">
        <f>(J662/86400)+25569+(-8/24)</f>
        <v>41922.408321759256</v>
      </c>
      <c r="U662" t="str">
        <f t="shared" si="42"/>
        <v>Oct</v>
      </c>
      <c r="V662">
        <f t="shared" si="43"/>
        <v>2014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>(E663/D663)*100</f>
        <v>0.95</v>
      </c>
      <c r="P663" s="6">
        <f>E663/L663</f>
        <v>10.555555555555555</v>
      </c>
      <c r="Q663" t="str">
        <f t="shared" si="40"/>
        <v>technology</v>
      </c>
      <c r="R663" t="str">
        <f t="shared" si="41"/>
        <v>wearables</v>
      </c>
      <c r="S663" s="13">
        <f>(I663/86400)+25569+(-8/24)</f>
        <v>42666.312025462961</v>
      </c>
      <c r="T663" s="13">
        <f>(J663/86400)+25569+(-8/24)</f>
        <v>42636.312025462961</v>
      </c>
      <c r="U663" t="str">
        <f t="shared" si="42"/>
        <v>Sep</v>
      </c>
      <c r="V663">
        <f t="shared" si="43"/>
        <v>2016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>(E664/D664)*100</f>
        <v>0.4</v>
      </c>
      <c r="P664" s="6">
        <f>E664/L664</f>
        <v>39</v>
      </c>
      <c r="Q664" t="str">
        <f t="shared" si="40"/>
        <v>technology</v>
      </c>
      <c r="R664" t="str">
        <f t="shared" si="41"/>
        <v>wearables</v>
      </c>
      <c r="S664" s="13">
        <f>(I664/86400)+25569+(-8/24)</f>
        <v>42020.104710648149</v>
      </c>
      <c r="T664" s="13">
        <f>(J664/86400)+25569+(-8/24)</f>
        <v>41990.104710648149</v>
      </c>
      <c r="U664" t="str">
        <f t="shared" si="42"/>
        <v>Dec</v>
      </c>
      <c r="V664">
        <f t="shared" si="43"/>
        <v>2014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>(E665/D665)*100</f>
        <v>0.35000000000000003</v>
      </c>
      <c r="P665" s="6">
        <f>E665/L665</f>
        <v>100</v>
      </c>
      <c r="Q665" t="str">
        <f t="shared" si="40"/>
        <v>technology</v>
      </c>
      <c r="R665" t="str">
        <f t="shared" si="41"/>
        <v>wearables</v>
      </c>
      <c r="S665" s="13">
        <f>(I665/86400)+25569+(-8/24)</f>
        <v>42203.509907407402</v>
      </c>
      <c r="T665" s="13">
        <f>(J665/86400)+25569+(-8/24)</f>
        <v>42173.509907407402</v>
      </c>
      <c r="U665" t="str">
        <f t="shared" si="42"/>
        <v>Jun</v>
      </c>
      <c r="V665">
        <f t="shared" si="43"/>
        <v>2015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>(E666/D666)*100</f>
        <v>7.5333333333333332</v>
      </c>
      <c r="P666" s="6">
        <f>E666/L666</f>
        <v>31.172413793103448</v>
      </c>
      <c r="Q666" t="str">
        <f t="shared" si="40"/>
        <v>technology</v>
      </c>
      <c r="R666" t="str">
        <f t="shared" si="41"/>
        <v>wearables</v>
      </c>
      <c r="S666" s="13">
        <f>(I666/86400)+25569+(-8/24)</f>
        <v>42107.333043981482</v>
      </c>
      <c r="T666" s="13">
        <f>(J666/86400)+25569+(-8/24)</f>
        <v>42077.333043981482</v>
      </c>
      <c r="U666" t="str">
        <f t="shared" si="42"/>
        <v>Mar</v>
      </c>
      <c r="V666">
        <f t="shared" si="43"/>
        <v>2015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>(E667/D667)*100</f>
        <v>18.64</v>
      </c>
      <c r="P667" s="6">
        <f>E667/L667</f>
        <v>155.33333333333334</v>
      </c>
      <c r="Q667" t="str">
        <f t="shared" si="40"/>
        <v>technology</v>
      </c>
      <c r="R667" t="str">
        <f t="shared" si="41"/>
        <v>wearables</v>
      </c>
      <c r="S667" s="13">
        <f>(I667/86400)+25569+(-8/24)</f>
        <v>42748.378020833326</v>
      </c>
      <c r="T667" s="13">
        <f>(J667/86400)+25569+(-8/24)</f>
        <v>42688.378020833326</v>
      </c>
      <c r="U667" t="str">
        <f t="shared" si="42"/>
        <v>Nov</v>
      </c>
      <c r="V667">
        <f t="shared" si="43"/>
        <v>2016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>(E668/D668)*100</f>
        <v>4.0000000000000001E-3</v>
      </c>
      <c r="P668" s="6">
        <f>E668/L668</f>
        <v>2</v>
      </c>
      <c r="Q668" t="str">
        <f t="shared" si="40"/>
        <v>technology</v>
      </c>
      <c r="R668" t="str">
        <f t="shared" si="41"/>
        <v>wearables</v>
      </c>
      <c r="S668" s="13">
        <f>(I668/86400)+25569+(-8/24)</f>
        <v>41868.498819444438</v>
      </c>
      <c r="T668" s="13">
        <f>(J668/86400)+25569+(-8/24)</f>
        <v>41838.498819444438</v>
      </c>
      <c r="U668" t="str">
        <f t="shared" si="42"/>
        <v>Jul</v>
      </c>
      <c r="V668">
        <f t="shared" si="43"/>
        <v>2014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>(E669/D669)*100</f>
        <v>10.02</v>
      </c>
      <c r="P669" s="6">
        <f>E669/L669</f>
        <v>178.92857142857142</v>
      </c>
      <c r="Q669" t="str">
        <f t="shared" si="40"/>
        <v>technology</v>
      </c>
      <c r="R669" t="str">
        <f t="shared" si="41"/>
        <v>wearables</v>
      </c>
      <c r="S669" s="13">
        <f>(I669/86400)+25569+(-8/24)</f>
        <v>42672.040081018517</v>
      </c>
      <c r="T669" s="13">
        <f>(J669/86400)+25569+(-8/24)</f>
        <v>42632.040081018517</v>
      </c>
      <c r="U669" t="str">
        <f t="shared" si="42"/>
        <v>Sep</v>
      </c>
      <c r="V669">
        <f t="shared" si="43"/>
        <v>2016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>(E670/D670)*100</f>
        <v>4.5600000000000005</v>
      </c>
      <c r="P670" s="6">
        <f>E670/L670</f>
        <v>27.36</v>
      </c>
      <c r="Q670" t="str">
        <f t="shared" si="40"/>
        <v>technology</v>
      </c>
      <c r="R670" t="str">
        <f t="shared" si="41"/>
        <v>wearables</v>
      </c>
      <c r="S670" s="13">
        <f>(I670/86400)+25569+(-8/24)</f>
        <v>42135.497939814813</v>
      </c>
      <c r="T670" s="13">
        <f>(J670/86400)+25569+(-8/24)</f>
        <v>42090.497939814813</v>
      </c>
      <c r="U670" t="str">
        <f t="shared" si="42"/>
        <v>Mar</v>
      </c>
      <c r="V670">
        <f t="shared" si="43"/>
        <v>2015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>(E671/D671)*100</f>
        <v>21.5075</v>
      </c>
      <c r="P671" s="6">
        <f>E671/L671</f>
        <v>1536.25</v>
      </c>
      <c r="Q671" t="str">
        <f t="shared" si="40"/>
        <v>technology</v>
      </c>
      <c r="R671" t="str">
        <f t="shared" si="41"/>
        <v>wearables</v>
      </c>
      <c r="S671" s="13">
        <f>(I671/86400)+25569+(-8/24)</f>
        <v>42557.292337962957</v>
      </c>
      <c r="T671" s="13">
        <f>(J671/86400)+25569+(-8/24)</f>
        <v>42527.292337962957</v>
      </c>
      <c r="U671" t="str">
        <f t="shared" si="42"/>
        <v>Jun</v>
      </c>
      <c r="V671">
        <f t="shared" si="43"/>
        <v>2016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>(E672/D672)*100</f>
        <v>29.276666666666667</v>
      </c>
      <c r="P672" s="6">
        <f>E672/L672</f>
        <v>84.99677419354839</v>
      </c>
      <c r="Q672" t="str">
        <f t="shared" si="40"/>
        <v>technology</v>
      </c>
      <c r="R672" t="str">
        <f t="shared" si="41"/>
        <v>wearables</v>
      </c>
      <c r="S672" s="13">
        <f>(I672/86400)+25569+(-8/24)</f>
        <v>42540.006944444445</v>
      </c>
      <c r="T672" s="13">
        <f>(J672/86400)+25569+(-8/24)</f>
        <v>42506.376388888886</v>
      </c>
      <c r="U672" t="str">
        <f t="shared" si="42"/>
        <v>May</v>
      </c>
      <c r="V672">
        <f t="shared" si="43"/>
        <v>2016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>(E673/D673)*100</f>
        <v>39.426666666666662</v>
      </c>
      <c r="P673" s="6">
        <f>E673/L673</f>
        <v>788.5333333333333</v>
      </c>
      <c r="Q673" t="str">
        <f t="shared" si="40"/>
        <v>technology</v>
      </c>
      <c r="R673" t="str">
        <f t="shared" si="41"/>
        <v>wearables</v>
      </c>
      <c r="S673" s="13">
        <f>(I673/86400)+25569+(-8/24)</f>
        <v>42017.833333333336</v>
      </c>
      <c r="T673" s="13">
        <f>(J673/86400)+25569+(-8/24)</f>
        <v>41984.359398148146</v>
      </c>
      <c r="U673" t="str">
        <f t="shared" si="42"/>
        <v>Dec</v>
      </c>
      <c r="V673">
        <f t="shared" si="43"/>
        <v>2014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>(E674/D674)*100</f>
        <v>21.628</v>
      </c>
      <c r="P674" s="6">
        <f>E674/L674</f>
        <v>50.29767441860465</v>
      </c>
      <c r="Q674" t="str">
        <f t="shared" si="40"/>
        <v>technology</v>
      </c>
      <c r="R674" t="str">
        <f t="shared" si="41"/>
        <v>wearables</v>
      </c>
      <c r="S674" s="13">
        <f>(I674/86400)+25569+(-8/24)</f>
        <v>42004.874305555553</v>
      </c>
      <c r="T674" s="13">
        <f>(J674/86400)+25569+(-8/24)</f>
        <v>41973.886157407404</v>
      </c>
      <c r="U674" t="str">
        <f t="shared" si="42"/>
        <v>Nov</v>
      </c>
      <c r="V674">
        <f t="shared" si="43"/>
        <v>2014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>(E675/D675)*100</f>
        <v>0.20500000000000002</v>
      </c>
      <c r="P675" s="6">
        <f>E675/L675</f>
        <v>68.333333333333329</v>
      </c>
      <c r="Q675" t="str">
        <f t="shared" si="40"/>
        <v>technology</v>
      </c>
      <c r="R675" t="str">
        <f t="shared" si="41"/>
        <v>wearables</v>
      </c>
      <c r="S675" s="13">
        <f>(I675/86400)+25569+(-8/24)</f>
        <v>41883.5071412037</v>
      </c>
      <c r="T675" s="13">
        <f>(J675/86400)+25569+(-8/24)</f>
        <v>41838.5071412037</v>
      </c>
      <c r="U675" t="str">
        <f t="shared" si="42"/>
        <v>Jul</v>
      </c>
      <c r="V675">
        <f t="shared" si="43"/>
        <v>2014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>(E676/D676)*100</f>
        <v>0.03</v>
      </c>
      <c r="P676" s="6">
        <f>E676/L676</f>
        <v>7.5</v>
      </c>
      <c r="Q676" t="str">
        <f t="shared" si="40"/>
        <v>technology</v>
      </c>
      <c r="R676" t="str">
        <f t="shared" si="41"/>
        <v>wearables</v>
      </c>
      <c r="S676" s="13">
        <f>(I676/86400)+25569+(-8/24)</f>
        <v>41862.782719907402</v>
      </c>
      <c r="T676" s="13">
        <f>(J676/86400)+25569+(-8/24)</f>
        <v>41802.782719907402</v>
      </c>
      <c r="U676" t="str">
        <f t="shared" si="42"/>
        <v>Jun</v>
      </c>
      <c r="V676">
        <f t="shared" si="43"/>
        <v>2014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>(E677/D677)*100</f>
        <v>14.85</v>
      </c>
      <c r="P677" s="6">
        <f>E677/L677</f>
        <v>34.269230769230766</v>
      </c>
      <c r="Q677" t="str">
        <f t="shared" si="40"/>
        <v>technology</v>
      </c>
      <c r="R677" t="str">
        <f t="shared" si="41"/>
        <v>wearables</v>
      </c>
      <c r="S677" s="13">
        <f>(I677/86400)+25569+(-8/24)</f>
        <v>42004.957638888889</v>
      </c>
      <c r="T677" s="13">
        <f>(J677/86400)+25569+(-8/24)</f>
        <v>41975.597268518519</v>
      </c>
      <c r="U677" t="str">
        <f t="shared" si="42"/>
        <v>Dec</v>
      </c>
      <c r="V677">
        <f t="shared" si="43"/>
        <v>2014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>(E678/D678)*100</f>
        <v>1.4710000000000001</v>
      </c>
      <c r="P678" s="6">
        <f>E678/L678</f>
        <v>61.291666666666664</v>
      </c>
      <c r="Q678" t="str">
        <f t="shared" si="40"/>
        <v>technology</v>
      </c>
      <c r="R678" t="str">
        <f t="shared" si="41"/>
        <v>wearables</v>
      </c>
      <c r="S678" s="13">
        <f>(I678/86400)+25569+(-8/24)</f>
        <v>42042.434965277775</v>
      </c>
      <c r="T678" s="13">
        <f>(J678/86400)+25569+(-8/24)</f>
        <v>42012.434965277775</v>
      </c>
      <c r="U678" t="str">
        <f t="shared" si="42"/>
        <v>Jan</v>
      </c>
      <c r="V678">
        <f t="shared" si="43"/>
        <v>2015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>(E679/D679)*100</f>
        <v>25.584</v>
      </c>
      <c r="P679" s="6">
        <f>E679/L679</f>
        <v>133.25</v>
      </c>
      <c r="Q679" t="str">
        <f t="shared" si="40"/>
        <v>technology</v>
      </c>
      <c r="R679" t="str">
        <f t="shared" si="41"/>
        <v>wearables</v>
      </c>
      <c r="S679" s="13">
        <f>(I679/86400)+25569+(-8/24)</f>
        <v>42549.070543981477</v>
      </c>
      <c r="T679" s="13">
        <f>(J679/86400)+25569+(-8/24)</f>
        <v>42504.070543981477</v>
      </c>
      <c r="U679" t="str">
        <f t="shared" si="42"/>
        <v>May</v>
      </c>
      <c r="V679">
        <f t="shared" si="43"/>
        <v>2016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>(E680/D680)*100</f>
        <v>3.8206896551724134</v>
      </c>
      <c r="P680" s="6">
        <f>E680/L680</f>
        <v>65.17647058823529</v>
      </c>
      <c r="Q680" t="str">
        <f t="shared" si="40"/>
        <v>technology</v>
      </c>
      <c r="R680" t="str">
        <f t="shared" si="41"/>
        <v>wearables</v>
      </c>
      <c r="S680" s="13">
        <f>(I680/86400)+25569+(-8/24)</f>
        <v>42511.043263888881</v>
      </c>
      <c r="T680" s="13">
        <f>(J680/86400)+25569+(-8/24)</f>
        <v>42481.043263888881</v>
      </c>
      <c r="U680" t="str">
        <f t="shared" si="42"/>
        <v>Apr</v>
      </c>
      <c r="V680">
        <f t="shared" si="43"/>
        <v>2016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>(E681/D681)*100</f>
        <v>15.485964912280703</v>
      </c>
      <c r="P681" s="6">
        <f>E681/L681</f>
        <v>93.90425531914893</v>
      </c>
      <c r="Q681" t="str">
        <f t="shared" si="40"/>
        <v>technology</v>
      </c>
      <c r="R681" t="str">
        <f t="shared" si="41"/>
        <v>wearables</v>
      </c>
      <c r="S681" s="13">
        <f>(I681/86400)+25569+(-8/24)</f>
        <v>42616.362372685187</v>
      </c>
      <c r="T681" s="13">
        <f>(J681/86400)+25569+(-8/24)</f>
        <v>42556.362372685187</v>
      </c>
      <c r="U681" t="str">
        <f t="shared" si="42"/>
        <v>Jul</v>
      </c>
      <c r="V681">
        <f t="shared" si="43"/>
        <v>2016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>(E682/D682)*100</f>
        <v>25.912000000000003</v>
      </c>
      <c r="P682" s="6">
        <f>E682/L682</f>
        <v>150.65116279069767</v>
      </c>
      <c r="Q682" t="str">
        <f t="shared" si="40"/>
        <v>technology</v>
      </c>
      <c r="R682" t="str">
        <f t="shared" si="41"/>
        <v>wearables</v>
      </c>
      <c r="S682" s="13">
        <f>(I682/86400)+25569+(-8/24)</f>
        <v>41899.168182870366</v>
      </c>
      <c r="T682" s="13">
        <f>(J682/86400)+25569+(-8/24)</f>
        <v>41864.168182870366</v>
      </c>
      <c r="U682" t="str">
        <f t="shared" si="42"/>
        <v>Aug</v>
      </c>
      <c r="V682">
        <f t="shared" si="43"/>
        <v>2014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>(E683/D683)*100</f>
        <v>0.04</v>
      </c>
      <c r="P683" s="6">
        <f>E683/L683</f>
        <v>1</v>
      </c>
      <c r="Q683" t="str">
        <f t="shared" si="40"/>
        <v>technology</v>
      </c>
      <c r="R683" t="str">
        <f t="shared" si="41"/>
        <v>wearables</v>
      </c>
      <c r="S683" s="13">
        <f>(I683/86400)+25569+(-8/24)</f>
        <v>42669.472268518519</v>
      </c>
      <c r="T683" s="13">
        <f>(J683/86400)+25569+(-8/24)</f>
        <v>42639.472268518519</v>
      </c>
      <c r="U683" t="str">
        <f t="shared" si="42"/>
        <v>Sep</v>
      </c>
      <c r="V683">
        <f t="shared" si="43"/>
        <v>2016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>(E684/D684)*100</f>
        <v>0.106</v>
      </c>
      <c r="P684" s="6">
        <f>E684/L684</f>
        <v>13.25</v>
      </c>
      <c r="Q684" t="str">
        <f t="shared" si="40"/>
        <v>technology</v>
      </c>
      <c r="R684" t="str">
        <f t="shared" si="41"/>
        <v>wearables</v>
      </c>
      <c r="S684" s="13">
        <f>(I684/86400)+25569+(-8/24)</f>
        <v>42808.390300925923</v>
      </c>
      <c r="T684" s="13">
        <f>(J684/86400)+25569+(-8/24)</f>
        <v>42778.431967592587</v>
      </c>
      <c r="U684" t="str">
        <f t="shared" si="42"/>
        <v>Feb</v>
      </c>
      <c r="V684">
        <f t="shared" si="43"/>
        <v>2017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>(E685/D685)*100</f>
        <v>0.85142857142857142</v>
      </c>
      <c r="P685" s="6">
        <f>E685/L685</f>
        <v>99.333333333333329</v>
      </c>
      <c r="Q685" t="str">
        <f t="shared" si="40"/>
        <v>technology</v>
      </c>
      <c r="R685" t="str">
        <f t="shared" si="41"/>
        <v>wearables</v>
      </c>
      <c r="S685" s="13">
        <f>(I685/86400)+25569+(-8/24)</f>
        <v>42674.566712962966</v>
      </c>
      <c r="T685" s="13">
        <f>(J685/86400)+25569+(-8/24)</f>
        <v>42634.566712962966</v>
      </c>
      <c r="U685" t="str">
        <f t="shared" si="42"/>
        <v>Sep</v>
      </c>
      <c r="V685">
        <f t="shared" si="43"/>
        <v>2016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>(E686/D686)*100</f>
        <v>7.4837500000000006</v>
      </c>
      <c r="P686" s="6">
        <f>E686/L686</f>
        <v>177.39259259259259</v>
      </c>
      <c r="Q686" t="str">
        <f t="shared" si="40"/>
        <v>technology</v>
      </c>
      <c r="R686" t="str">
        <f t="shared" si="41"/>
        <v>wearables</v>
      </c>
      <c r="S686" s="13">
        <f>(I686/86400)+25569+(-8/24)</f>
        <v>41844.791666666664</v>
      </c>
      <c r="T686" s="13">
        <f>(J686/86400)+25569+(-8/24)</f>
        <v>41809.13994212963</v>
      </c>
      <c r="U686" t="str">
        <f t="shared" si="42"/>
        <v>Jun</v>
      </c>
      <c r="V686">
        <f t="shared" si="43"/>
        <v>2014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>(E687/D687)*100</f>
        <v>27.650000000000002</v>
      </c>
      <c r="P687" s="6">
        <f>E687/L687</f>
        <v>55.3</v>
      </c>
      <c r="Q687" t="str">
        <f t="shared" si="40"/>
        <v>technology</v>
      </c>
      <c r="R687" t="str">
        <f t="shared" si="41"/>
        <v>wearables</v>
      </c>
      <c r="S687" s="13">
        <f>(I687/86400)+25569+(-8/24)</f>
        <v>42016.533240740733</v>
      </c>
      <c r="T687" s="13">
        <f>(J687/86400)+25569+(-8/24)</f>
        <v>41971.533240740733</v>
      </c>
      <c r="U687" t="str">
        <f t="shared" si="42"/>
        <v>Nov</v>
      </c>
      <c r="V687">
        <f t="shared" si="43"/>
        <v>2014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>(E688/D688)*100</f>
        <v>0</v>
      </c>
      <c r="P688" s="6" t="e">
        <f>E688/L688</f>
        <v>#DIV/0!</v>
      </c>
      <c r="Q688" t="str">
        <f t="shared" si="40"/>
        <v>technology</v>
      </c>
      <c r="R688" t="str">
        <f t="shared" si="41"/>
        <v>wearables</v>
      </c>
      <c r="S688" s="13">
        <f>(I688/86400)+25569+(-8/24)</f>
        <v>42219.339930555558</v>
      </c>
      <c r="T688" s="13">
        <f>(J688/86400)+25569+(-8/24)</f>
        <v>42189.339930555558</v>
      </c>
      <c r="U688" t="str">
        <f t="shared" si="42"/>
        <v>Jul</v>
      </c>
      <c r="V688">
        <f t="shared" si="43"/>
        <v>2015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>(E689/D689)*100</f>
        <v>3.55</v>
      </c>
      <c r="P689" s="6">
        <f>E689/L689</f>
        <v>591.66666666666663</v>
      </c>
      <c r="Q689" t="str">
        <f t="shared" si="40"/>
        <v>technology</v>
      </c>
      <c r="R689" t="str">
        <f t="shared" si="41"/>
        <v>wearables</v>
      </c>
      <c r="S689" s="13">
        <f>(I689/86400)+25569+(-8/24)</f>
        <v>42771.417280092595</v>
      </c>
      <c r="T689" s="13">
        <f>(J689/86400)+25569+(-8/24)</f>
        <v>42711.417280092595</v>
      </c>
      <c r="U689" t="str">
        <f t="shared" si="42"/>
        <v>Dec</v>
      </c>
      <c r="V689">
        <f t="shared" si="43"/>
        <v>2016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>(E690/D690)*100</f>
        <v>72.989999999999995</v>
      </c>
      <c r="P690" s="6">
        <f>E690/L690</f>
        <v>405.5</v>
      </c>
      <c r="Q690" t="str">
        <f t="shared" si="40"/>
        <v>technology</v>
      </c>
      <c r="R690" t="str">
        <f t="shared" si="41"/>
        <v>wearables</v>
      </c>
      <c r="S690" s="13">
        <f>(I690/86400)+25569+(-8/24)</f>
        <v>42291.771446759252</v>
      </c>
      <c r="T690" s="13">
        <f>(J690/86400)+25569+(-8/24)</f>
        <v>42261.771446759252</v>
      </c>
      <c r="U690" t="str">
        <f t="shared" si="42"/>
        <v>Sep</v>
      </c>
      <c r="V690">
        <f t="shared" si="43"/>
        <v>2015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>(E691/D691)*100</f>
        <v>57.648750000000007</v>
      </c>
      <c r="P691" s="6">
        <f>E691/L691</f>
        <v>343.14732142857144</v>
      </c>
      <c r="Q691" t="str">
        <f t="shared" si="40"/>
        <v>technology</v>
      </c>
      <c r="R691" t="str">
        <f t="shared" si="41"/>
        <v>wearables</v>
      </c>
      <c r="S691" s="13">
        <f>(I691/86400)+25569+(-8/24)</f>
        <v>42711.874305555553</v>
      </c>
      <c r="T691" s="13">
        <f>(J691/86400)+25569+(-8/24)</f>
        <v>42675.334456018514</v>
      </c>
      <c r="U691" t="str">
        <f t="shared" si="42"/>
        <v>Nov</v>
      </c>
      <c r="V691">
        <f t="shared" si="43"/>
        <v>2016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>(E692/D692)*100</f>
        <v>12.34</v>
      </c>
      <c r="P692" s="6">
        <f>E692/L692</f>
        <v>72.588235294117652</v>
      </c>
      <c r="Q692" t="str">
        <f t="shared" si="40"/>
        <v>technology</v>
      </c>
      <c r="R692" t="str">
        <f t="shared" si="41"/>
        <v>wearables</v>
      </c>
      <c r="S692" s="13">
        <f>(I692/86400)+25569+(-8/24)</f>
        <v>42621.916666666664</v>
      </c>
      <c r="T692" s="13">
        <f>(J692/86400)+25569+(-8/24)</f>
        <v>42579.301400462959</v>
      </c>
      <c r="U692" t="str">
        <f t="shared" si="42"/>
        <v>Jul</v>
      </c>
      <c r="V692">
        <f t="shared" si="43"/>
        <v>2016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>(E693/D693)*100</f>
        <v>0.52</v>
      </c>
      <c r="P693" s="6">
        <f>E693/L693</f>
        <v>26</v>
      </c>
      <c r="Q693" t="str">
        <f t="shared" si="40"/>
        <v>technology</v>
      </c>
      <c r="R693" t="str">
        <f t="shared" si="41"/>
        <v>wearables</v>
      </c>
      <c r="S693" s="13">
        <f>(I693/86400)+25569+(-8/24)</f>
        <v>42185.694976851846</v>
      </c>
      <c r="T693" s="13">
        <f>(J693/86400)+25569+(-8/24)</f>
        <v>42157.694976851846</v>
      </c>
      <c r="U693" t="str">
        <f t="shared" si="42"/>
        <v>Jun</v>
      </c>
      <c r="V693">
        <f t="shared" si="43"/>
        <v>2015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>(E694/D694)*100</f>
        <v>6.5299999999999994</v>
      </c>
      <c r="P694" s="6">
        <f>E694/L694</f>
        <v>6.4975124378109452</v>
      </c>
      <c r="Q694" t="str">
        <f t="shared" si="40"/>
        <v>technology</v>
      </c>
      <c r="R694" t="str">
        <f t="shared" si="41"/>
        <v>wearables</v>
      </c>
      <c r="S694" s="13">
        <f>(I694/86400)+25569+(-8/24)</f>
        <v>42726.042395833334</v>
      </c>
      <c r="T694" s="13">
        <f>(J694/86400)+25569+(-8/24)</f>
        <v>42696.042395833334</v>
      </c>
      <c r="U694" t="str">
        <f t="shared" si="42"/>
        <v>Nov</v>
      </c>
      <c r="V694">
        <f t="shared" si="43"/>
        <v>2016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>(E695/D695)*100</f>
        <v>35.338000000000001</v>
      </c>
      <c r="P695" s="6">
        <f>E695/L695</f>
        <v>119.38513513513513</v>
      </c>
      <c r="Q695" t="str">
        <f t="shared" si="40"/>
        <v>technology</v>
      </c>
      <c r="R695" t="str">
        <f t="shared" si="41"/>
        <v>wearables</v>
      </c>
      <c r="S695" s="13">
        <f>(I695/86400)+25569+(-8/24)</f>
        <v>42124.474849537037</v>
      </c>
      <c r="T695" s="13">
        <f>(J695/86400)+25569+(-8/24)</f>
        <v>42094.474849537037</v>
      </c>
      <c r="U695" t="str">
        <f t="shared" si="42"/>
        <v>Mar</v>
      </c>
      <c r="V695">
        <f t="shared" si="43"/>
        <v>2015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>(E696/D696)*100</f>
        <v>0.39333333333333331</v>
      </c>
      <c r="P696" s="6">
        <f>E696/L696</f>
        <v>84.285714285714292</v>
      </c>
      <c r="Q696" t="str">
        <f t="shared" si="40"/>
        <v>technology</v>
      </c>
      <c r="R696" t="str">
        <f t="shared" si="41"/>
        <v>wearables</v>
      </c>
      <c r="S696" s="13">
        <f>(I696/86400)+25569+(-8/24)</f>
        <v>42767.330543981479</v>
      </c>
      <c r="T696" s="13">
        <f>(J696/86400)+25569+(-8/24)</f>
        <v>42737.330543981479</v>
      </c>
      <c r="U696" t="str">
        <f t="shared" si="42"/>
        <v>Jan</v>
      </c>
      <c r="V696">
        <f t="shared" si="43"/>
        <v>2017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>(E697/D697)*100</f>
        <v>1.06</v>
      </c>
      <c r="P697" s="6">
        <f>E697/L697</f>
        <v>90.857142857142861</v>
      </c>
      <c r="Q697" t="str">
        <f t="shared" si="40"/>
        <v>technology</v>
      </c>
      <c r="R697" t="str">
        <f t="shared" si="41"/>
        <v>wearables</v>
      </c>
      <c r="S697" s="13">
        <f>(I697/86400)+25569+(-8/24)</f>
        <v>41943.187731481477</v>
      </c>
      <c r="T697" s="13">
        <f>(J697/86400)+25569+(-8/24)</f>
        <v>41913.187731481477</v>
      </c>
      <c r="U697" t="str">
        <f t="shared" si="42"/>
        <v>Oct</v>
      </c>
      <c r="V697">
        <f t="shared" si="43"/>
        <v>2014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>(E698/D698)*100</f>
        <v>5.7142857142857147E-4</v>
      </c>
      <c r="P698" s="6">
        <f>E698/L698</f>
        <v>1</v>
      </c>
      <c r="Q698" t="str">
        <f t="shared" si="40"/>
        <v>technology</v>
      </c>
      <c r="R698" t="str">
        <f t="shared" si="41"/>
        <v>wearables</v>
      </c>
      <c r="S698" s="13">
        <f>(I698/86400)+25569+(-8/24)</f>
        <v>41845.593773148146</v>
      </c>
      <c r="T698" s="13">
        <f>(J698/86400)+25569+(-8/24)</f>
        <v>41815.593773148146</v>
      </c>
      <c r="U698" t="str">
        <f t="shared" si="42"/>
        <v>Jun</v>
      </c>
      <c r="V698">
        <f t="shared" si="43"/>
        <v>2014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>(E699/D699)*100</f>
        <v>46.379999999999995</v>
      </c>
      <c r="P699" s="6">
        <f>E699/L699</f>
        <v>20.342105263157894</v>
      </c>
      <c r="Q699" t="str">
        <f t="shared" si="40"/>
        <v>technology</v>
      </c>
      <c r="R699" t="str">
        <f t="shared" si="41"/>
        <v>wearables</v>
      </c>
      <c r="S699" s="13">
        <f>(I699/86400)+25569+(-8/24)</f>
        <v>42403.189687500002</v>
      </c>
      <c r="T699" s="13">
        <f>(J699/86400)+25569+(-8/24)</f>
        <v>42388.189687500002</v>
      </c>
      <c r="U699" t="str">
        <f t="shared" si="42"/>
        <v>Jan</v>
      </c>
      <c r="V699">
        <f t="shared" si="43"/>
        <v>2016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>(E700/D700)*100</f>
        <v>15.39</v>
      </c>
      <c r="P700" s="6">
        <f>E700/L700</f>
        <v>530.68965517241384</v>
      </c>
      <c r="Q700" t="str">
        <f t="shared" si="40"/>
        <v>technology</v>
      </c>
      <c r="R700" t="str">
        <f t="shared" si="41"/>
        <v>wearables</v>
      </c>
      <c r="S700" s="13">
        <f>(I700/86400)+25569+(-8/24)</f>
        <v>41899.75</v>
      </c>
      <c r="T700" s="13">
        <f>(J700/86400)+25569+(-8/24)</f>
        <v>41866.597743055558</v>
      </c>
      <c r="U700" t="str">
        <f t="shared" si="42"/>
        <v>Aug</v>
      </c>
      <c r="V700">
        <f t="shared" si="43"/>
        <v>2014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>(E701/D701)*100</f>
        <v>82.422107692307705</v>
      </c>
      <c r="P701" s="6">
        <f>E701/L701</f>
        <v>120.39184269662923</v>
      </c>
      <c r="Q701" t="str">
        <f t="shared" si="40"/>
        <v>technology</v>
      </c>
      <c r="R701" t="str">
        <f t="shared" si="41"/>
        <v>wearables</v>
      </c>
      <c r="S701" s="13">
        <f>(I701/86400)+25569+(-8/24)</f>
        <v>41600.333333333328</v>
      </c>
      <c r="T701" s="13">
        <f>(J701/86400)+25569+(-8/24)</f>
        <v>41563.152175925927</v>
      </c>
      <c r="U701" t="str">
        <f t="shared" si="42"/>
        <v>Oct</v>
      </c>
      <c r="V701">
        <f t="shared" si="43"/>
        <v>2013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>(E702/D702)*100</f>
        <v>2.6866666666666665</v>
      </c>
      <c r="P702" s="6">
        <f>E702/L702</f>
        <v>13</v>
      </c>
      <c r="Q702" t="str">
        <f t="shared" si="40"/>
        <v>technology</v>
      </c>
      <c r="R702" t="str">
        <f t="shared" si="41"/>
        <v>wearables</v>
      </c>
      <c r="S702" s="13">
        <f>(I702/86400)+25569+(-8/24)</f>
        <v>42745.355104166665</v>
      </c>
      <c r="T702" s="13">
        <f>(J702/86400)+25569+(-8/24)</f>
        <v>42715.355104166665</v>
      </c>
      <c r="U702" t="str">
        <f t="shared" si="42"/>
        <v>Dec</v>
      </c>
      <c r="V702">
        <f t="shared" si="43"/>
        <v>2016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>(E703/D703)*100</f>
        <v>26.6</v>
      </c>
      <c r="P703" s="6">
        <f>E703/L703</f>
        <v>291.33333333333331</v>
      </c>
      <c r="Q703" t="str">
        <f t="shared" si="40"/>
        <v>technology</v>
      </c>
      <c r="R703" t="str">
        <f t="shared" si="41"/>
        <v>wearables</v>
      </c>
      <c r="S703" s="13">
        <f>(I703/86400)+25569+(-8/24)</f>
        <v>41843.329629629625</v>
      </c>
      <c r="T703" s="13">
        <f>(J703/86400)+25569+(-8/24)</f>
        <v>41813.329629629625</v>
      </c>
      <c r="U703" t="str">
        <f t="shared" si="42"/>
        <v>Jun</v>
      </c>
      <c r="V703">
        <f t="shared" si="43"/>
        <v>2014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>(E704/D704)*100</f>
        <v>30.813400000000001</v>
      </c>
      <c r="P704" s="6">
        <f>E704/L704</f>
        <v>124.9191891891892</v>
      </c>
      <c r="Q704" t="str">
        <f t="shared" si="40"/>
        <v>technology</v>
      </c>
      <c r="R704" t="str">
        <f t="shared" si="41"/>
        <v>wearables</v>
      </c>
      <c r="S704" s="13">
        <f>(I704/86400)+25569+(-8/24)</f>
        <v>42698.435034722221</v>
      </c>
      <c r="T704" s="13">
        <f>(J704/86400)+25569+(-8/24)</f>
        <v>42668.393368055556</v>
      </c>
      <c r="U704" t="str">
        <f t="shared" si="42"/>
        <v>Oct</v>
      </c>
      <c r="V704">
        <f t="shared" si="43"/>
        <v>2016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>(E705/D705)*100</f>
        <v>5.58</v>
      </c>
      <c r="P705" s="6">
        <f>E705/L705</f>
        <v>119.57142857142857</v>
      </c>
      <c r="Q705" t="str">
        <f t="shared" si="40"/>
        <v>technology</v>
      </c>
      <c r="R705" t="str">
        <f t="shared" si="41"/>
        <v>wearables</v>
      </c>
      <c r="S705" s="13">
        <f>(I705/86400)+25569+(-8/24)</f>
        <v>42766.647222222215</v>
      </c>
      <c r="T705" s="13">
        <f>(J705/86400)+25569+(-8/24)</f>
        <v>42711.617465277777</v>
      </c>
      <c r="U705" t="str">
        <f t="shared" si="42"/>
        <v>Dec</v>
      </c>
      <c r="V705">
        <f t="shared" si="43"/>
        <v>2016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>(E706/D706)*100</f>
        <v>0.87454545454545463</v>
      </c>
      <c r="P706" s="6">
        <f>E706/L706</f>
        <v>120.25</v>
      </c>
      <c r="Q706" t="str">
        <f t="shared" si="40"/>
        <v>technology</v>
      </c>
      <c r="R706" t="str">
        <f t="shared" si="41"/>
        <v>wearables</v>
      </c>
      <c r="S706" s="13">
        <f>(I706/86400)+25569+(-8/24)</f>
        <v>42785.859583333331</v>
      </c>
      <c r="T706" s="13">
        <f>(J706/86400)+25569+(-8/24)</f>
        <v>42725.859583333331</v>
      </c>
      <c r="U706" t="str">
        <f t="shared" si="42"/>
        <v>Dec</v>
      </c>
      <c r="V706">
        <f t="shared" si="43"/>
        <v>2016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>(E707/D707)*100</f>
        <v>0.97699999999999987</v>
      </c>
      <c r="P707" s="6">
        <f>E707/L707</f>
        <v>195.4</v>
      </c>
      <c r="Q707" t="str">
        <f t="shared" ref="Q707:Q770" si="44">LEFT(N707,FIND("/",N707)-1)</f>
        <v>technology</v>
      </c>
      <c r="R707" t="str">
        <f t="shared" ref="R707:R770" si="45">MID(N707,FIND("/",N707)+1,20)</f>
        <v>wearables</v>
      </c>
      <c r="S707" s="13">
        <f>(I707/86400)+25569+(-8/24)</f>
        <v>42756.158310185179</v>
      </c>
      <c r="T707" s="13">
        <f>(J707/86400)+25569+(-8/24)</f>
        <v>42726.158310185179</v>
      </c>
      <c r="U707" t="str">
        <f t="shared" ref="U707:U770" si="46">TEXT(T707,"mmm")</f>
        <v>Dec</v>
      </c>
      <c r="V707">
        <f t="shared" ref="V707:V770" si="47">YEAR(T707)</f>
        <v>2016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>(E708/D708)*100</f>
        <v>0</v>
      </c>
      <c r="P708" s="6" t="e">
        <f>E708/L708</f>
        <v>#DIV/0!</v>
      </c>
      <c r="Q708" t="str">
        <f t="shared" si="44"/>
        <v>technology</v>
      </c>
      <c r="R708" t="str">
        <f t="shared" si="45"/>
        <v>wearables</v>
      </c>
      <c r="S708" s="13">
        <f>(I708/86400)+25569+(-8/24)</f>
        <v>42718.443749999999</v>
      </c>
      <c r="T708" s="13">
        <f>(J708/86400)+25569+(-8/24)</f>
        <v>42676.661840277775</v>
      </c>
      <c r="U708" t="str">
        <f t="shared" si="46"/>
        <v>Nov</v>
      </c>
      <c r="V708">
        <f t="shared" si="47"/>
        <v>2016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>(E709/D709)*100</f>
        <v>78.927352941176466</v>
      </c>
      <c r="P709" s="6">
        <f>E709/L709</f>
        <v>117.69868421052631</v>
      </c>
      <c r="Q709" t="str">
        <f t="shared" si="44"/>
        <v>technology</v>
      </c>
      <c r="R709" t="str">
        <f t="shared" si="45"/>
        <v>wearables</v>
      </c>
      <c r="S709" s="13">
        <f>(I709/86400)+25569+(-8/24)</f>
        <v>42736.33017361111</v>
      </c>
      <c r="T709" s="13">
        <f>(J709/86400)+25569+(-8/24)</f>
        <v>42696.33017361111</v>
      </c>
      <c r="U709" t="str">
        <f t="shared" si="46"/>
        <v>Nov</v>
      </c>
      <c r="V709">
        <f t="shared" si="47"/>
        <v>2016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>(E710/D710)*100</f>
        <v>22.092500000000001</v>
      </c>
      <c r="P710" s="6">
        <f>E710/L710</f>
        <v>23.948509485094849</v>
      </c>
      <c r="Q710" t="str">
        <f t="shared" si="44"/>
        <v>technology</v>
      </c>
      <c r="R710" t="str">
        <f t="shared" si="45"/>
        <v>wearables</v>
      </c>
      <c r="S710" s="13">
        <f>(I710/86400)+25569+(-8/24)</f>
        <v>41895.247685185182</v>
      </c>
      <c r="T710" s="13">
        <f>(J710/86400)+25569+(-8/24)</f>
        <v>41835.247685185182</v>
      </c>
      <c r="U710" t="str">
        <f t="shared" si="46"/>
        <v>Jul</v>
      </c>
      <c r="V710">
        <f t="shared" si="47"/>
        <v>2014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>(E711/D711)*100</f>
        <v>0.40666666666666662</v>
      </c>
      <c r="P711" s="6">
        <f>E711/L711</f>
        <v>30.5</v>
      </c>
      <c r="Q711" t="str">
        <f t="shared" si="44"/>
        <v>technology</v>
      </c>
      <c r="R711" t="str">
        <f t="shared" si="45"/>
        <v>wearables</v>
      </c>
      <c r="S711" s="13">
        <f>(I711/86400)+25569+(-8/24)</f>
        <v>41977.707858796297</v>
      </c>
      <c r="T711" s="13">
        <f>(J711/86400)+25569+(-8/24)</f>
        <v>41947.707858796297</v>
      </c>
      <c r="U711" t="str">
        <f t="shared" si="46"/>
        <v>Nov</v>
      </c>
      <c r="V711">
        <f t="shared" si="47"/>
        <v>2014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>(E712/D712)*100</f>
        <v>0</v>
      </c>
      <c r="P712" s="6" t="e">
        <f>E712/L712</f>
        <v>#DIV/0!</v>
      </c>
      <c r="Q712" t="str">
        <f t="shared" si="44"/>
        <v>technology</v>
      </c>
      <c r="R712" t="str">
        <f t="shared" si="45"/>
        <v>wearables</v>
      </c>
      <c r="S712" s="13">
        <f>(I712/86400)+25569+(-8/24)</f>
        <v>41870.697222222218</v>
      </c>
      <c r="T712" s="13">
        <f>(J712/86400)+25569+(-8/24)</f>
        <v>41837.651643518519</v>
      </c>
      <c r="U712" t="str">
        <f t="shared" si="46"/>
        <v>Jul</v>
      </c>
      <c r="V712">
        <f t="shared" si="47"/>
        <v>2014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>(E713/D713)*100</f>
        <v>33.790999999999997</v>
      </c>
      <c r="P713" s="6">
        <f>E713/L713</f>
        <v>99.973372781065095</v>
      </c>
      <c r="Q713" t="str">
        <f t="shared" si="44"/>
        <v>technology</v>
      </c>
      <c r="R713" t="str">
        <f t="shared" si="45"/>
        <v>wearables</v>
      </c>
      <c r="S713" s="13">
        <f>(I713/86400)+25569+(-8/24)</f>
        <v>42718.167453703696</v>
      </c>
      <c r="T713" s="13">
        <f>(J713/86400)+25569+(-8/24)</f>
        <v>42678.125787037039</v>
      </c>
      <c r="U713" t="str">
        <f t="shared" si="46"/>
        <v>Nov</v>
      </c>
      <c r="V713">
        <f t="shared" si="47"/>
        <v>2016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>(E714/D714)*100</f>
        <v>0.21649484536082475</v>
      </c>
      <c r="P714" s="6">
        <f>E714/L714</f>
        <v>26.25</v>
      </c>
      <c r="Q714" t="str">
        <f t="shared" si="44"/>
        <v>technology</v>
      </c>
      <c r="R714" t="str">
        <f t="shared" si="45"/>
        <v>wearables</v>
      </c>
      <c r="S714" s="13">
        <f>(I714/86400)+25569+(-8/24)</f>
        <v>42414.347592592589</v>
      </c>
      <c r="T714" s="13">
        <f>(J714/86400)+25569+(-8/24)</f>
        <v>42384.347592592589</v>
      </c>
      <c r="U714" t="str">
        <f t="shared" si="46"/>
        <v>Jan</v>
      </c>
      <c r="V714">
        <f t="shared" si="47"/>
        <v>2016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>(E715/D715)*100</f>
        <v>0.79600000000000004</v>
      </c>
      <c r="P715" s="6">
        <f>E715/L715</f>
        <v>199</v>
      </c>
      <c r="Q715" t="str">
        <f t="shared" si="44"/>
        <v>technology</v>
      </c>
      <c r="R715" t="str">
        <f t="shared" si="45"/>
        <v>wearables</v>
      </c>
      <c r="S715" s="13">
        <f>(I715/86400)+25569+(-8/24)</f>
        <v>42526.195972222216</v>
      </c>
      <c r="T715" s="13">
        <f>(J715/86400)+25569+(-8/24)</f>
        <v>42496.195972222216</v>
      </c>
      <c r="U715" t="str">
        <f t="shared" si="46"/>
        <v>May</v>
      </c>
      <c r="V715">
        <f t="shared" si="47"/>
        <v>2016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>(E716/D716)*100</f>
        <v>14.993333333333334</v>
      </c>
      <c r="P716" s="6">
        <f>E716/L716</f>
        <v>80.321428571428569</v>
      </c>
      <c r="Q716" t="str">
        <f t="shared" si="44"/>
        <v>technology</v>
      </c>
      <c r="R716" t="str">
        <f t="shared" si="45"/>
        <v>wearables</v>
      </c>
      <c r="S716" s="13">
        <f>(I716/86400)+25569+(-8/24)</f>
        <v>42794.454652777778</v>
      </c>
      <c r="T716" s="13">
        <f>(J716/86400)+25569+(-8/24)</f>
        <v>42734.454652777778</v>
      </c>
      <c r="U716" t="str">
        <f t="shared" si="46"/>
        <v>Dec</v>
      </c>
      <c r="V716">
        <f t="shared" si="47"/>
        <v>2016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>(E717/D717)*100</f>
        <v>5.0509090909090908</v>
      </c>
      <c r="P717" s="6">
        <f>E717/L717</f>
        <v>115.75</v>
      </c>
      <c r="Q717" t="str">
        <f t="shared" si="44"/>
        <v>technology</v>
      </c>
      <c r="R717" t="str">
        <f t="shared" si="45"/>
        <v>wearables</v>
      </c>
      <c r="S717" s="13">
        <f>(I717/86400)+25569+(-8/24)</f>
        <v>42312.799074074072</v>
      </c>
      <c r="T717" s="13">
        <f>(J717/86400)+25569+(-8/24)</f>
        <v>42272.7574074074</v>
      </c>
      <c r="U717" t="str">
        <f t="shared" si="46"/>
        <v>Sep</v>
      </c>
      <c r="V717">
        <f t="shared" si="47"/>
        <v>2015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>(E718/D718)*100</f>
        <v>10.214285714285715</v>
      </c>
      <c r="P718" s="6">
        <f>E718/L718</f>
        <v>44.6875</v>
      </c>
      <c r="Q718" t="str">
        <f t="shared" si="44"/>
        <v>technology</v>
      </c>
      <c r="R718" t="str">
        <f t="shared" si="45"/>
        <v>wearables</v>
      </c>
      <c r="S718" s="13">
        <f>(I718/86400)+25569+(-8/24)</f>
        <v>41973.666666666664</v>
      </c>
      <c r="T718" s="13">
        <f>(J718/86400)+25569+(-8/24)</f>
        <v>41940.325312499997</v>
      </c>
      <c r="U718" t="str">
        <f t="shared" si="46"/>
        <v>Oct</v>
      </c>
      <c r="V718">
        <f t="shared" si="47"/>
        <v>2014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>(E719/D719)*100</f>
        <v>0.30499999999999999</v>
      </c>
      <c r="P719" s="6">
        <f>E719/L719</f>
        <v>76.25</v>
      </c>
      <c r="Q719" t="str">
        <f t="shared" si="44"/>
        <v>technology</v>
      </c>
      <c r="R719" t="str">
        <f t="shared" si="45"/>
        <v>wearables</v>
      </c>
      <c r="S719" s="13">
        <f>(I719/86400)+25569+(-8/24)</f>
        <v>41887.520856481475</v>
      </c>
      <c r="T719" s="13">
        <f>(J719/86400)+25569+(-8/24)</f>
        <v>41857.520856481475</v>
      </c>
      <c r="U719" t="str">
        <f t="shared" si="46"/>
        <v>Aug</v>
      </c>
      <c r="V719">
        <f t="shared" si="47"/>
        <v>2014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>(E720/D720)*100</f>
        <v>0.75</v>
      </c>
      <c r="P720" s="6">
        <f>E720/L720</f>
        <v>22.5</v>
      </c>
      <c r="Q720" t="str">
        <f t="shared" si="44"/>
        <v>technology</v>
      </c>
      <c r="R720" t="str">
        <f t="shared" si="45"/>
        <v>wearables</v>
      </c>
      <c r="S720" s="13">
        <f>(I720/86400)+25569+(-8/24)</f>
        <v>42783.915972222218</v>
      </c>
      <c r="T720" s="13">
        <f>(J720/86400)+25569+(-8/24)</f>
        <v>42752.512118055551</v>
      </c>
      <c r="U720" t="str">
        <f t="shared" si="46"/>
        <v>Jan</v>
      </c>
      <c r="V720">
        <f t="shared" si="47"/>
        <v>2017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>(E721/D721)*100</f>
        <v>1.2933333333333332</v>
      </c>
      <c r="P721" s="6">
        <f>E721/L721</f>
        <v>19.399999999999999</v>
      </c>
      <c r="Q721" t="str">
        <f t="shared" si="44"/>
        <v>technology</v>
      </c>
      <c r="R721" t="str">
        <f t="shared" si="45"/>
        <v>wearables</v>
      </c>
      <c r="S721" s="13">
        <f>(I721/86400)+25569+(-8/24)</f>
        <v>42422.70689814815</v>
      </c>
      <c r="T721" s="13">
        <f>(J721/86400)+25569+(-8/24)</f>
        <v>42408.70689814815</v>
      </c>
      <c r="U721" t="str">
        <f t="shared" si="46"/>
        <v>Feb</v>
      </c>
      <c r="V721">
        <f t="shared" si="47"/>
        <v>2016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>(E722/D722)*100</f>
        <v>143.94736842105263</v>
      </c>
      <c r="P722" s="6">
        <f>E722/L722</f>
        <v>66.707317073170728</v>
      </c>
      <c r="Q722" t="str">
        <f t="shared" si="44"/>
        <v>publishing</v>
      </c>
      <c r="R722" t="str">
        <f t="shared" si="45"/>
        <v>nonfiction</v>
      </c>
      <c r="S722" s="13">
        <f>(I722/86400)+25569+(-8/24)</f>
        <v>40937.315868055557</v>
      </c>
      <c r="T722" s="13">
        <f>(J722/86400)+25569+(-8/24)</f>
        <v>40909.315868055557</v>
      </c>
      <c r="U722" t="str">
        <f t="shared" si="46"/>
        <v>Jan</v>
      </c>
      <c r="V722">
        <f t="shared" si="47"/>
        <v>2012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>(E723/D723)*100</f>
        <v>122.10975609756099</v>
      </c>
      <c r="P723" s="6">
        <f>E723/L723</f>
        <v>84.142857142857139</v>
      </c>
      <c r="Q723" t="str">
        <f t="shared" si="44"/>
        <v>publishing</v>
      </c>
      <c r="R723" t="str">
        <f t="shared" si="45"/>
        <v>nonfiction</v>
      </c>
      <c r="S723" s="13">
        <f>(I723/86400)+25569+(-8/24)</f>
        <v>41852.238506944443</v>
      </c>
      <c r="T723" s="13">
        <f>(J723/86400)+25569+(-8/24)</f>
        <v>41807.238506944443</v>
      </c>
      <c r="U723" t="str">
        <f t="shared" si="46"/>
        <v>Jun</v>
      </c>
      <c r="V723">
        <f t="shared" si="47"/>
        <v>2014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>(E724/D724)*100</f>
        <v>132.024</v>
      </c>
      <c r="P724" s="6">
        <f>E724/L724</f>
        <v>215.72549019607843</v>
      </c>
      <c r="Q724" t="str">
        <f t="shared" si="44"/>
        <v>publishing</v>
      </c>
      <c r="R724" t="str">
        <f t="shared" si="45"/>
        <v>nonfiction</v>
      </c>
      <c r="S724" s="13">
        <f>(I724/86400)+25569+(-8/24)</f>
        <v>41007.430300925924</v>
      </c>
      <c r="T724" s="13">
        <f>(J724/86400)+25569+(-8/24)</f>
        <v>40977.471967592588</v>
      </c>
      <c r="U724" t="str">
        <f t="shared" si="46"/>
        <v>Mar</v>
      </c>
      <c r="V724">
        <f t="shared" si="47"/>
        <v>2012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>(E725/D725)*100</f>
        <v>109.38000000000001</v>
      </c>
      <c r="P725" s="6">
        <f>E725/L725</f>
        <v>54.69</v>
      </c>
      <c r="Q725" t="str">
        <f t="shared" si="44"/>
        <v>publishing</v>
      </c>
      <c r="R725" t="str">
        <f t="shared" si="45"/>
        <v>nonfiction</v>
      </c>
      <c r="S725" s="13">
        <f>(I725/86400)+25569+(-8/24)</f>
        <v>42214.832638888889</v>
      </c>
      <c r="T725" s="13">
        <f>(J725/86400)+25569+(-8/24)</f>
        <v>42184.483206018514</v>
      </c>
      <c r="U725" t="str">
        <f t="shared" si="46"/>
        <v>Jun</v>
      </c>
      <c r="V725">
        <f t="shared" si="47"/>
        <v>2015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>(E726/D726)*100</f>
        <v>105.47157142857144</v>
      </c>
      <c r="P726" s="6">
        <f>E726/L726</f>
        <v>51.62944055944056</v>
      </c>
      <c r="Q726" t="str">
        <f t="shared" si="44"/>
        <v>publishing</v>
      </c>
      <c r="R726" t="str">
        <f t="shared" si="45"/>
        <v>nonfiction</v>
      </c>
      <c r="S726" s="13">
        <f>(I726/86400)+25569+(-8/24)</f>
        <v>40724.305127314808</v>
      </c>
      <c r="T726" s="13">
        <f>(J726/86400)+25569+(-8/24)</f>
        <v>40694.305127314808</v>
      </c>
      <c r="U726" t="str">
        <f t="shared" si="46"/>
        <v>May</v>
      </c>
      <c r="V726">
        <f t="shared" si="47"/>
        <v>2011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>(E727/D727)*100</f>
        <v>100.35000000000001</v>
      </c>
      <c r="P727" s="6">
        <f>E727/L727</f>
        <v>143.35714285714286</v>
      </c>
      <c r="Q727" t="str">
        <f t="shared" si="44"/>
        <v>publishing</v>
      </c>
      <c r="R727" t="str">
        <f t="shared" si="45"/>
        <v>nonfiction</v>
      </c>
      <c r="S727" s="13">
        <f>(I727/86400)+25569+(-8/24)</f>
        <v>42351.292962962958</v>
      </c>
      <c r="T727" s="13">
        <f>(J727/86400)+25569+(-8/24)</f>
        <v>42321.292962962958</v>
      </c>
      <c r="U727" t="str">
        <f t="shared" si="46"/>
        <v>Nov</v>
      </c>
      <c r="V727">
        <f t="shared" si="47"/>
        <v>2015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>(E728/D728)*100</f>
        <v>101.4</v>
      </c>
      <c r="P728" s="6">
        <f>E728/L728</f>
        <v>72.428571428571431</v>
      </c>
      <c r="Q728" t="str">
        <f t="shared" si="44"/>
        <v>publishing</v>
      </c>
      <c r="R728" t="str">
        <f t="shared" si="45"/>
        <v>nonfiction</v>
      </c>
      <c r="S728" s="13">
        <f>(I728/86400)+25569+(-8/24)</f>
        <v>41375.709340277775</v>
      </c>
      <c r="T728" s="13">
        <f>(J728/86400)+25569+(-8/24)</f>
        <v>41345.709340277775</v>
      </c>
      <c r="U728" t="str">
        <f t="shared" si="46"/>
        <v>Mar</v>
      </c>
      <c r="V728">
        <f t="shared" si="47"/>
        <v>2013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>(E729/D729)*100</f>
        <v>155.51428571428571</v>
      </c>
      <c r="P729" s="6">
        <f>E729/L729</f>
        <v>36.530201342281877</v>
      </c>
      <c r="Q729" t="str">
        <f t="shared" si="44"/>
        <v>publishing</v>
      </c>
      <c r="R729" t="str">
        <f t="shared" si="45"/>
        <v>nonfiction</v>
      </c>
      <c r="S729" s="13">
        <f>(I729/86400)+25569+(-8/24)</f>
        <v>41288.555555555555</v>
      </c>
      <c r="T729" s="13">
        <f>(J729/86400)+25569+(-8/24)</f>
        <v>41246.686909722222</v>
      </c>
      <c r="U729" t="str">
        <f t="shared" si="46"/>
        <v>Dec</v>
      </c>
      <c r="V729">
        <f t="shared" si="47"/>
        <v>2012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>(E730/D730)*100</f>
        <v>105.566</v>
      </c>
      <c r="P730" s="6">
        <f>E730/L730</f>
        <v>60.903461538461535</v>
      </c>
      <c r="Q730" t="str">
        <f t="shared" si="44"/>
        <v>publishing</v>
      </c>
      <c r="R730" t="str">
        <f t="shared" si="45"/>
        <v>nonfiction</v>
      </c>
      <c r="S730" s="13">
        <f>(I730/86400)+25569+(-8/24)</f>
        <v>40776.504131944443</v>
      </c>
      <c r="T730" s="13">
        <f>(J730/86400)+25569+(-8/24)</f>
        <v>40731.504131944443</v>
      </c>
      <c r="U730" t="str">
        <f t="shared" si="46"/>
        <v>Jul</v>
      </c>
      <c r="V730">
        <f t="shared" si="47"/>
        <v>2011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>(E731/D731)*100</f>
        <v>130.65</v>
      </c>
      <c r="P731" s="6">
        <f>E731/L731</f>
        <v>43.55</v>
      </c>
      <c r="Q731" t="str">
        <f t="shared" si="44"/>
        <v>publishing</v>
      </c>
      <c r="R731" t="str">
        <f t="shared" si="45"/>
        <v>nonfiction</v>
      </c>
      <c r="S731" s="13">
        <f>(I731/86400)+25569+(-8/24)</f>
        <v>41170.85255787037</v>
      </c>
      <c r="T731" s="13">
        <f>(J731/86400)+25569+(-8/24)</f>
        <v>41110.85255787037</v>
      </c>
      <c r="U731" t="str">
        <f t="shared" si="46"/>
        <v>Jul</v>
      </c>
      <c r="V731">
        <f t="shared" si="47"/>
        <v>2012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>(E732/D732)*100</f>
        <v>132.19</v>
      </c>
      <c r="P732" s="6">
        <f>E732/L732</f>
        <v>99.766037735849054</v>
      </c>
      <c r="Q732" t="str">
        <f t="shared" si="44"/>
        <v>publishing</v>
      </c>
      <c r="R732" t="str">
        <f t="shared" si="45"/>
        <v>nonfiction</v>
      </c>
      <c r="S732" s="13">
        <f>(I732/86400)+25569+(-8/24)</f>
        <v>40884.411932870367</v>
      </c>
      <c r="T732" s="13">
        <f>(J732/86400)+25569+(-8/24)</f>
        <v>40854.411932870367</v>
      </c>
      <c r="U732" t="str">
        <f t="shared" si="46"/>
        <v>Nov</v>
      </c>
      <c r="V732">
        <f t="shared" si="47"/>
        <v>2011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>(E733/D733)*100</f>
        <v>126</v>
      </c>
      <c r="P733" s="6">
        <f>E733/L733</f>
        <v>88.732394366197184</v>
      </c>
      <c r="Q733" t="str">
        <f t="shared" si="44"/>
        <v>publishing</v>
      </c>
      <c r="R733" t="str">
        <f t="shared" si="45"/>
        <v>nonfiction</v>
      </c>
      <c r="S733" s="13">
        <f>(I733/86400)+25569+(-8/24)</f>
        <v>40929.916666666664</v>
      </c>
      <c r="T733" s="13">
        <f>(J733/86400)+25569+(-8/24)</f>
        <v>40879.462349537032</v>
      </c>
      <c r="U733" t="str">
        <f t="shared" si="46"/>
        <v>Dec</v>
      </c>
      <c r="V733">
        <f t="shared" si="47"/>
        <v>2011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>(E734/D734)*100</f>
        <v>160</v>
      </c>
      <c r="P734" s="6">
        <f>E734/L734</f>
        <v>4.9230769230769234</v>
      </c>
      <c r="Q734" t="str">
        <f t="shared" si="44"/>
        <v>publishing</v>
      </c>
      <c r="R734" t="str">
        <f t="shared" si="45"/>
        <v>nonfiction</v>
      </c>
      <c r="S734" s="13">
        <f>(I734/86400)+25569+(-8/24)</f>
        <v>41546.09098379629</v>
      </c>
      <c r="T734" s="13">
        <f>(J734/86400)+25569+(-8/24)</f>
        <v>41486.09098379629</v>
      </c>
      <c r="U734" t="str">
        <f t="shared" si="46"/>
        <v>Jul</v>
      </c>
      <c r="V734">
        <f t="shared" si="47"/>
        <v>2013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>(E735/D735)*100</f>
        <v>120.48</v>
      </c>
      <c r="P735" s="6">
        <f>E735/L735</f>
        <v>17.822485207100591</v>
      </c>
      <c r="Q735" t="str">
        <f t="shared" si="44"/>
        <v>publishing</v>
      </c>
      <c r="R735" t="str">
        <f t="shared" si="45"/>
        <v>nonfiction</v>
      </c>
      <c r="S735" s="13">
        <f>(I735/86400)+25569+(-8/24)</f>
        <v>41628.086712962962</v>
      </c>
      <c r="T735" s="13">
        <f>(J735/86400)+25569+(-8/24)</f>
        <v>41598.086712962962</v>
      </c>
      <c r="U735" t="str">
        <f t="shared" si="46"/>
        <v>Nov</v>
      </c>
      <c r="V735">
        <f t="shared" si="47"/>
        <v>2013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>(E736/D736)*100</f>
        <v>125.52941176470588</v>
      </c>
      <c r="P736" s="6">
        <f>E736/L736</f>
        <v>187.19298245614036</v>
      </c>
      <c r="Q736" t="str">
        <f t="shared" si="44"/>
        <v>publishing</v>
      </c>
      <c r="R736" t="str">
        <f t="shared" si="45"/>
        <v>nonfiction</v>
      </c>
      <c r="S736" s="13">
        <f>(I736/86400)+25569+(-8/24)</f>
        <v>42132.874999999993</v>
      </c>
      <c r="T736" s="13">
        <f>(J736/86400)+25569+(-8/24)</f>
        <v>42101.831249999996</v>
      </c>
      <c r="U736" t="str">
        <f t="shared" si="46"/>
        <v>Apr</v>
      </c>
      <c r="V736">
        <f t="shared" si="47"/>
        <v>2015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>(E737/D737)*100</f>
        <v>114.40638297872341</v>
      </c>
      <c r="P737" s="6">
        <f>E737/L737</f>
        <v>234.80786026200875</v>
      </c>
      <c r="Q737" t="str">
        <f t="shared" si="44"/>
        <v>publishing</v>
      </c>
      <c r="R737" t="str">
        <f t="shared" si="45"/>
        <v>nonfiction</v>
      </c>
      <c r="S737" s="13">
        <f>(I737/86400)+25569+(-8/24)</f>
        <v>41976.693749999999</v>
      </c>
      <c r="T737" s="13">
        <f>(J737/86400)+25569+(-8/24)</f>
        <v>41945.696134259255</v>
      </c>
      <c r="U737" t="str">
        <f t="shared" si="46"/>
        <v>Nov</v>
      </c>
      <c r="V737">
        <f t="shared" si="47"/>
        <v>2014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>(E738/D738)*100</f>
        <v>315.13888888888891</v>
      </c>
      <c r="P738" s="6">
        <f>E738/L738</f>
        <v>105.04629629629629</v>
      </c>
      <c r="Q738" t="str">
        <f t="shared" si="44"/>
        <v>publishing</v>
      </c>
      <c r="R738" t="str">
        <f t="shared" si="45"/>
        <v>nonfiction</v>
      </c>
      <c r="S738" s="13">
        <f>(I738/86400)+25569+(-8/24)</f>
        <v>41598.874305555553</v>
      </c>
      <c r="T738" s="13">
        <f>(J738/86400)+25569+(-8/24)</f>
        <v>41579.400925925926</v>
      </c>
      <c r="U738" t="str">
        <f t="shared" si="46"/>
        <v>Nov</v>
      </c>
      <c r="V738">
        <f t="shared" si="47"/>
        <v>2013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>(E739/D739)*100</f>
        <v>122.39999999999999</v>
      </c>
      <c r="P739" s="6">
        <f>E739/L739</f>
        <v>56.666666666666664</v>
      </c>
      <c r="Q739" t="str">
        <f t="shared" si="44"/>
        <v>publishing</v>
      </c>
      <c r="R739" t="str">
        <f t="shared" si="45"/>
        <v>nonfiction</v>
      </c>
      <c r="S739" s="13">
        <f>(I739/86400)+25569+(-8/24)</f>
        <v>41684.5</v>
      </c>
      <c r="T739" s="13">
        <f>(J739/86400)+25569+(-8/24)</f>
        <v>41666.941979166666</v>
      </c>
      <c r="U739" t="str">
        <f t="shared" si="46"/>
        <v>Jan</v>
      </c>
      <c r="V739">
        <f t="shared" si="47"/>
        <v>2014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>(E740/D740)*100</f>
        <v>106.73333333333332</v>
      </c>
      <c r="P740" s="6">
        <f>E740/L740</f>
        <v>39.048780487804876</v>
      </c>
      <c r="Q740" t="str">
        <f t="shared" si="44"/>
        <v>publishing</v>
      </c>
      <c r="R740" t="str">
        <f t="shared" si="45"/>
        <v>nonfiction</v>
      </c>
      <c r="S740" s="13">
        <f>(I740/86400)+25569+(-8/24)</f>
        <v>41973.874305555553</v>
      </c>
      <c r="T740" s="13">
        <f>(J740/86400)+25569+(-8/24)</f>
        <v>41943.27076388889</v>
      </c>
      <c r="U740" t="str">
        <f t="shared" si="46"/>
        <v>Oct</v>
      </c>
      <c r="V740">
        <f t="shared" si="47"/>
        <v>2014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>(E741/D741)*100</f>
        <v>158.33333333333331</v>
      </c>
      <c r="P741" s="6">
        <f>E741/L741</f>
        <v>68.345323741007192</v>
      </c>
      <c r="Q741" t="str">
        <f t="shared" si="44"/>
        <v>publishing</v>
      </c>
      <c r="R741" t="str">
        <f t="shared" si="45"/>
        <v>nonfiction</v>
      </c>
      <c r="S741" s="13">
        <f>(I741/86400)+25569+(-8/24)</f>
        <v>41862.169317129628</v>
      </c>
      <c r="T741" s="13">
        <f>(J741/86400)+25569+(-8/24)</f>
        <v>41829.169317129628</v>
      </c>
      <c r="U741" t="str">
        <f t="shared" si="46"/>
        <v>Jul</v>
      </c>
      <c r="V741">
        <f t="shared" si="47"/>
        <v>2014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>(E742/D742)*100</f>
        <v>107.4</v>
      </c>
      <c r="P742" s="6">
        <f>E742/L742</f>
        <v>169.57894736842104</v>
      </c>
      <c r="Q742" t="str">
        <f t="shared" si="44"/>
        <v>publishing</v>
      </c>
      <c r="R742" t="str">
        <f t="shared" si="45"/>
        <v>nonfiction</v>
      </c>
      <c r="S742" s="13">
        <f>(I742/86400)+25569+(-8/24)</f>
        <v>42175.81344907407</v>
      </c>
      <c r="T742" s="13">
        <f>(J742/86400)+25569+(-8/24)</f>
        <v>42161.81344907407</v>
      </c>
      <c r="U742" t="str">
        <f t="shared" si="46"/>
        <v>Jun</v>
      </c>
      <c r="V742">
        <f t="shared" si="47"/>
        <v>2015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>(E743/D743)*100</f>
        <v>102.25999999999999</v>
      </c>
      <c r="P743" s="6">
        <f>E743/L743</f>
        <v>141.42340425531913</v>
      </c>
      <c r="Q743" t="str">
        <f t="shared" si="44"/>
        <v>publishing</v>
      </c>
      <c r="R743" t="str">
        <f t="shared" si="45"/>
        <v>nonfiction</v>
      </c>
      <c r="S743" s="13">
        <f>(I743/86400)+25569+(-8/24)</f>
        <v>41436.314884259256</v>
      </c>
      <c r="T743" s="13">
        <f>(J743/86400)+25569+(-8/24)</f>
        <v>41401.314884259256</v>
      </c>
      <c r="U743" t="str">
        <f t="shared" si="46"/>
        <v>May</v>
      </c>
      <c r="V743">
        <f t="shared" si="47"/>
        <v>2013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>(E744/D744)*100</f>
        <v>110.71428571428572</v>
      </c>
      <c r="P744" s="6">
        <f>E744/L744</f>
        <v>67.391304347826093</v>
      </c>
      <c r="Q744" t="str">
        <f t="shared" si="44"/>
        <v>publishing</v>
      </c>
      <c r="R744" t="str">
        <f t="shared" si="45"/>
        <v>nonfiction</v>
      </c>
      <c r="S744" s="13">
        <f>(I744/86400)+25569+(-8/24)</f>
        <v>41719.542962962958</v>
      </c>
      <c r="T744" s="13">
        <f>(J744/86400)+25569+(-8/24)</f>
        <v>41689.584629629629</v>
      </c>
      <c r="U744" t="str">
        <f t="shared" si="46"/>
        <v>Feb</v>
      </c>
      <c r="V744">
        <f t="shared" si="47"/>
        <v>2014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>(E745/D745)*100</f>
        <v>148</v>
      </c>
      <c r="P745" s="6">
        <f>E745/L745</f>
        <v>54.266666666666666</v>
      </c>
      <c r="Q745" t="str">
        <f t="shared" si="44"/>
        <v>publishing</v>
      </c>
      <c r="R745" t="str">
        <f t="shared" si="45"/>
        <v>nonfiction</v>
      </c>
      <c r="S745" s="13">
        <f>(I745/86400)+25569+(-8/24)</f>
        <v>41015.541666666664</v>
      </c>
      <c r="T745" s="13">
        <f>(J745/86400)+25569+(-8/24)</f>
        <v>40990.375983796293</v>
      </c>
      <c r="U745" t="str">
        <f t="shared" si="46"/>
        <v>Mar</v>
      </c>
      <c r="V745">
        <f t="shared" si="47"/>
        <v>2012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>(E746/D746)*100</f>
        <v>102.32000000000001</v>
      </c>
      <c r="P746" s="6">
        <f>E746/L746</f>
        <v>82.516129032258064</v>
      </c>
      <c r="Q746" t="str">
        <f t="shared" si="44"/>
        <v>publishing</v>
      </c>
      <c r="R746" t="str">
        <f t="shared" si="45"/>
        <v>nonfiction</v>
      </c>
      <c r="S746" s="13">
        <f>(I746/86400)+25569+(-8/24)</f>
        <v>41256.623877314814</v>
      </c>
      <c r="T746" s="13">
        <f>(J746/86400)+25569+(-8/24)</f>
        <v>41226.623877314814</v>
      </c>
      <c r="U746" t="str">
        <f t="shared" si="46"/>
        <v>Nov</v>
      </c>
      <c r="V746">
        <f t="shared" si="47"/>
        <v>2012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>(E747/D747)*100</f>
        <v>179.09909909909908</v>
      </c>
      <c r="P747" s="6">
        <f>E747/L747</f>
        <v>53.729729729729726</v>
      </c>
      <c r="Q747" t="str">
        <f t="shared" si="44"/>
        <v>publishing</v>
      </c>
      <c r="R747" t="str">
        <f t="shared" si="45"/>
        <v>nonfiction</v>
      </c>
      <c r="S747" s="13">
        <f>(I747/86400)+25569+(-8/24)</f>
        <v>41397.238946759258</v>
      </c>
      <c r="T747" s="13">
        <f>(J747/86400)+25569+(-8/24)</f>
        <v>41367.238946759258</v>
      </c>
      <c r="U747" t="str">
        <f t="shared" si="46"/>
        <v>Apr</v>
      </c>
      <c r="V747">
        <f t="shared" si="47"/>
        <v>2013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>(E748/D748)*100</f>
        <v>111.08135252761969</v>
      </c>
      <c r="P748" s="6">
        <f>E748/L748</f>
        <v>34.206185567010309</v>
      </c>
      <c r="Q748" t="str">
        <f t="shared" si="44"/>
        <v>publishing</v>
      </c>
      <c r="R748" t="str">
        <f t="shared" si="45"/>
        <v>nonfiction</v>
      </c>
      <c r="S748" s="13">
        <f>(I748/86400)+25569+(-8/24)</f>
        <v>41174.832638888889</v>
      </c>
      <c r="T748" s="13">
        <f>(J748/86400)+25569+(-8/24)</f>
        <v>41156.709594907406</v>
      </c>
      <c r="U748" t="str">
        <f t="shared" si="46"/>
        <v>Sep</v>
      </c>
      <c r="V748">
        <f t="shared" si="47"/>
        <v>2012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>(E749/D749)*100</f>
        <v>100.04285714285714</v>
      </c>
      <c r="P749" s="6">
        <f>E749/L749</f>
        <v>127.32727272727273</v>
      </c>
      <c r="Q749" t="str">
        <f t="shared" si="44"/>
        <v>publishing</v>
      </c>
      <c r="R749" t="str">
        <f t="shared" si="45"/>
        <v>nonfiction</v>
      </c>
      <c r="S749" s="13">
        <f>(I749/86400)+25569+(-8/24)</f>
        <v>42019.120833333327</v>
      </c>
      <c r="T749" s="13">
        <f>(J749/86400)+25569+(-8/24)</f>
        <v>41988.215497685182</v>
      </c>
      <c r="U749" t="str">
        <f t="shared" si="46"/>
        <v>Dec</v>
      </c>
      <c r="V749">
        <f t="shared" si="47"/>
        <v>2014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>(E750/D750)*100</f>
        <v>100.25</v>
      </c>
      <c r="P750" s="6">
        <f>E750/L750</f>
        <v>45.56818181818182</v>
      </c>
      <c r="Q750" t="str">
        <f t="shared" si="44"/>
        <v>publishing</v>
      </c>
      <c r="R750" t="str">
        <f t="shared" si="45"/>
        <v>nonfiction</v>
      </c>
      <c r="S750" s="13">
        <f>(I750/86400)+25569+(-8/24)</f>
        <v>41861.513495370367</v>
      </c>
      <c r="T750" s="13">
        <f>(J750/86400)+25569+(-8/24)</f>
        <v>41831.513495370367</v>
      </c>
      <c r="U750" t="str">
        <f t="shared" si="46"/>
        <v>Jul</v>
      </c>
      <c r="V750">
        <f t="shared" si="47"/>
        <v>2014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>(E751/D751)*100</f>
        <v>105.56</v>
      </c>
      <c r="P751" s="6">
        <f>E751/L751</f>
        <v>95.963636363636368</v>
      </c>
      <c r="Q751" t="str">
        <f t="shared" si="44"/>
        <v>publishing</v>
      </c>
      <c r="R751" t="str">
        <f t="shared" si="45"/>
        <v>nonfiction</v>
      </c>
      <c r="S751" s="13">
        <f>(I751/86400)+25569+(-8/24)</f>
        <v>42763.607986111114</v>
      </c>
      <c r="T751" s="13">
        <f>(J751/86400)+25569+(-8/24)</f>
        <v>42733.607986111114</v>
      </c>
      <c r="U751" t="str">
        <f t="shared" si="46"/>
        <v>Dec</v>
      </c>
      <c r="V751">
        <f t="shared" si="47"/>
        <v>2016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>(E752/D752)*100</f>
        <v>102.58775877587757</v>
      </c>
      <c r="P752" s="6">
        <f>E752/L752</f>
        <v>77.271186440677965</v>
      </c>
      <c r="Q752" t="str">
        <f t="shared" si="44"/>
        <v>publishing</v>
      </c>
      <c r="R752" t="str">
        <f t="shared" si="45"/>
        <v>nonfiction</v>
      </c>
      <c r="S752" s="13">
        <f>(I752/86400)+25569+(-8/24)</f>
        <v>41329.544814814813</v>
      </c>
      <c r="T752" s="13">
        <f>(J752/86400)+25569+(-8/24)</f>
        <v>41299.544814814813</v>
      </c>
      <c r="U752" t="str">
        <f t="shared" si="46"/>
        <v>Jan</v>
      </c>
      <c r="V752">
        <f t="shared" si="47"/>
        <v>2013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>(E753/D753)*100</f>
        <v>118.5</v>
      </c>
      <c r="P753" s="6">
        <f>E753/L753</f>
        <v>57.338709677419352</v>
      </c>
      <c r="Q753" t="str">
        <f t="shared" si="44"/>
        <v>publishing</v>
      </c>
      <c r="R753" t="str">
        <f t="shared" si="45"/>
        <v>nonfiction</v>
      </c>
      <c r="S753" s="13">
        <f>(I753/86400)+25569+(-8/24)</f>
        <v>40759.297164351847</v>
      </c>
      <c r="T753" s="13">
        <f>(J753/86400)+25569+(-8/24)</f>
        <v>40713.297164351847</v>
      </c>
      <c r="U753" t="str">
        <f t="shared" si="46"/>
        <v>Jun</v>
      </c>
      <c r="V753">
        <f t="shared" si="47"/>
        <v>2011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>(E754/D754)*100</f>
        <v>111.7</v>
      </c>
      <c r="P754" s="6">
        <f>E754/L754</f>
        <v>53.19047619047619</v>
      </c>
      <c r="Q754" t="str">
        <f t="shared" si="44"/>
        <v>publishing</v>
      </c>
      <c r="R754" t="str">
        <f t="shared" si="45"/>
        <v>nonfiction</v>
      </c>
      <c r="S754" s="13">
        <f>(I754/86400)+25569+(-8/24)</f>
        <v>42659.124999999993</v>
      </c>
      <c r="T754" s="13">
        <f>(J754/86400)+25569+(-8/24)</f>
        <v>42639.088159722225</v>
      </c>
      <c r="U754" t="str">
        <f t="shared" si="46"/>
        <v>Sep</v>
      </c>
      <c r="V754">
        <f t="shared" si="47"/>
        <v>2016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>(E755/D755)*100</f>
        <v>128</v>
      </c>
      <c r="P755" s="6">
        <f>E755/L755</f>
        <v>492.30769230769232</v>
      </c>
      <c r="Q755" t="str">
        <f t="shared" si="44"/>
        <v>publishing</v>
      </c>
      <c r="R755" t="str">
        <f t="shared" si="45"/>
        <v>nonfiction</v>
      </c>
      <c r="S755" s="13">
        <f>(I755/86400)+25569+(-8/24)</f>
        <v>42049.256840277776</v>
      </c>
      <c r="T755" s="13">
        <f>(J755/86400)+25569+(-8/24)</f>
        <v>42019.256840277776</v>
      </c>
      <c r="U755" t="str">
        <f t="shared" si="46"/>
        <v>Jan</v>
      </c>
      <c r="V755">
        <f t="shared" si="47"/>
        <v>2015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>(E756/D756)*100</f>
        <v>103.75000000000001</v>
      </c>
      <c r="P756" s="6">
        <f>E756/L756</f>
        <v>42.346938775510203</v>
      </c>
      <c r="Q756" t="str">
        <f t="shared" si="44"/>
        <v>publishing</v>
      </c>
      <c r="R756" t="str">
        <f t="shared" si="45"/>
        <v>nonfiction</v>
      </c>
      <c r="S756" s="13">
        <f>(I756/86400)+25569+(-8/24)</f>
        <v>41279.41575231481</v>
      </c>
      <c r="T756" s="13">
        <f>(J756/86400)+25569+(-8/24)</f>
        <v>41249.41575231481</v>
      </c>
      <c r="U756" t="str">
        <f t="shared" si="46"/>
        <v>Dec</v>
      </c>
      <c r="V756">
        <f t="shared" si="47"/>
        <v>2012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>(E757/D757)*100</f>
        <v>101.9076</v>
      </c>
      <c r="P757" s="6">
        <f>E757/L757</f>
        <v>37.466029411764708</v>
      </c>
      <c r="Q757" t="str">
        <f t="shared" si="44"/>
        <v>publishing</v>
      </c>
      <c r="R757" t="str">
        <f t="shared" si="45"/>
        <v>nonfiction</v>
      </c>
      <c r="S757" s="13">
        <f>(I757/86400)+25569+(-8/24)</f>
        <v>41413.695138888885</v>
      </c>
      <c r="T757" s="13">
        <f>(J757/86400)+25569+(-8/24)</f>
        <v>41383.271724537037</v>
      </c>
      <c r="U757" t="str">
        <f t="shared" si="46"/>
        <v>Apr</v>
      </c>
      <c r="V757">
        <f t="shared" si="47"/>
        <v>2013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>(E758/D758)*100</f>
        <v>117.71428571428571</v>
      </c>
      <c r="P758" s="6">
        <f>E758/L758</f>
        <v>37.454545454545453</v>
      </c>
      <c r="Q758" t="str">
        <f t="shared" si="44"/>
        <v>publishing</v>
      </c>
      <c r="R758" t="str">
        <f t="shared" si="45"/>
        <v>nonfiction</v>
      </c>
      <c r="S758" s="13">
        <f>(I758/86400)+25569+(-8/24)</f>
        <v>40651.391886574071</v>
      </c>
      <c r="T758" s="13">
        <f>(J758/86400)+25569+(-8/24)</f>
        <v>40590.433553240735</v>
      </c>
      <c r="U758" t="str">
        <f t="shared" si="46"/>
        <v>Feb</v>
      </c>
      <c r="V758">
        <f t="shared" si="47"/>
        <v>2011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>(E759/D759)*100</f>
        <v>238</v>
      </c>
      <c r="P759" s="6">
        <f>E759/L759</f>
        <v>33.055555555555557</v>
      </c>
      <c r="Q759" t="str">
        <f t="shared" si="44"/>
        <v>publishing</v>
      </c>
      <c r="R759" t="str">
        <f t="shared" si="45"/>
        <v>nonfiction</v>
      </c>
      <c r="S759" s="13">
        <f>(I759/86400)+25569+(-8/24)</f>
        <v>41248.721226851849</v>
      </c>
      <c r="T759" s="13">
        <f>(J759/86400)+25569+(-8/24)</f>
        <v>41234.721226851849</v>
      </c>
      <c r="U759" t="str">
        <f t="shared" si="46"/>
        <v>Nov</v>
      </c>
      <c r="V759">
        <f t="shared" si="47"/>
        <v>2012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>(E760/D760)*100</f>
        <v>102</v>
      </c>
      <c r="P760" s="6">
        <f>E760/L760</f>
        <v>134.21052631578948</v>
      </c>
      <c r="Q760" t="str">
        <f t="shared" si="44"/>
        <v>publishing</v>
      </c>
      <c r="R760" t="str">
        <f t="shared" si="45"/>
        <v>nonfiction</v>
      </c>
      <c r="S760" s="13">
        <f>(I760/86400)+25569+(-8/24)</f>
        <v>40459.503101851849</v>
      </c>
      <c r="T760" s="13">
        <f>(J760/86400)+25569+(-8/24)</f>
        <v>40429.503101851849</v>
      </c>
      <c r="U760" t="str">
        <f t="shared" si="46"/>
        <v>Sep</v>
      </c>
      <c r="V760">
        <f t="shared" si="47"/>
        <v>2010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>(E761/D761)*100</f>
        <v>101.92000000000002</v>
      </c>
      <c r="P761" s="6">
        <f>E761/L761</f>
        <v>51.474747474747474</v>
      </c>
      <c r="Q761" t="str">
        <f t="shared" si="44"/>
        <v>publishing</v>
      </c>
      <c r="R761" t="str">
        <f t="shared" si="45"/>
        <v>nonfiction</v>
      </c>
      <c r="S761" s="13">
        <f>(I761/86400)+25569+(-8/24)</f>
        <v>41828.996979166666</v>
      </c>
      <c r="T761" s="13">
        <f>(J761/86400)+25569+(-8/24)</f>
        <v>41788.996979166666</v>
      </c>
      <c r="U761" t="str">
        <f t="shared" si="46"/>
        <v>May</v>
      </c>
      <c r="V761">
        <f t="shared" si="47"/>
        <v>2014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>(E762/D762)*100</f>
        <v>0</v>
      </c>
      <c r="P762" s="6" t="e">
        <f>E762/L762</f>
        <v>#DIV/0!</v>
      </c>
      <c r="Q762" t="str">
        <f t="shared" si="44"/>
        <v>publishing</v>
      </c>
      <c r="R762" t="str">
        <f t="shared" si="45"/>
        <v>fiction</v>
      </c>
      <c r="S762" s="13">
        <f>(I762/86400)+25569+(-8/24)</f>
        <v>42700.472372685188</v>
      </c>
      <c r="T762" s="13">
        <f>(J762/86400)+25569+(-8/24)</f>
        <v>42670.430706018517</v>
      </c>
      <c r="U762" t="str">
        <f t="shared" si="46"/>
        <v>Oct</v>
      </c>
      <c r="V762">
        <f t="shared" si="47"/>
        <v>2016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>(E763/D763)*100</f>
        <v>4.7</v>
      </c>
      <c r="P763" s="6">
        <f>E763/L763</f>
        <v>39.166666666666664</v>
      </c>
      <c r="Q763" t="str">
        <f t="shared" si="44"/>
        <v>publishing</v>
      </c>
      <c r="R763" t="str">
        <f t="shared" si="45"/>
        <v>fiction</v>
      </c>
      <c r="S763" s="13">
        <f>(I763/86400)+25569+(-8/24)</f>
        <v>41672.418124999997</v>
      </c>
      <c r="T763" s="13">
        <f>(J763/86400)+25569+(-8/24)</f>
        <v>41642.418124999997</v>
      </c>
      <c r="U763" t="str">
        <f t="shared" si="46"/>
        <v>Jan</v>
      </c>
      <c r="V763">
        <f t="shared" si="47"/>
        <v>2014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>(E764/D764)*100</f>
        <v>0</v>
      </c>
      <c r="P764" s="6" t="e">
        <f>E764/L764</f>
        <v>#DIV/0!</v>
      </c>
      <c r="Q764" t="str">
        <f t="shared" si="44"/>
        <v>publishing</v>
      </c>
      <c r="R764" t="str">
        <f t="shared" si="45"/>
        <v>fiction</v>
      </c>
      <c r="S764" s="13">
        <f>(I764/86400)+25569+(-8/24)</f>
        <v>42707.916666666664</v>
      </c>
      <c r="T764" s="13">
        <f>(J764/86400)+25569+(-8/24)</f>
        <v>42690.52511574074</v>
      </c>
      <c r="U764" t="str">
        <f t="shared" si="46"/>
        <v>Nov</v>
      </c>
      <c r="V764">
        <f t="shared" si="47"/>
        <v>2016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>(E765/D765)*100</f>
        <v>0.11655011655011654</v>
      </c>
      <c r="P765" s="6">
        <f>E765/L765</f>
        <v>5</v>
      </c>
      <c r="Q765" t="str">
        <f t="shared" si="44"/>
        <v>publishing</v>
      </c>
      <c r="R765" t="str">
        <f t="shared" si="45"/>
        <v>fiction</v>
      </c>
      <c r="S765" s="13">
        <f>(I765/86400)+25569+(-8/24)</f>
        <v>41501.113518518519</v>
      </c>
      <c r="T765" s="13">
        <f>(J765/86400)+25569+(-8/24)</f>
        <v>41471.113518518519</v>
      </c>
      <c r="U765" t="str">
        <f t="shared" si="46"/>
        <v>Jul</v>
      </c>
      <c r="V765">
        <f t="shared" si="47"/>
        <v>2013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>(E766/D766)*100</f>
        <v>0</v>
      </c>
      <c r="P766" s="6" t="e">
        <f>E766/L766</f>
        <v>#DIV/0!</v>
      </c>
      <c r="Q766" t="str">
        <f t="shared" si="44"/>
        <v>publishing</v>
      </c>
      <c r="R766" t="str">
        <f t="shared" si="45"/>
        <v>fiction</v>
      </c>
      <c r="S766" s="13">
        <f>(I766/86400)+25569+(-8/24)</f>
        <v>42256.839826388888</v>
      </c>
      <c r="T766" s="13">
        <f>(J766/86400)+25569+(-8/24)</f>
        <v>42226.839826388888</v>
      </c>
      <c r="U766" t="str">
        <f t="shared" si="46"/>
        <v>Aug</v>
      </c>
      <c r="V766">
        <f t="shared" si="47"/>
        <v>2015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>(E767/D767)*100</f>
        <v>36.014285714285712</v>
      </c>
      <c r="P767" s="6">
        <f>E767/L767</f>
        <v>57.295454545454547</v>
      </c>
      <c r="Q767" t="str">
        <f t="shared" si="44"/>
        <v>publishing</v>
      </c>
      <c r="R767" t="str">
        <f t="shared" si="45"/>
        <v>fiction</v>
      </c>
      <c r="S767" s="13">
        <f>(I767/86400)+25569+(-8/24)</f>
        <v>41931.209305555552</v>
      </c>
      <c r="T767" s="13">
        <f>(J767/86400)+25569+(-8/24)</f>
        <v>41901.209305555552</v>
      </c>
      <c r="U767" t="str">
        <f t="shared" si="46"/>
        <v>Sep</v>
      </c>
      <c r="V767">
        <f t="shared" si="47"/>
        <v>2014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>(E768/D768)*100</f>
        <v>0</v>
      </c>
      <c r="P768" s="6" t="e">
        <f>E768/L768</f>
        <v>#DIV/0!</v>
      </c>
      <c r="Q768" t="str">
        <f t="shared" si="44"/>
        <v>publishing</v>
      </c>
      <c r="R768" t="str">
        <f t="shared" si="45"/>
        <v>fiction</v>
      </c>
      <c r="S768" s="13">
        <f>(I768/86400)+25569+(-8/24)</f>
        <v>42051.45003472222</v>
      </c>
      <c r="T768" s="13">
        <f>(J768/86400)+25569+(-8/24)</f>
        <v>42021.45003472222</v>
      </c>
      <c r="U768" t="str">
        <f t="shared" si="46"/>
        <v>Jan</v>
      </c>
      <c r="V768">
        <f t="shared" si="47"/>
        <v>2015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>(E769/D769)*100</f>
        <v>3.54</v>
      </c>
      <c r="P769" s="6">
        <f>E769/L769</f>
        <v>59</v>
      </c>
      <c r="Q769" t="str">
        <f t="shared" si="44"/>
        <v>publishing</v>
      </c>
      <c r="R769" t="str">
        <f t="shared" si="45"/>
        <v>fiction</v>
      </c>
      <c r="S769" s="13">
        <f>(I769/86400)+25569+(-8/24)</f>
        <v>42144.810300925928</v>
      </c>
      <c r="T769" s="13">
        <f>(J769/86400)+25569+(-8/24)</f>
        <v>42114.810300925928</v>
      </c>
      <c r="U769" t="str">
        <f t="shared" si="46"/>
        <v>Apr</v>
      </c>
      <c r="V769">
        <f t="shared" si="47"/>
        <v>2015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>(E770/D770)*100</f>
        <v>0</v>
      </c>
      <c r="P770" s="6" t="e">
        <f>E770/L770</f>
        <v>#DIV/0!</v>
      </c>
      <c r="Q770" t="str">
        <f t="shared" si="44"/>
        <v>publishing</v>
      </c>
      <c r="R770" t="str">
        <f t="shared" si="45"/>
        <v>fiction</v>
      </c>
      <c r="S770" s="13">
        <f>(I770/86400)+25569+(-8/24)</f>
        <v>41623.873726851853</v>
      </c>
      <c r="T770" s="13">
        <f>(J770/86400)+25569+(-8/24)</f>
        <v>41593.873726851853</v>
      </c>
      <c r="U770" t="str">
        <f t="shared" si="46"/>
        <v>Nov</v>
      </c>
      <c r="V770">
        <f t="shared" si="47"/>
        <v>2013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>(E771/D771)*100</f>
        <v>41.4</v>
      </c>
      <c r="P771" s="6">
        <f>E771/L771</f>
        <v>31.846153846153847</v>
      </c>
      <c r="Q771" t="str">
        <f t="shared" ref="Q771:Q834" si="48">LEFT(N771,FIND("/",N771)-1)</f>
        <v>publishing</v>
      </c>
      <c r="R771" t="str">
        <f t="shared" ref="R771:R834" si="49">MID(N771,FIND("/",N771)+1,20)</f>
        <v>fiction</v>
      </c>
      <c r="S771" s="13">
        <f>(I771/86400)+25569+(-8/24)</f>
        <v>41634.663124999999</v>
      </c>
      <c r="T771" s="13">
        <f>(J771/86400)+25569+(-8/24)</f>
        <v>41604.663124999999</v>
      </c>
      <c r="U771" t="str">
        <f t="shared" ref="U771:U834" si="50">TEXT(T771,"mmm")</f>
        <v>Nov</v>
      </c>
      <c r="V771">
        <f t="shared" ref="V771:V834" si="51">YEAR(T771)</f>
        <v>2013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>(E772/D772)*100</f>
        <v>0</v>
      </c>
      <c r="P772" s="6" t="e">
        <f>E772/L772</f>
        <v>#DIV/0!</v>
      </c>
      <c r="Q772" t="str">
        <f t="shared" si="48"/>
        <v>publishing</v>
      </c>
      <c r="R772" t="str">
        <f t="shared" si="49"/>
        <v>fiction</v>
      </c>
      <c r="S772" s="13">
        <f>(I772/86400)+25569+(-8/24)</f>
        <v>41329.666307870364</v>
      </c>
      <c r="T772" s="13">
        <f>(J772/86400)+25569+(-8/24)</f>
        <v>41289.666307870364</v>
      </c>
      <c r="U772" t="str">
        <f t="shared" si="50"/>
        <v>Jan</v>
      </c>
      <c r="V772">
        <f t="shared" si="51"/>
        <v>2013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>(E773/D773)*100</f>
        <v>2.6315789473684209E-2</v>
      </c>
      <c r="P773" s="6">
        <f>E773/L773</f>
        <v>10</v>
      </c>
      <c r="Q773" t="str">
        <f t="shared" si="48"/>
        <v>publishing</v>
      </c>
      <c r="R773" t="str">
        <f t="shared" si="49"/>
        <v>fiction</v>
      </c>
      <c r="S773" s="13">
        <f>(I773/86400)+25569+(-8/24)</f>
        <v>42399.490763888891</v>
      </c>
      <c r="T773" s="13">
        <f>(J773/86400)+25569+(-8/24)</f>
        <v>42349.490763888891</v>
      </c>
      <c r="U773" t="str">
        <f t="shared" si="50"/>
        <v>Dec</v>
      </c>
      <c r="V773">
        <f t="shared" si="51"/>
        <v>2015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>(E774/D774)*100</f>
        <v>3.3333333333333335</v>
      </c>
      <c r="P774" s="6">
        <f>E774/L774</f>
        <v>50</v>
      </c>
      <c r="Q774" t="str">
        <f t="shared" si="48"/>
        <v>publishing</v>
      </c>
      <c r="R774" t="str">
        <f t="shared" si="49"/>
        <v>fiction</v>
      </c>
      <c r="S774" s="13">
        <f>(I774/86400)+25569+(-8/24)</f>
        <v>40117.832638888889</v>
      </c>
      <c r="T774" s="13">
        <f>(J774/86400)+25569+(-8/24)</f>
        <v>40067.723599537036</v>
      </c>
      <c r="U774" t="str">
        <f t="shared" si="50"/>
        <v>Sep</v>
      </c>
      <c r="V774">
        <f t="shared" si="51"/>
        <v>2009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>(E775/D775)*100</f>
        <v>0.85129023676509719</v>
      </c>
      <c r="P775" s="6">
        <f>E775/L775</f>
        <v>16</v>
      </c>
      <c r="Q775" t="str">
        <f t="shared" si="48"/>
        <v>publishing</v>
      </c>
      <c r="R775" t="str">
        <f t="shared" si="49"/>
        <v>fiction</v>
      </c>
      <c r="S775" s="13">
        <f>(I775/86400)+25569+(-8/24)</f>
        <v>42134.625694444439</v>
      </c>
      <c r="T775" s="13">
        <f>(J775/86400)+25569+(-8/24)</f>
        <v>42100.402604166666</v>
      </c>
      <c r="U775" t="str">
        <f t="shared" si="50"/>
        <v>Apr</v>
      </c>
      <c r="V775">
        <f t="shared" si="51"/>
        <v>2015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>(E776/D776)*100</f>
        <v>70.199999999999989</v>
      </c>
      <c r="P776" s="6">
        <f>E776/L776</f>
        <v>39</v>
      </c>
      <c r="Q776" t="str">
        <f t="shared" si="48"/>
        <v>publishing</v>
      </c>
      <c r="R776" t="str">
        <f t="shared" si="49"/>
        <v>fiction</v>
      </c>
      <c r="S776" s="13">
        <f>(I776/86400)+25569+(-8/24)</f>
        <v>41693.446967592587</v>
      </c>
      <c r="T776" s="13">
        <f>(J776/86400)+25569+(-8/24)</f>
        <v>41663.446967592587</v>
      </c>
      <c r="U776" t="str">
        <f t="shared" si="50"/>
        <v>Jan</v>
      </c>
      <c r="V776">
        <f t="shared" si="51"/>
        <v>2014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>(E777/D777)*100</f>
        <v>1.7000000000000002</v>
      </c>
      <c r="P777" s="6">
        <f>E777/L777</f>
        <v>34</v>
      </c>
      <c r="Q777" t="str">
        <f t="shared" si="48"/>
        <v>publishing</v>
      </c>
      <c r="R777" t="str">
        <f t="shared" si="49"/>
        <v>fiction</v>
      </c>
      <c r="S777" s="13">
        <f>(I777/86400)+25569+(-8/24)</f>
        <v>40892.726793981477</v>
      </c>
      <c r="T777" s="13">
        <f>(J777/86400)+25569+(-8/24)</f>
        <v>40862.726793981477</v>
      </c>
      <c r="U777" t="str">
        <f t="shared" si="50"/>
        <v>Nov</v>
      </c>
      <c r="V777">
        <f t="shared" si="51"/>
        <v>2011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>(E778/D778)*100</f>
        <v>51.4</v>
      </c>
      <c r="P778" s="6">
        <f>E778/L778</f>
        <v>63.122807017543863</v>
      </c>
      <c r="Q778" t="str">
        <f t="shared" si="48"/>
        <v>publishing</v>
      </c>
      <c r="R778" t="str">
        <f t="shared" si="49"/>
        <v>fiction</v>
      </c>
      <c r="S778" s="13">
        <f>(I778/86400)+25569+(-8/24)</f>
        <v>42287.874999999993</v>
      </c>
      <c r="T778" s="13">
        <f>(J778/86400)+25569+(-8/24)</f>
        <v>42250.352372685178</v>
      </c>
      <c r="U778" t="str">
        <f t="shared" si="50"/>
        <v>Sep</v>
      </c>
      <c r="V778">
        <f t="shared" si="51"/>
        <v>2015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>(E779/D779)*100</f>
        <v>0.70000000000000007</v>
      </c>
      <c r="P779" s="6">
        <f>E779/L779</f>
        <v>7</v>
      </c>
      <c r="Q779" t="str">
        <f t="shared" si="48"/>
        <v>publishing</v>
      </c>
      <c r="R779" t="str">
        <f t="shared" si="49"/>
        <v>fiction</v>
      </c>
      <c r="S779" s="13">
        <f>(I779/86400)+25569+(-8/24)</f>
        <v>41486.647881944438</v>
      </c>
      <c r="T779" s="13">
        <f>(J779/86400)+25569+(-8/24)</f>
        <v>41456.647881944438</v>
      </c>
      <c r="U779" t="str">
        <f t="shared" si="50"/>
        <v>Jul</v>
      </c>
      <c r="V779">
        <f t="shared" si="51"/>
        <v>2013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>(E780/D780)*100</f>
        <v>0.4</v>
      </c>
      <c r="P780" s="6">
        <f>E780/L780</f>
        <v>2</v>
      </c>
      <c r="Q780" t="str">
        <f t="shared" si="48"/>
        <v>publishing</v>
      </c>
      <c r="R780" t="str">
        <f t="shared" si="49"/>
        <v>fiction</v>
      </c>
      <c r="S780" s="13">
        <f>(I780/86400)+25569+(-8/24)</f>
        <v>41759.368981481479</v>
      </c>
      <c r="T780" s="13">
        <f>(J780/86400)+25569+(-8/24)</f>
        <v>41729.368981481479</v>
      </c>
      <c r="U780" t="str">
        <f t="shared" si="50"/>
        <v>Mar</v>
      </c>
      <c r="V780">
        <f t="shared" si="51"/>
        <v>2014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>(E781/D781)*100</f>
        <v>2.666666666666667</v>
      </c>
      <c r="P781" s="6">
        <f>E781/L781</f>
        <v>66.666666666666671</v>
      </c>
      <c r="Q781" t="str">
        <f t="shared" si="48"/>
        <v>publishing</v>
      </c>
      <c r="R781" t="str">
        <f t="shared" si="49"/>
        <v>fiction</v>
      </c>
      <c r="S781" s="13">
        <f>(I781/86400)+25569+(-8/24)</f>
        <v>40465.833333333328</v>
      </c>
      <c r="T781" s="13">
        <f>(J781/86400)+25569+(-8/24)</f>
        <v>40436.350752314815</v>
      </c>
      <c r="U781" t="str">
        <f t="shared" si="50"/>
        <v>Sep</v>
      </c>
      <c r="V781">
        <f t="shared" si="51"/>
        <v>2010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>(E782/D782)*100</f>
        <v>104</v>
      </c>
      <c r="P782" s="6">
        <f>E782/L782</f>
        <v>38.518518518518519</v>
      </c>
      <c r="Q782" t="str">
        <f t="shared" si="48"/>
        <v>music</v>
      </c>
      <c r="R782" t="str">
        <f t="shared" si="49"/>
        <v>rock</v>
      </c>
      <c r="S782" s="13">
        <f>(I782/86400)+25569+(-8/24)</f>
        <v>40666.340567129628</v>
      </c>
      <c r="T782" s="13">
        <f>(J782/86400)+25569+(-8/24)</f>
        <v>40636.340567129628</v>
      </c>
      <c r="U782" t="str">
        <f t="shared" si="50"/>
        <v>Apr</v>
      </c>
      <c r="V782">
        <f t="shared" si="51"/>
        <v>2011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>(E783/D783)*100</f>
        <v>133.15375</v>
      </c>
      <c r="P783" s="6">
        <f>E783/L783</f>
        <v>42.609200000000001</v>
      </c>
      <c r="Q783" t="str">
        <f t="shared" si="48"/>
        <v>music</v>
      </c>
      <c r="R783" t="str">
        <f t="shared" si="49"/>
        <v>rock</v>
      </c>
      <c r="S783" s="13">
        <f>(I783/86400)+25569+(-8/24)</f>
        <v>41432.667523148142</v>
      </c>
      <c r="T783" s="13">
        <f>(J783/86400)+25569+(-8/24)</f>
        <v>41402.667523148142</v>
      </c>
      <c r="U783" t="str">
        <f t="shared" si="50"/>
        <v>May</v>
      </c>
      <c r="V783">
        <f t="shared" si="51"/>
        <v>2013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>(E784/D784)*100</f>
        <v>100</v>
      </c>
      <c r="P784" s="6">
        <f>E784/L784</f>
        <v>50</v>
      </c>
      <c r="Q784" t="str">
        <f t="shared" si="48"/>
        <v>music</v>
      </c>
      <c r="R784" t="str">
        <f t="shared" si="49"/>
        <v>rock</v>
      </c>
      <c r="S784" s="13">
        <f>(I784/86400)+25569+(-8/24)</f>
        <v>41146.424791666665</v>
      </c>
      <c r="T784" s="13">
        <f>(J784/86400)+25569+(-8/24)</f>
        <v>41116.424791666665</v>
      </c>
      <c r="U784" t="str">
        <f t="shared" si="50"/>
        <v>Jul</v>
      </c>
      <c r="V784">
        <f t="shared" si="51"/>
        <v>2012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>(E785/D785)*100</f>
        <v>148.13333333333333</v>
      </c>
      <c r="P785" s="6">
        <f>E785/L785</f>
        <v>63.485714285714288</v>
      </c>
      <c r="Q785" t="str">
        <f t="shared" si="48"/>
        <v>music</v>
      </c>
      <c r="R785" t="str">
        <f t="shared" si="49"/>
        <v>rock</v>
      </c>
      <c r="S785" s="13">
        <f>(I785/86400)+25569+(-8/24)</f>
        <v>41026.583333333328</v>
      </c>
      <c r="T785" s="13">
        <f>(J785/86400)+25569+(-8/24)</f>
        <v>40987.440381944441</v>
      </c>
      <c r="U785" t="str">
        <f t="shared" si="50"/>
        <v>Mar</v>
      </c>
      <c r="V785">
        <f t="shared" si="51"/>
        <v>2012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>(E786/D786)*100</f>
        <v>102.49999999999999</v>
      </c>
      <c r="P786" s="6">
        <f>E786/L786</f>
        <v>102.5</v>
      </c>
      <c r="Q786" t="str">
        <f t="shared" si="48"/>
        <v>music</v>
      </c>
      <c r="R786" t="str">
        <f t="shared" si="49"/>
        <v>rock</v>
      </c>
      <c r="S786" s="13">
        <f>(I786/86400)+25569+(-8/24)</f>
        <v>41714.774525462963</v>
      </c>
      <c r="T786" s="13">
        <f>(J786/86400)+25569+(-8/24)</f>
        <v>41674.816192129627</v>
      </c>
      <c r="U786" t="str">
        <f t="shared" si="50"/>
        <v>Feb</v>
      </c>
      <c r="V786">
        <f t="shared" si="51"/>
        <v>2014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>(E787/D787)*100</f>
        <v>180.62799999999999</v>
      </c>
      <c r="P787" s="6">
        <f>E787/L787</f>
        <v>31.142758620689655</v>
      </c>
      <c r="Q787" t="str">
        <f t="shared" si="48"/>
        <v>music</v>
      </c>
      <c r="R787" t="str">
        <f t="shared" si="49"/>
        <v>rock</v>
      </c>
      <c r="S787" s="13">
        <f>(I787/86400)+25569+(-8/24)</f>
        <v>41333.26059027778</v>
      </c>
      <c r="T787" s="13">
        <f>(J787/86400)+25569+(-8/24)</f>
        <v>41303.26059027778</v>
      </c>
      <c r="U787" t="str">
        <f t="shared" si="50"/>
        <v>Jan</v>
      </c>
      <c r="V787">
        <f t="shared" si="51"/>
        <v>2013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>(E788/D788)*100</f>
        <v>142.79999999999998</v>
      </c>
      <c r="P788" s="6">
        <f>E788/L788</f>
        <v>162.27272727272728</v>
      </c>
      <c r="Q788" t="str">
        <f t="shared" si="48"/>
        <v>music</v>
      </c>
      <c r="R788" t="str">
        <f t="shared" si="49"/>
        <v>rock</v>
      </c>
      <c r="S788" s="13">
        <f>(I788/86400)+25569+(-8/24)</f>
        <v>41040.324305555558</v>
      </c>
      <c r="T788" s="13">
        <f>(J788/86400)+25569+(-8/24)</f>
        <v>40982.722615740735</v>
      </c>
      <c r="U788" t="str">
        <f t="shared" si="50"/>
        <v>Mar</v>
      </c>
      <c r="V788">
        <f t="shared" si="51"/>
        <v>2012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>(E789/D789)*100</f>
        <v>114.16666666666666</v>
      </c>
      <c r="P789" s="6">
        <f>E789/L789</f>
        <v>80.588235294117652</v>
      </c>
      <c r="Q789" t="str">
        <f t="shared" si="48"/>
        <v>music</v>
      </c>
      <c r="R789" t="str">
        <f t="shared" si="49"/>
        <v>rock</v>
      </c>
      <c r="S789" s="13">
        <f>(I789/86400)+25569+(-8/24)</f>
        <v>41579.294282407405</v>
      </c>
      <c r="T789" s="13">
        <f>(J789/86400)+25569+(-8/24)</f>
        <v>41549.294282407405</v>
      </c>
      <c r="U789" t="str">
        <f t="shared" si="50"/>
        <v>Oct</v>
      </c>
      <c r="V789">
        <f t="shared" si="51"/>
        <v>2013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>(E790/D790)*100</f>
        <v>203.505</v>
      </c>
      <c r="P790" s="6">
        <f>E790/L790</f>
        <v>59.85441176470588</v>
      </c>
      <c r="Q790" t="str">
        <f t="shared" si="48"/>
        <v>music</v>
      </c>
      <c r="R790" t="str">
        <f t="shared" si="49"/>
        <v>rock</v>
      </c>
      <c r="S790" s="13">
        <f>(I790/86400)+25569+(-8/24)</f>
        <v>41096.832638888889</v>
      </c>
      <c r="T790" s="13">
        <f>(J790/86400)+25569+(-8/24)</f>
        <v>41058.673472222217</v>
      </c>
      <c r="U790" t="str">
        <f t="shared" si="50"/>
        <v>May</v>
      </c>
      <c r="V790">
        <f t="shared" si="51"/>
        <v>2012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>(E791/D791)*100</f>
        <v>109.41176470588236</v>
      </c>
      <c r="P791" s="6">
        <f>E791/L791</f>
        <v>132.85714285714286</v>
      </c>
      <c r="Q791" t="str">
        <f t="shared" si="48"/>
        <v>music</v>
      </c>
      <c r="R791" t="str">
        <f t="shared" si="49"/>
        <v>rock</v>
      </c>
      <c r="S791" s="13">
        <f>(I791/86400)+25569+(-8/24)</f>
        <v>41294.999305555553</v>
      </c>
      <c r="T791" s="13">
        <f>(J791/86400)+25569+(-8/24)</f>
        <v>41276.852777777771</v>
      </c>
      <c r="U791" t="str">
        <f t="shared" si="50"/>
        <v>Jan</v>
      </c>
      <c r="V791">
        <f t="shared" si="51"/>
        <v>2013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>(E792/D792)*100</f>
        <v>144.37459999999999</v>
      </c>
      <c r="P792" s="6">
        <f>E792/L792</f>
        <v>92.547820512820508</v>
      </c>
      <c r="Q792" t="str">
        <f t="shared" si="48"/>
        <v>music</v>
      </c>
      <c r="R792" t="str">
        <f t="shared" si="49"/>
        <v>rock</v>
      </c>
      <c r="S792" s="13">
        <f>(I792/86400)+25569+(-8/24)</f>
        <v>41305.714571759258</v>
      </c>
      <c r="T792" s="13">
        <f>(J792/86400)+25569+(-8/24)</f>
        <v>41275.714571759258</v>
      </c>
      <c r="U792" t="str">
        <f t="shared" si="50"/>
        <v>Jan</v>
      </c>
      <c r="V792">
        <f t="shared" si="51"/>
        <v>2013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>(E793/D793)*100</f>
        <v>103.86666666666666</v>
      </c>
      <c r="P793" s="6">
        <f>E793/L793</f>
        <v>60.859375</v>
      </c>
      <c r="Q793" t="str">
        <f t="shared" si="48"/>
        <v>music</v>
      </c>
      <c r="R793" t="str">
        <f t="shared" si="49"/>
        <v>rock</v>
      </c>
      <c r="S793" s="13">
        <f>(I793/86400)+25569+(-8/24)</f>
        <v>41590.915972222218</v>
      </c>
      <c r="T793" s="13">
        <f>(J793/86400)+25569+(-8/24)</f>
        <v>41557.447291666664</v>
      </c>
      <c r="U793" t="str">
        <f t="shared" si="50"/>
        <v>Oct</v>
      </c>
      <c r="V793">
        <f t="shared" si="51"/>
        <v>2013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>(E794/D794)*100</f>
        <v>100.44440000000002</v>
      </c>
      <c r="P794" s="6">
        <f>E794/L794</f>
        <v>41.851833333333339</v>
      </c>
      <c r="Q794" t="str">
        <f t="shared" si="48"/>
        <v>music</v>
      </c>
      <c r="R794" t="str">
        <f t="shared" si="49"/>
        <v>rock</v>
      </c>
      <c r="S794" s="13">
        <f>(I794/86400)+25569+(-8/24)</f>
        <v>41585.581979166665</v>
      </c>
      <c r="T794" s="13">
        <f>(J794/86400)+25569+(-8/24)</f>
        <v>41555.540312499994</v>
      </c>
      <c r="U794" t="str">
        <f t="shared" si="50"/>
        <v>Oct</v>
      </c>
      <c r="V794">
        <f t="shared" si="51"/>
        <v>2013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>(E795/D795)*100</f>
        <v>102.77927272727271</v>
      </c>
      <c r="P795" s="6">
        <f>E795/L795</f>
        <v>88.325937499999995</v>
      </c>
      <c r="Q795" t="str">
        <f t="shared" si="48"/>
        <v>music</v>
      </c>
      <c r="R795" t="str">
        <f t="shared" si="49"/>
        <v>rock</v>
      </c>
      <c r="S795" s="13">
        <f>(I795/86400)+25569+(-8/24)</f>
        <v>41457.874305555553</v>
      </c>
      <c r="T795" s="13">
        <f>(J795/86400)+25569+(-8/24)</f>
        <v>41442.407916666663</v>
      </c>
      <c r="U795" t="str">
        <f t="shared" si="50"/>
        <v>Jun</v>
      </c>
      <c r="V795">
        <f t="shared" si="51"/>
        <v>2013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>(E796/D796)*100</f>
        <v>105.31250000000001</v>
      </c>
      <c r="P796" s="6">
        <f>E796/L796</f>
        <v>158.96226415094338</v>
      </c>
      <c r="Q796" t="str">
        <f t="shared" si="48"/>
        <v>music</v>
      </c>
      <c r="R796" t="str">
        <f t="shared" si="49"/>
        <v>rock</v>
      </c>
      <c r="S796" s="13">
        <f>(I796/86400)+25569+(-8/24)</f>
        <v>40791.379166666666</v>
      </c>
      <c r="T796" s="13">
        <f>(J796/86400)+25569+(-8/24)</f>
        <v>40735.781678240739</v>
      </c>
      <c r="U796" t="str">
        <f t="shared" si="50"/>
        <v>Jul</v>
      </c>
      <c r="V796">
        <f t="shared" si="51"/>
        <v>2011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>(E797/D797)*100</f>
        <v>111.78571428571429</v>
      </c>
      <c r="P797" s="6">
        <f>E797/L797</f>
        <v>85.054347826086953</v>
      </c>
      <c r="Q797" t="str">
        <f t="shared" si="48"/>
        <v>music</v>
      </c>
      <c r="R797" t="str">
        <f t="shared" si="49"/>
        <v>rock</v>
      </c>
      <c r="S797" s="13">
        <f>(I797/86400)+25569+(-8/24)</f>
        <v>41005.874305555553</v>
      </c>
      <c r="T797" s="13">
        <f>(J797/86400)+25569+(-8/24)</f>
        <v>40963.279699074068</v>
      </c>
      <c r="U797" t="str">
        <f t="shared" si="50"/>
        <v>Feb</v>
      </c>
      <c r="V797">
        <f t="shared" si="51"/>
        <v>2012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>(E798/D798)*100</f>
        <v>101.35000000000001</v>
      </c>
      <c r="P798" s="6">
        <f>E798/L798</f>
        <v>112.61111111111111</v>
      </c>
      <c r="Q798" t="str">
        <f t="shared" si="48"/>
        <v>music</v>
      </c>
      <c r="R798" t="str">
        <f t="shared" si="49"/>
        <v>rock</v>
      </c>
      <c r="S798" s="13">
        <f>(I798/86400)+25569+(-8/24)</f>
        <v>41532.548611111109</v>
      </c>
      <c r="T798" s="13">
        <f>(J798/86400)+25569+(-8/24)</f>
        <v>41502.549594907403</v>
      </c>
      <c r="U798" t="str">
        <f t="shared" si="50"/>
        <v>Aug</v>
      </c>
      <c r="V798">
        <f t="shared" si="51"/>
        <v>2013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>(E799/D799)*100</f>
        <v>107.53333333333333</v>
      </c>
      <c r="P799" s="6">
        <f>E799/L799</f>
        <v>45.436619718309856</v>
      </c>
      <c r="Q799" t="str">
        <f t="shared" si="48"/>
        <v>music</v>
      </c>
      <c r="R799" t="str">
        <f t="shared" si="49"/>
        <v>rock</v>
      </c>
      <c r="S799" s="13">
        <f>(I799/86400)+25569+(-8/24)</f>
        <v>41027.833333333328</v>
      </c>
      <c r="T799" s="13">
        <f>(J799/86400)+25569+(-8/24)</f>
        <v>40996.660740740735</v>
      </c>
      <c r="U799" t="str">
        <f t="shared" si="50"/>
        <v>Mar</v>
      </c>
      <c r="V799">
        <f t="shared" si="51"/>
        <v>2012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>(E800/D800)*100</f>
        <v>114.88571428571429</v>
      </c>
      <c r="P800" s="6">
        <f>E800/L800</f>
        <v>46.218390804597703</v>
      </c>
      <c r="Q800" t="str">
        <f t="shared" si="48"/>
        <v>music</v>
      </c>
      <c r="R800" t="str">
        <f t="shared" si="49"/>
        <v>rock</v>
      </c>
      <c r="S800" s="13">
        <f>(I800/86400)+25569+(-8/24)</f>
        <v>41912.256793981483</v>
      </c>
      <c r="T800" s="13">
        <f>(J800/86400)+25569+(-8/24)</f>
        <v>41882.256793981483</v>
      </c>
      <c r="U800" t="str">
        <f t="shared" si="50"/>
        <v>Aug</v>
      </c>
      <c r="V800">
        <f t="shared" si="51"/>
        <v>2014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>(E801/D801)*100</f>
        <v>100.02</v>
      </c>
      <c r="P801" s="6">
        <f>E801/L801</f>
        <v>178.60714285714286</v>
      </c>
      <c r="Q801" t="str">
        <f t="shared" si="48"/>
        <v>music</v>
      </c>
      <c r="R801" t="str">
        <f t="shared" si="49"/>
        <v>rock</v>
      </c>
      <c r="S801" s="13">
        <f>(I801/86400)+25569+(-8/24)</f>
        <v>41026.333865740737</v>
      </c>
      <c r="T801" s="13">
        <f>(J801/86400)+25569+(-8/24)</f>
        <v>40996.333865740737</v>
      </c>
      <c r="U801" t="str">
        <f t="shared" si="50"/>
        <v>Mar</v>
      </c>
      <c r="V801">
        <f t="shared" si="51"/>
        <v>2012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>(E802/D802)*100</f>
        <v>152.13333333333335</v>
      </c>
      <c r="P802" s="6">
        <f>E802/L802</f>
        <v>40.75</v>
      </c>
      <c r="Q802" t="str">
        <f t="shared" si="48"/>
        <v>music</v>
      </c>
      <c r="R802" t="str">
        <f t="shared" si="49"/>
        <v>rock</v>
      </c>
      <c r="S802" s="13">
        <f>(I802/86400)+25569+(-8/24)</f>
        <v>41893.100162037037</v>
      </c>
      <c r="T802" s="13">
        <f>(J802/86400)+25569+(-8/24)</f>
        <v>41863.100162037037</v>
      </c>
      <c r="U802" t="str">
        <f t="shared" si="50"/>
        <v>Aug</v>
      </c>
      <c r="V802">
        <f t="shared" si="51"/>
        <v>2014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>(E803/D803)*100</f>
        <v>111.52149999999999</v>
      </c>
      <c r="P803" s="6">
        <f>E803/L803</f>
        <v>43.733921568627444</v>
      </c>
      <c r="Q803" t="str">
        <f t="shared" si="48"/>
        <v>music</v>
      </c>
      <c r="R803" t="str">
        <f t="shared" si="49"/>
        <v>rock</v>
      </c>
      <c r="S803" s="13">
        <f>(I803/86400)+25569+(-8/24)</f>
        <v>40725.462037037032</v>
      </c>
      <c r="T803" s="13">
        <f>(J803/86400)+25569+(-8/24)</f>
        <v>40695.462037037032</v>
      </c>
      <c r="U803" t="str">
        <f t="shared" si="50"/>
        <v>Jun</v>
      </c>
      <c r="V803">
        <f t="shared" si="51"/>
        <v>2011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>(E804/D804)*100</f>
        <v>101.33333333333334</v>
      </c>
      <c r="P804" s="6">
        <f>E804/L804</f>
        <v>81.066666666666663</v>
      </c>
      <c r="Q804" t="str">
        <f t="shared" si="48"/>
        <v>music</v>
      </c>
      <c r="R804" t="str">
        <f t="shared" si="49"/>
        <v>rock</v>
      </c>
      <c r="S804" s="13">
        <f>(I804/86400)+25569+(-8/24)</f>
        <v>41168.836805555555</v>
      </c>
      <c r="T804" s="13">
        <f>(J804/86400)+25569+(-8/24)</f>
        <v>41122.688935185179</v>
      </c>
      <c r="U804" t="str">
        <f t="shared" si="50"/>
        <v>Aug</v>
      </c>
      <c r="V804">
        <f t="shared" si="51"/>
        <v>2012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>(E805/D805)*100</f>
        <v>123.2608695652174</v>
      </c>
      <c r="P805" s="6">
        <f>E805/L805</f>
        <v>74.60526315789474</v>
      </c>
      <c r="Q805" t="str">
        <f t="shared" si="48"/>
        <v>music</v>
      </c>
      <c r="R805" t="str">
        <f t="shared" si="49"/>
        <v>rock</v>
      </c>
      <c r="S805" s="13">
        <f>(I805/86400)+25569+(-8/24)</f>
        <v>40691.708333333328</v>
      </c>
      <c r="T805" s="13">
        <f>(J805/86400)+25569+(-8/24)</f>
        <v>40665.616643518515</v>
      </c>
      <c r="U805" t="str">
        <f t="shared" si="50"/>
        <v>May</v>
      </c>
      <c r="V805">
        <f t="shared" si="51"/>
        <v>2011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>(E806/D806)*100</f>
        <v>100</v>
      </c>
      <c r="P806" s="6">
        <f>E806/L806</f>
        <v>305.55555555555554</v>
      </c>
      <c r="Q806" t="str">
        <f t="shared" si="48"/>
        <v>music</v>
      </c>
      <c r="R806" t="str">
        <f t="shared" si="49"/>
        <v>rock</v>
      </c>
      <c r="S806" s="13">
        <f>(I806/86400)+25569+(-8/24)</f>
        <v>40746.832638888889</v>
      </c>
      <c r="T806" s="13">
        <f>(J806/86400)+25569+(-8/24)</f>
        <v>40729.772291666661</v>
      </c>
      <c r="U806" t="str">
        <f t="shared" si="50"/>
        <v>Jul</v>
      </c>
      <c r="V806">
        <f t="shared" si="51"/>
        <v>2011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>(E807/D807)*100</f>
        <v>105</v>
      </c>
      <c r="P807" s="6">
        <f>E807/L807</f>
        <v>58.333333333333336</v>
      </c>
      <c r="Q807" t="str">
        <f t="shared" si="48"/>
        <v>music</v>
      </c>
      <c r="R807" t="str">
        <f t="shared" si="49"/>
        <v>rock</v>
      </c>
      <c r="S807" s="13">
        <f>(I807/86400)+25569+(-8/24)</f>
        <v>40740.625</v>
      </c>
      <c r="T807" s="13">
        <f>(J807/86400)+25569+(-8/24)</f>
        <v>40690.489722222221</v>
      </c>
      <c r="U807" t="str">
        <f t="shared" si="50"/>
        <v>May</v>
      </c>
      <c r="V807">
        <f t="shared" si="51"/>
        <v>2011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>(E808/D808)*100</f>
        <v>104.4375</v>
      </c>
      <c r="P808" s="6">
        <f>E808/L808</f>
        <v>117.67605633802818</v>
      </c>
      <c r="Q808" t="str">
        <f t="shared" si="48"/>
        <v>music</v>
      </c>
      <c r="R808" t="str">
        <f t="shared" si="49"/>
        <v>rock</v>
      </c>
      <c r="S808" s="13">
        <f>(I808/86400)+25569+(-8/24)</f>
        <v>40793.358090277776</v>
      </c>
      <c r="T808" s="13">
        <f>(J808/86400)+25569+(-8/24)</f>
        <v>40763.358090277776</v>
      </c>
      <c r="U808" t="str">
        <f t="shared" si="50"/>
        <v>Aug</v>
      </c>
      <c r="V808">
        <f t="shared" si="51"/>
        <v>2011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>(E809/D809)*100</f>
        <v>105.125</v>
      </c>
      <c r="P809" s="6">
        <f>E809/L809</f>
        <v>73.771929824561397</v>
      </c>
      <c r="Q809" t="str">
        <f t="shared" si="48"/>
        <v>music</v>
      </c>
      <c r="R809" t="str">
        <f t="shared" si="49"/>
        <v>rock</v>
      </c>
      <c r="S809" s="13">
        <f>(I809/86400)+25569+(-8/24)</f>
        <v>42794.749999999993</v>
      </c>
      <c r="T809" s="13">
        <f>(J809/86400)+25569+(-8/24)</f>
        <v>42759.295266203706</v>
      </c>
      <c r="U809" t="str">
        <f t="shared" si="50"/>
        <v>Jan</v>
      </c>
      <c r="V809">
        <f t="shared" si="51"/>
        <v>2017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>(E810/D810)*100</f>
        <v>100</v>
      </c>
      <c r="P810" s="6">
        <f>E810/L810</f>
        <v>104.65116279069767</v>
      </c>
      <c r="Q810" t="str">
        <f t="shared" si="48"/>
        <v>music</v>
      </c>
      <c r="R810" t="str">
        <f t="shared" si="49"/>
        <v>rock</v>
      </c>
      <c r="S810" s="13">
        <f>(I810/86400)+25569+(-8/24)</f>
        <v>41994.874305555553</v>
      </c>
      <c r="T810" s="13">
        <f>(J810/86400)+25569+(-8/24)</f>
        <v>41961.767199074071</v>
      </c>
      <c r="U810" t="str">
        <f t="shared" si="50"/>
        <v>Nov</v>
      </c>
      <c r="V810">
        <f t="shared" si="51"/>
        <v>2014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>(E811/D811)*100</f>
        <v>103.77499999999999</v>
      </c>
      <c r="P811" s="6">
        <f>E811/L811</f>
        <v>79.82692307692308</v>
      </c>
      <c r="Q811" t="str">
        <f t="shared" si="48"/>
        <v>music</v>
      </c>
      <c r="R811" t="str">
        <f t="shared" si="49"/>
        <v>rock</v>
      </c>
      <c r="S811" s="13">
        <f>(I811/86400)+25569+(-8/24)</f>
        <v>41658.500347222223</v>
      </c>
      <c r="T811" s="13">
        <f>(J811/86400)+25569+(-8/24)</f>
        <v>41628.500347222223</v>
      </c>
      <c r="U811" t="str">
        <f t="shared" si="50"/>
        <v>Dec</v>
      </c>
      <c r="V811">
        <f t="shared" si="51"/>
        <v>2013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>(E812/D812)*100</f>
        <v>105</v>
      </c>
      <c r="P812" s="6">
        <f>E812/L812</f>
        <v>58.333333333333336</v>
      </c>
      <c r="Q812" t="str">
        <f t="shared" si="48"/>
        <v>music</v>
      </c>
      <c r="R812" t="str">
        <f t="shared" si="49"/>
        <v>rock</v>
      </c>
      <c r="S812" s="13">
        <f>(I812/86400)+25569+(-8/24)</f>
        <v>41152.722939814812</v>
      </c>
      <c r="T812" s="13">
        <f>(J812/86400)+25569+(-8/24)</f>
        <v>41122.722939814812</v>
      </c>
      <c r="U812" t="str">
        <f t="shared" si="50"/>
        <v>Aug</v>
      </c>
      <c r="V812">
        <f t="shared" si="51"/>
        <v>2012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>(E813/D813)*100</f>
        <v>104</v>
      </c>
      <c r="P813" s="6">
        <f>E813/L813</f>
        <v>86.666666666666671</v>
      </c>
      <c r="Q813" t="str">
        <f t="shared" si="48"/>
        <v>music</v>
      </c>
      <c r="R813" t="str">
        <f t="shared" si="49"/>
        <v>rock</v>
      </c>
      <c r="S813" s="13">
        <f>(I813/86400)+25569+(-8/24)</f>
        <v>41465.369444444441</v>
      </c>
      <c r="T813" s="13">
        <f>(J813/86400)+25569+(-8/24)</f>
        <v>41443.310208333329</v>
      </c>
      <c r="U813" t="str">
        <f t="shared" si="50"/>
        <v>Jun</v>
      </c>
      <c r="V813">
        <f t="shared" si="51"/>
        <v>2013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>(E814/D814)*100</f>
        <v>151.83333333333334</v>
      </c>
      <c r="P814" s="6">
        <f>E814/L814</f>
        <v>27.606060606060606</v>
      </c>
      <c r="Q814" t="str">
        <f t="shared" si="48"/>
        <v>music</v>
      </c>
      <c r="R814" t="str">
        <f t="shared" si="49"/>
        <v>rock</v>
      </c>
      <c r="S814" s="13">
        <f>(I814/86400)+25569+(-8/24)</f>
        <v>41334.248611111107</v>
      </c>
      <c r="T814" s="13">
        <f>(J814/86400)+25569+(-8/24)</f>
        <v>41281.684629629628</v>
      </c>
      <c r="U814" t="str">
        <f t="shared" si="50"/>
        <v>Jan</v>
      </c>
      <c r="V814">
        <f t="shared" si="51"/>
        <v>2013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>(E815/D815)*100</f>
        <v>159.99600000000001</v>
      </c>
      <c r="P815" s="6">
        <f>E815/L815</f>
        <v>24.999375000000001</v>
      </c>
      <c r="Q815" t="str">
        <f t="shared" si="48"/>
        <v>music</v>
      </c>
      <c r="R815" t="str">
        <f t="shared" si="49"/>
        <v>rock</v>
      </c>
      <c r="S815" s="13">
        <f>(I815/86400)+25569+(-8/24)</f>
        <v>41110.626909722218</v>
      </c>
      <c r="T815" s="13">
        <f>(J815/86400)+25569+(-8/24)</f>
        <v>41080.626909722218</v>
      </c>
      <c r="U815" t="str">
        <f t="shared" si="50"/>
        <v>Jun</v>
      </c>
      <c r="V815">
        <f t="shared" si="51"/>
        <v>2012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>(E816/D816)*100</f>
        <v>127.3</v>
      </c>
      <c r="P816" s="6">
        <f>E816/L816</f>
        <v>45.464285714285715</v>
      </c>
      <c r="Q816" t="str">
        <f t="shared" si="48"/>
        <v>music</v>
      </c>
      <c r="R816" t="str">
        <f t="shared" si="49"/>
        <v>rock</v>
      </c>
      <c r="S816" s="13">
        <f>(I816/86400)+25569+(-8/24)</f>
        <v>40694.419444444444</v>
      </c>
      <c r="T816" s="13">
        <f>(J816/86400)+25569+(-8/24)</f>
        <v>40679.409733796296</v>
      </c>
      <c r="U816" t="str">
        <f t="shared" si="50"/>
        <v>May</v>
      </c>
      <c r="V816">
        <f t="shared" si="51"/>
        <v>2011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>(E817/D817)*100</f>
        <v>107</v>
      </c>
      <c r="P817" s="6">
        <f>E817/L817</f>
        <v>99.534883720930239</v>
      </c>
      <c r="Q817" t="str">
        <f t="shared" si="48"/>
        <v>music</v>
      </c>
      <c r="R817" t="str">
        <f t="shared" si="49"/>
        <v>rock</v>
      </c>
      <c r="S817" s="13">
        <f>(I817/86400)+25569+(-8/24)</f>
        <v>41944.58452546296</v>
      </c>
      <c r="T817" s="13">
        <f>(J817/86400)+25569+(-8/24)</f>
        <v>41914.58452546296</v>
      </c>
      <c r="U817" t="str">
        <f t="shared" si="50"/>
        <v>Oct</v>
      </c>
      <c r="V817">
        <f t="shared" si="51"/>
        <v>2014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>(E818/D818)*100</f>
        <v>115.12214285714286</v>
      </c>
      <c r="P818" s="6">
        <f>E818/L818</f>
        <v>39.31</v>
      </c>
      <c r="Q818" t="str">
        <f t="shared" si="48"/>
        <v>music</v>
      </c>
      <c r="R818" t="str">
        <f t="shared" si="49"/>
        <v>rock</v>
      </c>
      <c r="S818" s="13">
        <f>(I818/86400)+25569+(-8/24)</f>
        <v>41372.9375</v>
      </c>
      <c r="T818" s="13">
        <f>(J818/86400)+25569+(-8/24)</f>
        <v>41341.537534722222</v>
      </c>
      <c r="U818" t="str">
        <f t="shared" si="50"/>
        <v>Mar</v>
      </c>
      <c r="V818">
        <f t="shared" si="51"/>
        <v>2013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>(E819/D819)*100</f>
        <v>137.11066666666665</v>
      </c>
      <c r="P819" s="6">
        <f>E819/L819</f>
        <v>89.419999999999987</v>
      </c>
      <c r="Q819" t="str">
        <f t="shared" si="48"/>
        <v>music</v>
      </c>
      <c r="R819" t="str">
        <f t="shared" si="49"/>
        <v>rock</v>
      </c>
      <c r="S819" s="13">
        <f>(I819/86400)+25569+(-8/24)</f>
        <v>40978.874305555553</v>
      </c>
      <c r="T819" s="13">
        <f>(J819/86400)+25569+(-8/24)</f>
        <v>40925.266331018516</v>
      </c>
      <c r="U819" t="str">
        <f t="shared" si="50"/>
        <v>Jan</v>
      </c>
      <c r="V819">
        <f t="shared" si="51"/>
        <v>2012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>(E820/D820)*100</f>
        <v>155.71428571428572</v>
      </c>
      <c r="P820" s="6">
        <f>E820/L820</f>
        <v>28.684210526315791</v>
      </c>
      <c r="Q820" t="str">
        <f t="shared" si="48"/>
        <v>music</v>
      </c>
      <c r="R820" t="str">
        <f t="shared" si="49"/>
        <v>rock</v>
      </c>
      <c r="S820" s="13">
        <f>(I820/86400)+25569+(-8/24)</f>
        <v>41128.375694444439</v>
      </c>
      <c r="T820" s="13">
        <f>(J820/86400)+25569+(-8/24)</f>
        <v>41120.54954861111</v>
      </c>
      <c r="U820" t="str">
        <f t="shared" si="50"/>
        <v>Jul</v>
      </c>
      <c r="V820">
        <f t="shared" si="51"/>
        <v>2012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>(E821/D821)*100</f>
        <v>108.74999999999999</v>
      </c>
      <c r="P821" s="6">
        <f>E821/L821</f>
        <v>31.071428571428573</v>
      </c>
      <c r="Q821" t="str">
        <f t="shared" si="48"/>
        <v>music</v>
      </c>
      <c r="R821" t="str">
        <f t="shared" si="49"/>
        <v>rock</v>
      </c>
      <c r="S821" s="13">
        <f>(I821/86400)+25569+(-8/24)</f>
        <v>41628.863888888889</v>
      </c>
      <c r="T821" s="13">
        <f>(J821/86400)+25569+(-8/24)</f>
        <v>41619.664976851847</v>
      </c>
      <c r="U821" t="str">
        <f t="shared" si="50"/>
        <v>Dec</v>
      </c>
      <c r="V821">
        <f t="shared" si="51"/>
        <v>2013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>(E822/D822)*100</f>
        <v>134.05000000000001</v>
      </c>
      <c r="P822" s="6">
        <f>E822/L822</f>
        <v>70.55263157894737</v>
      </c>
      <c r="Q822" t="str">
        <f t="shared" si="48"/>
        <v>music</v>
      </c>
      <c r="R822" t="str">
        <f t="shared" si="49"/>
        <v>rock</v>
      </c>
      <c r="S822" s="13">
        <f>(I822/86400)+25569+(-8/24)</f>
        <v>41798.875</v>
      </c>
      <c r="T822" s="13">
        <f>(J822/86400)+25569+(-8/24)</f>
        <v>41768.508587962962</v>
      </c>
      <c r="U822" t="str">
        <f t="shared" si="50"/>
        <v>May</v>
      </c>
      <c r="V822">
        <f t="shared" si="51"/>
        <v>2014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>(E823/D823)*100</f>
        <v>100</v>
      </c>
      <c r="P823" s="6">
        <f>E823/L823</f>
        <v>224.12820512820514</v>
      </c>
      <c r="Q823" t="str">
        <f t="shared" si="48"/>
        <v>music</v>
      </c>
      <c r="R823" t="str">
        <f t="shared" si="49"/>
        <v>rock</v>
      </c>
      <c r="S823" s="13">
        <f>(I823/86400)+25569+(-8/24)</f>
        <v>42127.834027777775</v>
      </c>
      <c r="T823" s="13">
        <f>(J823/86400)+25569+(-8/24)</f>
        <v>42093.58871527778</v>
      </c>
      <c r="U823" t="str">
        <f t="shared" si="50"/>
        <v>Mar</v>
      </c>
      <c r="V823">
        <f t="shared" si="51"/>
        <v>2015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>(E824/D824)*100</f>
        <v>119.16666666666667</v>
      </c>
      <c r="P824" s="6">
        <f>E824/L824</f>
        <v>51.811594202898547</v>
      </c>
      <c r="Q824" t="str">
        <f t="shared" si="48"/>
        <v>music</v>
      </c>
      <c r="R824" t="str">
        <f t="shared" si="49"/>
        <v>rock</v>
      </c>
      <c r="S824" s="13">
        <f>(I824/86400)+25569+(-8/24)</f>
        <v>41187.614004629628</v>
      </c>
      <c r="T824" s="13">
        <f>(J824/86400)+25569+(-8/24)</f>
        <v>41157.614004629628</v>
      </c>
      <c r="U824" t="str">
        <f t="shared" si="50"/>
        <v>Sep</v>
      </c>
      <c r="V824">
        <f t="shared" si="51"/>
        <v>2012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>(E825/D825)*100</f>
        <v>179.5</v>
      </c>
      <c r="P825" s="6">
        <f>E825/L825</f>
        <v>43.515151515151516</v>
      </c>
      <c r="Q825" t="str">
        <f t="shared" si="48"/>
        <v>music</v>
      </c>
      <c r="R825" t="str">
        <f t="shared" si="49"/>
        <v>rock</v>
      </c>
      <c r="S825" s="13">
        <f>(I825/86400)+25569+(-8/24)</f>
        <v>42085.597824074073</v>
      </c>
      <c r="T825" s="13">
        <f>(J825/86400)+25569+(-8/24)</f>
        <v>42055.639490740738</v>
      </c>
      <c r="U825" t="str">
        <f t="shared" si="50"/>
        <v>Feb</v>
      </c>
      <c r="V825">
        <f t="shared" si="51"/>
        <v>2015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>(E826/D826)*100</f>
        <v>134.38124999999999</v>
      </c>
      <c r="P826" s="6">
        <f>E826/L826</f>
        <v>39.816666666666663</v>
      </c>
      <c r="Q826" t="str">
        <f t="shared" si="48"/>
        <v>music</v>
      </c>
      <c r="R826" t="str">
        <f t="shared" si="49"/>
        <v>rock</v>
      </c>
      <c r="S826" s="13">
        <f>(I826/86400)+25569+(-8/24)</f>
        <v>40285.957638888889</v>
      </c>
      <c r="T826" s="13">
        <f>(J826/86400)+25569+(-8/24)</f>
        <v>40249.908773148149</v>
      </c>
      <c r="U826" t="str">
        <f t="shared" si="50"/>
        <v>Mar</v>
      </c>
      <c r="V826">
        <f t="shared" si="51"/>
        <v>2010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>(E827/D827)*100</f>
        <v>100.43200000000002</v>
      </c>
      <c r="P827" s="6">
        <f>E827/L827</f>
        <v>126.8080808080808</v>
      </c>
      <c r="Q827" t="str">
        <f t="shared" si="48"/>
        <v>music</v>
      </c>
      <c r="R827" t="str">
        <f t="shared" si="49"/>
        <v>rock</v>
      </c>
      <c r="S827" s="13">
        <f>(I827/86400)+25569+(-8/24)</f>
        <v>41210.973194444443</v>
      </c>
      <c r="T827" s="13">
        <f>(J827/86400)+25569+(-8/24)</f>
        <v>41185.973194444443</v>
      </c>
      <c r="U827" t="str">
        <f t="shared" si="50"/>
        <v>Oct</v>
      </c>
      <c r="V827">
        <f t="shared" si="51"/>
        <v>2012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>(E828/D828)*100</f>
        <v>101.45454545454547</v>
      </c>
      <c r="P828" s="6">
        <f>E828/L828</f>
        <v>113.87755102040816</v>
      </c>
      <c r="Q828" t="str">
        <f t="shared" si="48"/>
        <v>music</v>
      </c>
      <c r="R828" t="str">
        <f t="shared" si="49"/>
        <v>rock</v>
      </c>
      <c r="S828" s="13">
        <f>(I828/86400)+25569+(-8/24)</f>
        <v>40993.663541666661</v>
      </c>
      <c r="T828" s="13">
        <f>(J828/86400)+25569+(-8/24)</f>
        <v>40972.705208333333</v>
      </c>
      <c r="U828" t="str">
        <f t="shared" si="50"/>
        <v>Mar</v>
      </c>
      <c r="V828">
        <f t="shared" si="51"/>
        <v>2012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>(E829/D829)*100</f>
        <v>103.33333333333334</v>
      </c>
      <c r="P829" s="6">
        <f>E829/L829</f>
        <v>28.181818181818183</v>
      </c>
      <c r="Q829" t="str">
        <f t="shared" si="48"/>
        <v>music</v>
      </c>
      <c r="R829" t="str">
        <f t="shared" si="49"/>
        <v>rock</v>
      </c>
      <c r="S829" s="13">
        <f>(I829/86400)+25569+(-8/24)</f>
        <v>40953.492361111108</v>
      </c>
      <c r="T829" s="13">
        <f>(J829/86400)+25569+(-8/24)</f>
        <v>40927.140127314815</v>
      </c>
      <c r="U829" t="str">
        <f t="shared" si="50"/>
        <v>Jan</v>
      </c>
      <c r="V829">
        <f t="shared" si="51"/>
        <v>2012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>(E830/D830)*100</f>
        <v>107</v>
      </c>
      <c r="P830" s="6">
        <f>E830/L830</f>
        <v>36.60526315789474</v>
      </c>
      <c r="Q830" t="str">
        <f t="shared" si="48"/>
        <v>music</v>
      </c>
      <c r="R830" t="str">
        <f t="shared" si="49"/>
        <v>rock</v>
      </c>
      <c r="S830" s="13">
        <f>(I830/86400)+25569+(-8/24)</f>
        <v>41085.35</v>
      </c>
      <c r="T830" s="13">
        <f>(J830/86400)+25569+(-8/24)</f>
        <v>41072.717384259253</v>
      </c>
      <c r="U830" t="str">
        <f t="shared" si="50"/>
        <v>Jun</v>
      </c>
      <c r="V830">
        <f t="shared" si="51"/>
        <v>2012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>(E831/D831)*100</f>
        <v>104</v>
      </c>
      <c r="P831" s="6">
        <f>E831/L831</f>
        <v>32.5</v>
      </c>
      <c r="Q831" t="str">
        <f t="shared" si="48"/>
        <v>music</v>
      </c>
      <c r="R831" t="str">
        <f t="shared" si="49"/>
        <v>rock</v>
      </c>
      <c r="S831" s="13">
        <f>(I831/86400)+25569+(-8/24)</f>
        <v>42564.468055555553</v>
      </c>
      <c r="T831" s="13">
        <f>(J831/86400)+25569+(-8/24)</f>
        <v>42504.468055555553</v>
      </c>
      <c r="U831" t="str">
        <f t="shared" si="50"/>
        <v>May</v>
      </c>
      <c r="V831">
        <f t="shared" si="51"/>
        <v>2016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>(E832/D832)*100</f>
        <v>107.83333333333334</v>
      </c>
      <c r="P832" s="6">
        <f>E832/L832</f>
        <v>60.65625</v>
      </c>
      <c r="Q832" t="str">
        <f t="shared" si="48"/>
        <v>music</v>
      </c>
      <c r="R832" t="str">
        <f t="shared" si="49"/>
        <v>rock</v>
      </c>
      <c r="S832" s="13">
        <f>(I832/86400)+25569+(-8/24)</f>
        <v>41355.15075231481</v>
      </c>
      <c r="T832" s="13">
        <f>(J832/86400)+25569+(-8/24)</f>
        <v>41325.192418981482</v>
      </c>
      <c r="U832" t="str">
        <f t="shared" si="50"/>
        <v>Feb</v>
      </c>
      <c r="V832">
        <f t="shared" si="51"/>
        <v>2013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>(E833/D833)*100</f>
        <v>233.33333333333334</v>
      </c>
      <c r="P833" s="6">
        <f>E833/L833</f>
        <v>175</v>
      </c>
      <c r="Q833" t="str">
        <f t="shared" si="48"/>
        <v>music</v>
      </c>
      <c r="R833" t="str">
        <f t="shared" si="49"/>
        <v>rock</v>
      </c>
      <c r="S833" s="13">
        <f>(I833/86400)+25569+(-8/24)</f>
        <v>41026.313587962963</v>
      </c>
      <c r="T833" s="13">
        <f>(J833/86400)+25569+(-8/24)</f>
        <v>40996.313587962963</v>
      </c>
      <c r="U833" t="str">
        <f t="shared" si="50"/>
        <v>Mar</v>
      </c>
      <c r="V833">
        <f t="shared" si="51"/>
        <v>2012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>(E834/D834)*100</f>
        <v>100.60706666666665</v>
      </c>
      <c r="P834" s="6">
        <f>E834/L834</f>
        <v>97.993896103896105</v>
      </c>
      <c r="Q834" t="str">
        <f t="shared" si="48"/>
        <v>music</v>
      </c>
      <c r="R834" t="str">
        <f t="shared" si="49"/>
        <v>rock</v>
      </c>
      <c r="S834" s="13">
        <f>(I834/86400)+25569+(-8/24)</f>
        <v>40929.009027777771</v>
      </c>
      <c r="T834" s="13">
        <f>(J834/86400)+25569+(-8/24)</f>
        <v>40869.341840277775</v>
      </c>
      <c r="U834" t="str">
        <f t="shared" si="50"/>
        <v>Nov</v>
      </c>
      <c r="V834">
        <f t="shared" si="51"/>
        <v>2011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>(E835/D835)*100</f>
        <v>101.66666666666666</v>
      </c>
      <c r="P835" s="6">
        <f>E835/L835</f>
        <v>148.78048780487805</v>
      </c>
      <c r="Q835" t="str">
        <f t="shared" ref="Q835:Q898" si="52">LEFT(N835,FIND("/",N835)-1)</f>
        <v>music</v>
      </c>
      <c r="R835" t="str">
        <f t="shared" ref="R835:R898" si="53">MID(N835,FIND("/",N835)+1,20)</f>
        <v>rock</v>
      </c>
      <c r="S835" s="13">
        <f>(I835/86400)+25569+(-8/24)</f>
        <v>41748.544849537036</v>
      </c>
      <c r="T835" s="13">
        <f>(J835/86400)+25569+(-8/24)</f>
        <v>41718.544849537036</v>
      </c>
      <c r="U835" t="str">
        <f t="shared" ref="U835:U898" si="54">TEXT(T835,"mmm")</f>
        <v>Mar</v>
      </c>
      <c r="V835">
        <f t="shared" ref="V835:V898" si="55">YEAR(T835)</f>
        <v>2014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>(E836/D836)*100</f>
        <v>131.0181818181818</v>
      </c>
      <c r="P836" s="6">
        <f>E836/L836</f>
        <v>96.08</v>
      </c>
      <c r="Q836" t="str">
        <f t="shared" si="52"/>
        <v>music</v>
      </c>
      <c r="R836" t="str">
        <f t="shared" si="53"/>
        <v>rock</v>
      </c>
      <c r="S836" s="13">
        <f>(I836/86400)+25569+(-8/24)</f>
        <v>41455.832638888889</v>
      </c>
      <c r="T836" s="13">
        <f>(J836/86400)+25569+(-8/24)</f>
        <v>41422.489490740736</v>
      </c>
      <c r="U836" t="str">
        <f t="shared" si="54"/>
        <v>May</v>
      </c>
      <c r="V836">
        <f t="shared" si="55"/>
        <v>2013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>(E837/D837)*100</f>
        <v>117.25000000000001</v>
      </c>
      <c r="P837" s="6">
        <f>E837/L837</f>
        <v>58.625</v>
      </c>
      <c r="Q837" t="str">
        <f t="shared" si="52"/>
        <v>music</v>
      </c>
      <c r="R837" t="str">
        <f t="shared" si="53"/>
        <v>rock</v>
      </c>
      <c r="S837" s="13">
        <f>(I837/86400)+25569+(-8/24)</f>
        <v>41047.791666666664</v>
      </c>
      <c r="T837" s="13">
        <f>(J837/86400)+25569+(-8/24)</f>
        <v>41005.124513888884</v>
      </c>
      <c r="U837" t="str">
        <f t="shared" si="54"/>
        <v>Apr</v>
      </c>
      <c r="V837">
        <f t="shared" si="55"/>
        <v>2012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>(E838/D838)*100</f>
        <v>100.93039999999999</v>
      </c>
      <c r="P838" s="6">
        <f>E838/L838</f>
        <v>109.70695652173914</v>
      </c>
      <c r="Q838" t="str">
        <f t="shared" si="52"/>
        <v>music</v>
      </c>
      <c r="R838" t="str">
        <f t="shared" si="53"/>
        <v>rock</v>
      </c>
      <c r="S838" s="13">
        <f>(I838/86400)+25569+(-8/24)</f>
        <v>41553.723587962959</v>
      </c>
      <c r="T838" s="13">
        <f>(J838/86400)+25569+(-8/24)</f>
        <v>41523.723587962959</v>
      </c>
      <c r="U838" t="str">
        <f t="shared" si="54"/>
        <v>Sep</v>
      </c>
      <c r="V838">
        <f t="shared" si="55"/>
        <v>2013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>(E839/D839)*100</f>
        <v>121.8</v>
      </c>
      <c r="P839" s="6">
        <f>E839/L839</f>
        <v>49.112903225806448</v>
      </c>
      <c r="Q839" t="str">
        <f t="shared" si="52"/>
        <v>music</v>
      </c>
      <c r="R839" t="str">
        <f t="shared" si="53"/>
        <v>rock</v>
      </c>
      <c r="S839" s="13">
        <f>(I839/86400)+25569+(-8/24)</f>
        <v>41760.66506944444</v>
      </c>
      <c r="T839" s="13">
        <f>(J839/86400)+25569+(-8/24)</f>
        <v>41730.66506944444</v>
      </c>
      <c r="U839" t="str">
        <f t="shared" si="54"/>
        <v>Apr</v>
      </c>
      <c r="V839">
        <f t="shared" si="55"/>
        <v>2014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>(E840/D840)*100</f>
        <v>145.4</v>
      </c>
      <c r="P840" s="6">
        <f>E840/L840</f>
        <v>47.672131147540981</v>
      </c>
      <c r="Q840" t="str">
        <f t="shared" si="52"/>
        <v>music</v>
      </c>
      <c r="R840" t="str">
        <f t="shared" si="53"/>
        <v>rock</v>
      </c>
      <c r="S840" s="13">
        <f>(I840/86400)+25569+(-8/24)</f>
        <v>40925.564641203702</v>
      </c>
      <c r="T840" s="13">
        <f>(J840/86400)+25569+(-8/24)</f>
        <v>40895.564641203702</v>
      </c>
      <c r="U840" t="str">
        <f t="shared" si="54"/>
        <v>Dec</v>
      </c>
      <c r="V840">
        <f t="shared" si="55"/>
        <v>2011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>(E841/D841)*100</f>
        <v>116.61660000000001</v>
      </c>
      <c r="P841" s="6">
        <f>E841/L841</f>
        <v>60.737812499999997</v>
      </c>
      <c r="Q841" t="str">
        <f t="shared" si="52"/>
        <v>music</v>
      </c>
      <c r="R841" t="str">
        <f t="shared" si="53"/>
        <v>rock</v>
      </c>
      <c r="S841" s="13">
        <f>(I841/86400)+25569+(-8/24)</f>
        <v>41174.430046296293</v>
      </c>
      <c r="T841" s="13">
        <f>(J841/86400)+25569+(-8/24)</f>
        <v>41144.430046296293</v>
      </c>
      <c r="U841" t="str">
        <f t="shared" si="54"/>
        <v>Aug</v>
      </c>
      <c r="V841">
        <f t="shared" si="55"/>
        <v>2012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>(E842/D842)*100</f>
        <v>120.4166</v>
      </c>
      <c r="P842" s="6">
        <f>E842/L842</f>
        <v>63.37715789473684</v>
      </c>
      <c r="Q842" t="str">
        <f t="shared" si="52"/>
        <v>music</v>
      </c>
      <c r="R842" t="str">
        <f t="shared" si="53"/>
        <v>metal</v>
      </c>
      <c r="S842" s="13">
        <f>(I842/86400)+25569+(-8/24)</f>
        <v>42636.893368055556</v>
      </c>
      <c r="T842" s="13">
        <f>(J842/86400)+25569+(-8/24)</f>
        <v>42606.893368055556</v>
      </c>
      <c r="U842" t="str">
        <f t="shared" si="54"/>
        <v>Aug</v>
      </c>
      <c r="V842">
        <f t="shared" si="55"/>
        <v>2016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>(E843/D843)*100</f>
        <v>101.32000000000001</v>
      </c>
      <c r="P843" s="6">
        <f>E843/L843</f>
        <v>53.893617021276597</v>
      </c>
      <c r="Q843" t="str">
        <f t="shared" si="52"/>
        <v>music</v>
      </c>
      <c r="R843" t="str">
        <f t="shared" si="53"/>
        <v>metal</v>
      </c>
      <c r="S843" s="13">
        <f>(I843/86400)+25569+(-8/24)</f>
        <v>41953.547025462962</v>
      </c>
      <c r="T843" s="13">
        <f>(J843/86400)+25569+(-8/24)</f>
        <v>41923.505358796298</v>
      </c>
      <c r="U843" t="str">
        <f t="shared" si="54"/>
        <v>Oct</v>
      </c>
      <c r="V843">
        <f t="shared" si="55"/>
        <v>2014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>(E844/D844)*100</f>
        <v>104.32</v>
      </c>
      <c r="P844" s="6">
        <f>E844/L844</f>
        <v>66.871794871794876</v>
      </c>
      <c r="Q844" t="str">
        <f t="shared" si="52"/>
        <v>music</v>
      </c>
      <c r="R844" t="str">
        <f t="shared" si="53"/>
        <v>metal</v>
      </c>
      <c r="S844" s="13">
        <f>(I844/86400)+25569+(-8/24)</f>
        <v>41560.832638888889</v>
      </c>
      <c r="T844" s="13">
        <f>(J844/86400)+25569+(-8/24)</f>
        <v>41526.259062499994</v>
      </c>
      <c r="U844" t="str">
        <f t="shared" si="54"/>
        <v>Sep</v>
      </c>
      <c r="V844">
        <f t="shared" si="55"/>
        <v>2013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(E845/D845)*100</f>
        <v>267.13333333333333</v>
      </c>
      <c r="P845" s="6">
        <f>E845/L845</f>
        <v>63.102362204724407</v>
      </c>
      <c r="Q845" t="str">
        <f t="shared" si="52"/>
        <v>music</v>
      </c>
      <c r="R845" t="str">
        <f t="shared" si="53"/>
        <v>metal</v>
      </c>
      <c r="S845" s="13">
        <f>(I845/86400)+25569+(-8/24)</f>
        <v>42711.999999999993</v>
      </c>
      <c r="T845" s="13">
        <f>(J845/86400)+25569+(-8/24)</f>
        <v>42694.924537037034</v>
      </c>
      <c r="U845" t="str">
        <f t="shared" si="54"/>
        <v>Nov</v>
      </c>
      <c r="V845">
        <f t="shared" si="55"/>
        <v>2016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>(E846/D846)*100</f>
        <v>194.13333333333333</v>
      </c>
      <c r="P846" s="6">
        <f>E846/L846</f>
        <v>36.628930817610062</v>
      </c>
      <c r="Q846" t="str">
        <f t="shared" si="52"/>
        <v>music</v>
      </c>
      <c r="R846" t="str">
        <f t="shared" si="53"/>
        <v>metal</v>
      </c>
      <c r="S846" s="13">
        <f>(I846/86400)+25569+(-8/24)</f>
        <v>41943.874305555553</v>
      </c>
      <c r="T846" s="13">
        <f>(J846/86400)+25569+(-8/24)</f>
        <v>41905.351296296292</v>
      </c>
      <c r="U846" t="str">
        <f t="shared" si="54"/>
        <v>Sep</v>
      </c>
      <c r="V846">
        <f t="shared" si="55"/>
        <v>2014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>(E847/D847)*100</f>
        <v>120.3802</v>
      </c>
      <c r="P847" s="6">
        <f>E847/L847</f>
        <v>34.005706214689269</v>
      </c>
      <c r="Q847" t="str">
        <f t="shared" si="52"/>
        <v>music</v>
      </c>
      <c r="R847" t="str">
        <f t="shared" si="53"/>
        <v>metal</v>
      </c>
      <c r="S847" s="13">
        <f>(I847/86400)+25569+(-8/24)</f>
        <v>42617.832638888889</v>
      </c>
      <c r="T847" s="13">
        <f>(J847/86400)+25569+(-8/24)</f>
        <v>42577.872638888883</v>
      </c>
      <c r="U847" t="str">
        <f t="shared" si="54"/>
        <v>Jul</v>
      </c>
      <c r="V847">
        <f t="shared" si="55"/>
        <v>2016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>(E848/D848)*100</f>
        <v>122.00090909090908</v>
      </c>
      <c r="P848" s="6">
        <f>E848/L848</f>
        <v>28.553404255319148</v>
      </c>
      <c r="Q848" t="str">
        <f t="shared" si="52"/>
        <v>music</v>
      </c>
      <c r="R848" t="str">
        <f t="shared" si="53"/>
        <v>metal</v>
      </c>
      <c r="S848" s="13">
        <f>(I848/86400)+25569+(-8/24)</f>
        <v>41708.25</v>
      </c>
      <c r="T848" s="13">
        <f>(J848/86400)+25569+(-8/24)</f>
        <v>41694.058506944442</v>
      </c>
      <c r="U848" t="str">
        <f t="shared" si="54"/>
        <v>Feb</v>
      </c>
      <c r="V848">
        <f t="shared" si="55"/>
        <v>2014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>(E849/D849)*100</f>
        <v>100</v>
      </c>
      <c r="P849" s="6">
        <f>E849/L849</f>
        <v>10</v>
      </c>
      <c r="Q849" t="str">
        <f t="shared" si="52"/>
        <v>music</v>
      </c>
      <c r="R849" t="str">
        <f t="shared" si="53"/>
        <v>metal</v>
      </c>
      <c r="S849" s="13">
        <f>(I849/86400)+25569+(-8/24)</f>
        <v>42195.464999999997</v>
      </c>
      <c r="T849" s="13">
        <f>(J849/86400)+25569+(-8/24)</f>
        <v>42165.464999999997</v>
      </c>
      <c r="U849" t="str">
        <f t="shared" si="54"/>
        <v>Jun</v>
      </c>
      <c r="V849">
        <f t="shared" si="55"/>
        <v>2015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>(E850/D850)*100</f>
        <v>100</v>
      </c>
      <c r="P850" s="6">
        <f>E850/L850</f>
        <v>18.75</v>
      </c>
      <c r="Q850" t="str">
        <f t="shared" si="52"/>
        <v>music</v>
      </c>
      <c r="R850" t="str">
        <f t="shared" si="53"/>
        <v>metal</v>
      </c>
      <c r="S850" s="13">
        <f>(I850/86400)+25569+(-8/24)</f>
        <v>42108.458715277775</v>
      </c>
      <c r="T850" s="13">
        <f>(J850/86400)+25569+(-8/24)</f>
        <v>42078.458715277775</v>
      </c>
      <c r="U850" t="str">
        <f t="shared" si="54"/>
        <v>Mar</v>
      </c>
      <c r="V850">
        <f t="shared" si="55"/>
        <v>2015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>(E851/D851)*100</f>
        <v>119.9</v>
      </c>
      <c r="P851" s="6">
        <f>E851/L851</f>
        <v>41.704347826086959</v>
      </c>
      <c r="Q851" t="str">
        <f t="shared" si="52"/>
        <v>music</v>
      </c>
      <c r="R851" t="str">
        <f t="shared" si="53"/>
        <v>metal</v>
      </c>
      <c r="S851" s="13">
        <f>(I851/86400)+25569+(-8/24)</f>
        <v>42078.773888888885</v>
      </c>
      <c r="T851" s="13">
        <f>(J851/86400)+25569+(-8/24)</f>
        <v>42050.81555555555</v>
      </c>
      <c r="U851" t="str">
        <f t="shared" si="54"/>
        <v>Feb</v>
      </c>
      <c r="V851">
        <f t="shared" si="55"/>
        <v>2015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>(E852/D852)*100</f>
        <v>155.17499999999998</v>
      </c>
      <c r="P852" s="6">
        <f>E852/L852</f>
        <v>46.669172932330824</v>
      </c>
      <c r="Q852" t="str">
        <f t="shared" si="52"/>
        <v>music</v>
      </c>
      <c r="R852" t="str">
        <f t="shared" si="53"/>
        <v>metal</v>
      </c>
      <c r="S852" s="13">
        <f>(I852/86400)+25569+(-8/24)</f>
        <v>42484.874305555553</v>
      </c>
      <c r="T852" s="13">
        <f>(J852/86400)+25569+(-8/24)</f>
        <v>42452.494409722225</v>
      </c>
      <c r="U852" t="str">
        <f t="shared" si="54"/>
        <v>Mar</v>
      </c>
      <c r="V852">
        <f t="shared" si="55"/>
        <v>2016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>(E853/D853)*100</f>
        <v>130.44999999999999</v>
      </c>
      <c r="P853" s="6">
        <f>E853/L853</f>
        <v>37.271428571428572</v>
      </c>
      <c r="Q853" t="str">
        <f t="shared" si="52"/>
        <v>music</v>
      </c>
      <c r="R853" t="str">
        <f t="shared" si="53"/>
        <v>metal</v>
      </c>
      <c r="S853" s="13">
        <f>(I853/86400)+25569+(-8/24)</f>
        <v>42582.489583333336</v>
      </c>
      <c r="T853" s="13">
        <f>(J853/86400)+25569+(-8/24)</f>
        <v>42522.546909722216</v>
      </c>
      <c r="U853" t="str">
        <f t="shared" si="54"/>
        <v>Jun</v>
      </c>
      <c r="V853">
        <f t="shared" si="55"/>
        <v>2016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>(E854/D854)*100</f>
        <v>104.97142857142859</v>
      </c>
      <c r="P854" s="6">
        <f>E854/L854</f>
        <v>59.258064516129032</v>
      </c>
      <c r="Q854" t="str">
        <f t="shared" si="52"/>
        <v>music</v>
      </c>
      <c r="R854" t="str">
        <f t="shared" si="53"/>
        <v>metal</v>
      </c>
      <c r="S854" s="13">
        <f>(I854/86400)+25569+(-8/24)</f>
        <v>42667.541666666664</v>
      </c>
      <c r="T854" s="13">
        <f>(J854/86400)+25569+(-8/24)</f>
        <v>42656.47216435185</v>
      </c>
      <c r="U854" t="str">
        <f t="shared" si="54"/>
        <v>Oct</v>
      </c>
      <c r="V854">
        <f t="shared" si="55"/>
        <v>2016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>(E855/D855)*100</f>
        <v>100</v>
      </c>
      <c r="P855" s="6">
        <f>E855/L855</f>
        <v>30</v>
      </c>
      <c r="Q855" t="str">
        <f t="shared" si="52"/>
        <v>music</v>
      </c>
      <c r="R855" t="str">
        <f t="shared" si="53"/>
        <v>metal</v>
      </c>
      <c r="S855" s="13">
        <f>(I855/86400)+25569+(-8/24)</f>
        <v>42051.49894675926</v>
      </c>
      <c r="T855" s="13">
        <f>(J855/86400)+25569+(-8/24)</f>
        <v>42021.49894675926</v>
      </c>
      <c r="U855" t="str">
        <f t="shared" si="54"/>
        <v>Jan</v>
      </c>
      <c r="V855">
        <f t="shared" si="55"/>
        <v>2015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>(E856/D856)*100</f>
        <v>118.2205035971223</v>
      </c>
      <c r="P856" s="6">
        <f>E856/L856</f>
        <v>65.8623246492986</v>
      </c>
      <c r="Q856" t="str">
        <f t="shared" si="52"/>
        <v>music</v>
      </c>
      <c r="R856" t="str">
        <f t="shared" si="53"/>
        <v>metal</v>
      </c>
      <c r="S856" s="13">
        <f>(I856/86400)+25569+(-8/24)</f>
        <v>42731.879004629627</v>
      </c>
      <c r="T856" s="13">
        <f>(J856/86400)+25569+(-8/24)</f>
        <v>42701.879004629627</v>
      </c>
      <c r="U856" t="str">
        <f t="shared" si="54"/>
        <v>Nov</v>
      </c>
      <c r="V856">
        <f t="shared" si="55"/>
        <v>2016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>(E857/D857)*100</f>
        <v>103.44827586206897</v>
      </c>
      <c r="P857" s="6">
        <f>E857/L857</f>
        <v>31.914893617021278</v>
      </c>
      <c r="Q857" t="str">
        <f t="shared" si="52"/>
        <v>music</v>
      </c>
      <c r="R857" t="str">
        <f t="shared" si="53"/>
        <v>metal</v>
      </c>
      <c r="S857" s="13">
        <f>(I857/86400)+25569+(-8/24)</f>
        <v>42574.791863425919</v>
      </c>
      <c r="T857" s="13">
        <f>(J857/86400)+25569+(-8/24)</f>
        <v>42544.791863425919</v>
      </c>
      <c r="U857" t="str">
        <f t="shared" si="54"/>
        <v>Jun</v>
      </c>
      <c r="V857">
        <f t="shared" si="55"/>
        <v>2016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>(E858/D858)*100</f>
        <v>218.00000000000003</v>
      </c>
      <c r="P858" s="6">
        <f>E858/L858</f>
        <v>19.464285714285715</v>
      </c>
      <c r="Q858" t="str">
        <f t="shared" si="52"/>
        <v>music</v>
      </c>
      <c r="R858" t="str">
        <f t="shared" si="53"/>
        <v>metal</v>
      </c>
      <c r="S858" s="13">
        <f>(I858/86400)+25569+(-8/24)</f>
        <v>42668.458333333336</v>
      </c>
      <c r="T858" s="13">
        <f>(J858/86400)+25569+(-8/24)</f>
        <v>42608.978657407402</v>
      </c>
      <c r="U858" t="str">
        <f t="shared" si="54"/>
        <v>Aug</v>
      </c>
      <c r="V858">
        <f t="shared" si="55"/>
        <v>2016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>(E859/D859)*100</f>
        <v>100</v>
      </c>
      <c r="P859" s="6">
        <f>E859/L859</f>
        <v>50</v>
      </c>
      <c r="Q859" t="str">
        <f t="shared" si="52"/>
        <v>music</v>
      </c>
      <c r="R859" t="str">
        <f t="shared" si="53"/>
        <v>metal</v>
      </c>
      <c r="S859" s="13">
        <f>(I859/86400)+25569+(-8/24)</f>
        <v>42333.289710648147</v>
      </c>
      <c r="T859" s="13">
        <f>(J859/86400)+25569+(-8/24)</f>
        <v>42291.248043981475</v>
      </c>
      <c r="U859" t="str">
        <f t="shared" si="54"/>
        <v>Oct</v>
      </c>
      <c r="V859">
        <f t="shared" si="55"/>
        <v>2015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>(E860/D860)*100</f>
        <v>144.00583333333333</v>
      </c>
      <c r="P860" s="6">
        <f>E860/L860</f>
        <v>22.737763157894737</v>
      </c>
      <c r="Q860" t="str">
        <f t="shared" si="52"/>
        <v>music</v>
      </c>
      <c r="R860" t="str">
        <f t="shared" si="53"/>
        <v>metal</v>
      </c>
      <c r="S860" s="13">
        <f>(I860/86400)+25569+(-8/24)</f>
        <v>42109.624305555553</v>
      </c>
      <c r="T860" s="13">
        <f>(J860/86400)+25569+(-8/24)</f>
        <v>42079.412245370368</v>
      </c>
      <c r="U860" t="str">
        <f t="shared" si="54"/>
        <v>Mar</v>
      </c>
      <c r="V860">
        <f t="shared" si="55"/>
        <v>2015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>(E861/D861)*100</f>
        <v>104.67500000000001</v>
      </c>
      <c r="P861" s="6">
        <f>E861/L861</f>
        <v>42.724489795918366</v>
      </c>
      <c r="Q861" t="str">
        <f t="shared" si="52"/>
        <v>music</v>
      </c>
      <c r="R861" t="str">
        <f t="shared" si="53"/>
        <v>metal</v>
      </c>
      <c r="S861" s="13">
        <f>(I861/86400)+25569+(-8/24)</f>
        <v>42158.666666666664</v>
      </c>
      <c r="T861" s="13">
        <f>(J861/86400)+25569+(-8/24)</f>
        <v>42128.486898148149</v>
      </c>
      <c r="U861" t="str">
        <f t="shared" si="54"/>
        <v>May</v>
      </c>
      <c r="V861">
        <f t="shared" si="55"/>
        <v>2015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>(E862/D862)*100</f>
        <v>18.142857142857142</v>
      </c>
      <c r="P862" s="6">
        <f>E862/L862</f>
        <v>52.916666666666664</v>
      </c>
      <c r="Q862" t="str">
        <f t="shared" si="52"/>
        <v>music</v>
      </c>
      <c r="R862" t="str">
        <f t="shared" si="53"/>
        <v>jazz</v>
      </c>
      <c r="S862" s="13">
        <f>(I862/86400)+25569+(-8/24)</f>
        <v>41600.191122685181</v>
      </c>
      <c r="T862" s="13">
        <f>(J862/86400)+25569+(-8/24)</f>
        <v>41570.149456018517</v>
      </c>
      <c r="U862" t="str">
        <f t="shared" si="54"/>
        <v>Oct</v>
      </c>
      <c r="V862">
        <f t="shared" si="55"/>
        <v>2013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>(E863/D863)*100</f>
        <v>2.2444444444444445</v>
      </c>
      <c r="P863" s="6">
        <f>E863/L863</f>
        <v>50.5</v>
      </c>
      <c r="Q863" t="str">
        <f t="shared" si="52"/>
        <v>music</v>
      </c>
      <c r="R863" t="str">
        <f t="shared" si="53"/>
        <v>jazz</v>
      </c>
      <c r="S863" s="13">
        <f>(I863/86400)+25569+(-8/24)</f>
        <v>42629.631990740738</v>
      </c>
      <c r="T863" s="13">
        <f>(J863/86400)+25569+(-8/24)</f>
        <v>42599.631990740738</v>
      </c>
      <c r="U863" t="str">
        <f t="shared" si="54"/>
        <v>Aug</v>
      </c>
      <c r="V863">
        <f t="shared" si="55"/>
        <v>2016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>(E864/D864)*100</f>
        <v>0.33999999999999997</v>
      </c>
      <c r="P864" s="6">
        <f>E864/L864</f>
        <v>42.5</v>
      </c>
      <c r="Q864" t="str">
        <f t="shared" si="52"/>
        <v>music</v>
      </c>
      <c r="R864" t="str">
        <f t="shared" si="53"/>
        <v>jazz</v>
      </c>
      <c r="S864" s="13">
        <f>(I864/86400)+25569+(-8/24)</f>
        <v>41589.263287037036</v>
      </c>
      <c r="T864" s="13">
        <f>(J864/86400)+25569+(-8/24)</f>
        <v>41559.221620370365</v>
      </c>
      <c r="U864" t="str">
        <f t="shared" si="54"/>
        <v>Oct</v>
      </c>
      <c r="V864">
        <f t="shared" si="55"/>
        <v>2013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>(E865/D865)*100</f>
        <v>4.5</v>
      </c>
      <c r="P865" s="6">
        <f>E865/L865</f>
        <v>18</v>
      </c>
      <c r="Q865" t="str">
        <f t="shared" si="52"/>
        <v>music</v>
      </c>
      <c r="R865" t="str">
        <f t="shared" si="53"/>
        <v>jazz</v>
      </c>
      <c r="S865" s="13">
        <f>(I865/86400)+25569+(-8/24)</f>
        <v>40950.784328703703</v>
      </c>
      <c r="T865" s="13">
        <f>(J865/86400)+25569+(-8/24)</f>
        <v>40920.784328703703</v>
      </c>
      <c r="U865" t="str">
        <f t="shared" si="54"/>
        <v>Jan</v>
      </c>
      <c r="V865">
        <f t="shared" si="55"/>
        <v>2012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>(E866/D866)*100</f>
        <v>41.53846153846154</v>
      </c>
      <c r="P866" s="6">
        <f>E866/L866</f>
        <v>34.177215189873415</v>
      </c>
      <c r="Q866" t="str">
        <f t="shared" si="52"/>
        <v>music</v>
      </c>
      <c r="R866" t="str">
        <f t="shared" si="53"/>
        <v>jazz</v>
      </c>
      <c r="S866" s="13">
        <f>(I866/86400)+25569+(-8/24)</f>
        <v>41563.082638888889</v>
      </c>
      <c r="T866" s="13">
        <f>(J866/86400)+25569+(-8/24)</f>
        <v>41540.773587962962</v>
      </c>
      <c r="U866" t="str">
        <f t="shared" si="54"/>
        <v>Sep</v>
      </c>
      <c r="V866">
        <f t="shared" si="55"/>
        <v>2013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>(E867/D867)*100</f>
        <v>2.0454545454545454</v>
      </c>
      <c r="P867" s="6">
        <f>E867/L867</f>
        <v>22.5</v>
      </c>
      <c r="Q867" t="str">
        <f t="shared" si="52"/>
        <v>music</v>
      </c>
      <c r="R867" t="str">
        <f t="shared" si="53"/>
        <v>jazz</v>
      </c>
      <c r="S867" s="13">
        <f>(I867/86400)+25569+(-8/24)</f>
        <v>41290.439780092587</v>
      </c>
      <c r="T867" s="13">
        <f>(J867/86400)+25569+(-8/24)</f>
        <v>41230.439780092587</v>
      </c>
      <c r="U867" t="str">
        <f t="shared" si="54"/>
        <v>Nov</v>
      </c>
      <c r="V867">
        <f t="shared" si="55"/>
        <v>2012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>(E868/D868)*100</f>
        <v>18.285714285714285</v>
      </c>
      <c r="P868" s="6">
        <f>E868/L868</f>
        <v>58.18181818181818</v>
      </c>
      <c r="Q868" t="str">
        <f t="shared" si="52"/>
        <v>music</v>
      </c>
      <c r="R868" t="str">
        <f t="shared" si="53"/>
        <v>jazz</v>
      </c>
      <c r="S868" s="13">
        <f>(I868/86400)+25569+(-8/24)</f>
        <v>42063.298611111109</v>
      </c>
      <c r="T868" s="13">
        <f>(J868/86400)+25569+(-8/24)</f>
        <v>42025.304606481477</v>
      </c>
      <c r="U868" t="str">
        <f t="shared" si="54"/>
        <v>Jan</v>
      </c>
      <c r="V868">
        <f t="shared" si="55"/>
        <v>2015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>(E869/D869)*100</f>
        <v>24.02</v>
      </c>
      <c r="P869" s="6">
        <f>E869/L869</f>
        <v>109.18181818181819</v>
      </c>
      <c r="Q869" t="str">
        <f t="shared" si="52"/>
        <v>music</v>
      </c>
      <c r="R869" t="str">
        <f t="shared" si="53"/>
        <v>jazz</v>
      </c>
      <c r="S869" s="13">
        <f>(I869/86400)+25569+(-8/24)</f>
        <v>40147.874305555553</v>
      </c>
      <c r="T869" s="13">
        <f>(J869/86400)+25569+(-8/24)</f>
        <v>40087.772060185183</v>
      </c>
      <c r="U869" t="str">
        <f t="shared" si="54"/>
        <v>Oct</v>
      </c>
      <c r="V869">
        <f t="shared" si="55"/>
        <v>2009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>(E870/D870)*100</f>
        <v>0.1111111111111111</v>
      </c>
      <c r="P870" s="6">
        <f>E870/L870</f>
        <v>50</v>
      </c>
      <c r="Q870" t="str">
        <f t="shared" si="52"/>
        <v>music</v>
      </c>
      <c r="R870" t="str">
        <f t="shared" si="53"/>
        <v>jazz</v>
      </c>
      <c r="S870" s="13">
        <f>(I870/86400)+25569+(-8/24)</f>
        <v>41645.694421296292</v>
      </c>
      <c r="T870" s="13">
        <f>(J870/86400)+25569+(-8/24)</f>
        <v>41615.694421296292</v>
      </c>
      <c r="U870" t="str">
        <f t="shared" si="54"/>
        <v>Dec</v>
      </c>
      <c r="V870">
        <f t="shared" si="55"/>
        <v>2013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>(E871/D871)*100</f>
        <v>11.818181818181818</v>
      </c>
      <c r="P871" s="6">
        <f>E871/L871</f>
        <v>346.66666666666669</v>
      </c>
      <c r="Q871" t="str">
        <f t="shared" si="52"/>
        <v>music</v>
      </c>
      <c r="R871" t="str">
        <f t="shared" si="53"/>
        <v>jazz</v>
      </c>
      <c r="S871" s="13">
        <f>(I871/86400)+25569+(-8/24)</f>
        <v>41372.470567129625</v>
      </c>
      <c r="T871" s="13">
        <f>(J871/86400)+25569+(-8/24)</f>
        <v>41342.512233796289</v>
      </c>
      <c r="U871" t="str">
        <f t="shared" si="54"/>
        <v>Mar</v>
      </c>
      <c r="V871">
        <f t="shared" si="55"/>
        <v>2013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>(E872/D872)*100</f>
        <v>0.31</v>
      </c>
      <c r="P872" s="6">
        <f>E872/L872</f>
        <v>12.4</v>
      </c>
      <c r="Q872" t="str">
        <f t="shared" si="52"/>
        <v>music</v>
      </c>
      <c r="R872" t="str">
        <f t="shared" si="53"/>
        <v>jazz</v>
      </c>
      <c r="S872" s="13">
        <f>(I872/86400)+25569+(-8/24)</f>
        <v>41517.688923611109</v>
      </c>
      <c r="T872" s="13">
        <f>(J872/86400)+25569+(-8/24)</f>
        <v>41487.688923611109</v>
      </c>
      <c r="U872" t="str">
        <f t="shared" si="54"/>
        <v>Aug</v>
      </c>
      <c r="V872">
        <f t="shared" si="55"/>
        <v>2013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>(E873/D873)*100</f>
        <v>5.416666666666667</v>
      </c>
      <c r="P873" s="6">
        <f>E873/L873</f>
        <v>27.083333333333332</v>
      </c>
      <c r="Q873" t="str">
        <f t="shared" si="52"/>
        <v>music</v>
      </c>
      <c r="R873" t="str">
        <f t="shared" si="53"/>
        <v>jazz</v>
      </c>
      <c r="S873" s="13">
        <f>(I873/86400)+25569+(-8/24)</f>
        <v>41607.269618055558</v>
      </c>
      <c r="T873" s="13">
        <f>(J873/86400)+25569+(-8/24)</f>
        <v>41577.227951388886</v>
      </c>
      <c r="U873" t="str">
        <f t="shared" si="54"/>
        <v>Oct</v>
      </c>
      <c r="V873">
        <f t="shared" si="55"/>
        <v>2013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>(E874/D874)*100</f>
        <v>0.8125</v>
      </c>
      <c r="P874" s="6">
        <f>E874/L874</f>
        <v>32.5</v>
      </c>
      <c r="Q874" t="str">
        <f t="shared" si="52"/>
        <v>music</v>
      </c>
      <c r="R874" t="str">
        <f t="shared" si="53"/>
        <v>jazz</v>
      </c>
      <c r="S874" s="13">
        <f>(I874/86400)+25569+(-8/24)</f>
        <v>40612.492210648146</v>
      </c>
      <c r="T874" s="13">
        <f>(J874/86400)+25569+(-8/24)</f>
        <v>40567.492210648146</v>
      </c>
      <c r="U874" t="str">
        <f t="shared" si="54"/>
        <v>Jan</v>
      </c>
      <c r="V874">
        <f t="shared" si="55"/>
        <v>2011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>(E875/D875)*100</f>
        <v>1.2857142857142856</v>
      </c>
      <c r="P875" s="6">
        <f>E875/L875</f>
        <v>9</v>
      </c>
      <c r="Q875" t="str">
        <f t="shared" si="52"/>
        <v>music</v>
      </c>
      <c r="R875" t="str">
        <f t="shared" si="53"/>
        <v>jazz</v>
      </c>
      <c r="S875" s="13">
        <f>(I875/86400)+25569+(-8/24)</f>
        <v>41223.875462962962</v>
      </c>
      <c r="T875" s="13">
        <f>(J875/86400)+25569+(-8/24)</f>
        <v>41183.833796296291</v>
      </c>
      <c r="U875" t="str">
        <f t="shared" si="54"/>
        <v>Oct</v>
      </c>
      <c r="V875">
        <f t="shared" si="55"/>
        <v>2012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>(E876/D876)*100</f>
        <v>24.333333333333336</v>
      </c>
      <c r="P876" s="6">
        <f>E876/L876</f>
        <v>34.761904761904759</v>
      </c>
      <c r="Q876" t="str">
        <f t="shared" si="52"/>
        <v>music</v>
      </c>
      <c r="R876" t="str">
        <f t="shared" si="53"/>
        <v>jazz</v>
      </c>
      <c r="S876" s="13">
        <f>(I876/86400)+25569+(-8/24)</f>
        <v>41398.250393518516</v>
      </c>
      <c r="T876" s="13">
        <f>(J876/86400)+25569+(-8/24)</f>
        <v>41368.250393518516</v>
      </c>
      <c r="U876" t="str">
        <f t="shared" si="54"/>
        <v>Apr</v>
      </c>
      <c r="V876">
        <f t="shared" si="55"/>
        <v>2013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>(E877/D877)*100</f>
        <v>0</v>
      </c>
      <c r="P877" s="6" t="e">
        <f>E877/L877</f>
        <v>#DIV/0!</v>
      </c>
      <c r="Q877" t="str">
        <f t="shared" si="52"/>
        <v>music</v>
      </c>
      <c r="R877" t="str">
        <f t="shared" si="53"/>
        <v>jazz</v>
      </c>
      <c r="S877" s="13">
        <f>(I877/86400)+25569+(-8/24)</f>
        <v>42268.390405092585</v>
      </c>
      <c r="T877" s="13">
        <f>(J877/86400)+25569+(-8/24)</f>
        <v>42248.390405092585</v>
      </c>
      <c r="U877" t="str">
        <f t="shared" si="54"/>
        <v>Sep</v>
      </c>
      <c r="V877">
        <f t="shared" si="55"/>
        <v>2015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>(E878/D878)*100</f>
        <v>40.799492385786799</v>
      </c>
      <c r="P878" s="6">
        <f>E878/L878</f>
        <v>28.577777777777779</v>
      </c>
      <c r="Q878" t="str">
        <f t="shared" si="52"/>
        <v>music</v>
      </c>
      <c r="R878" t="str">
        <f t="shared" si="53"/>
        <v>jazz</v>
      </c>
      <c r="S878" s="13">
        <f>(I878/86400)+25569+(-8/24)</f>
        <v>41309.163506944438</v>
      </c>
      <c r="T878" s="13">
        <f>(J878/86400)+25569+(-8/24)</f>
        <v>41276.163506944438</v>
      </c>
      <c r="U878" t="str">
        <f t="shared" si="54"/>
        <v>Jan</v>
      </c>
      <c r="V878">
        <f t="shared" si="55"/>
        <v>2013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>(E879/D879)*100</f>
        <v>67.55</v>
      </c>
      <c r="P879" s="6">
        <f>E879/L879</f>
        <v>46.586206896551722</v>
      </c>
      <c r="Q879" t="str">
        <f t="shared" si="52"/>
        <v>music</v>
      </c>
      <c r="R879" t="str">
        <f t="shared" si="53"/>
        <v>jazz</v>
      </c>
      <c r="S879" s="13">
        <f>(I879/86400)+25569+(-8/24)</f>
        <v>41627.455555555549</v>
      </c>
      <c r="T879" s="13">
        <f>(J879/86400)+25569+(-8/24)</f>
        <v>41597.455555555549</v>
      </c>
      <c r="U879" t="str">
        <f t="shared" si="54"/>
        <v>Nov</v>
      </c>
      <c r="V879">
        <f t="shared" si="55"/>
        <v>2013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>(E880/D880)*100</f>
        <v>1.3</v>
      </c>
      <c r="P880" s="6">
        <f>E880/L880</f>
        <v>32.5</v>
      </c>
      <c r="Q880" t="str">
        <f t="shared" si="52"/>
        <v>music</v>
      </c>
      <c r="R880" t="str">
        <f t="shared" si="53"/>
        <v>jazz</v>
      </c>
      <c r="S880" s="13">
        <f>(I880/86400)+25569+(-8/24)</f>
        <v>40534.899583333332</v>
      </c>
      <c r="T880" s="13">
        <f>(J880/86400)+25569+(-8/24)</f>
        <v>40504.899583333332</v>
      </c>
      <c r="U880" t="str">
        <f t="shared" si="54"/>
        <v>Nov</v>
      </c>
      <c r="V880">
        <f t="shared" si="55"/>
        <v>2010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>(E881/D881)*100</f>
        <v>30.666666666666664</v>
      </c>
      <c r="P881" s="6">
        <f>E881/L881</f>
        <v>21.466666666666665</v>
      </c>
      <c r="Q881" t="str">
        <f t="shared" si="52"/>
        <v>music</v>
      </c>
      <c r="R881" t="str">
        <f t="shared" si="53"/>
        <v>jazz</v>
      </c>
      <c r="S881" s="13">
        <f>(I881/86400)+25569+(-8/24)</f>
        <v>41058.496585648143</v>
      </c>
      <c r="T881" s="13">
        <f>(J881/86400)+25569+(-8/24)</f>
        <v>41037.496585648143</v>
      </c>
      <c r="U881" t="str">
        <f t="shared" si="54"/>
        <v>May</v>
      </c>
      <c r="V881">
        <f t="shared" si="55"/>
        <v>2012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>(E882/D882)*100</f>
        <v>2.9894179894179893</v>
      </c>
      <c r="P882" s="6">
        <f>E882/L882</f>
        <v>14.125</v>
      </c>
      <c r="Q882" t="str">
        <f t="shared" si="52"/>
        <v>music</v>
      </c>
      <c r="R882" t="str">
        <f t="shared" si="53"/>
        <v>indie rock</v>
      </c>
      <c r="S882" s="13">
        <f>(I882/86400)+25569+(-8/24)</f>
        <v>41211.987708333334</v>
      </c>
      <c r="T882" s="13">
        <f>(J882/86400)+25569+(-8/24)</f>
        <v>41178.987708333334</v>
      </c>
      <c r="U882" t="str">
        <f t="shared" si="54"/>
        <v>Sep</v>
      </c>
      <c r="V882">
        <f t="shared" si="55"/>
        <v>2012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>(E883/D883)*100</f>
        <v>0.8</v>
      </c>
      <c r="P883" s="6">
        <f>E883/L883</f>
        <v>30</v>
      </c>
      <c r="Q883" t="str">
        <f t="shared" si="52"/>
        <v>music</v>
      </c>
      <c r="R883" t="str">
        <f t="shared" si="53"/>
        <v>indie rock</v>
      </c>
      <c r="S883" s="13">
        <f>(I883/86400)+25569+(-8/24)</f>
        <v>40921.917662037034</v>
      </c>
      <c r="T883" s="13">
        <f>(J883/86400)+25569+(-8/24)</f>
        <v>40876.917662037034</v>
      </c>
      <c r="U883" t="str">
        <f t="shared" si="54"/>
        <v>Nov</v>
      </c>
      <c r="V883">
        <f t="shared" si="55"/>
        <v>2011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>(E884/D884)*100</f>
        <v>20.133333333333333</v>
      </c>
      <c r="P884" s="6">
        <f>E884/L884</f>
        <v>21.571428571428573</v>
      </c>
      <c r="Q884" t="str">
        <f t="shared" si="52"/>
        <v>music</v>
      </c>
      <c r="R884" t="str">
        <f t="shared" si="53"/>
        <v>indie rock</v>
      </c>
      <c r="S884" s="13">
        <f>(I884/86400)+25569+(-8/24)</f>
        <v>40792.527199074073</v>
      </c>
      <c r="T884" s="13">
        <f>(J884/86400)+25569+(-8/24)</f>
        <v>40759.527199074073</v>
      </c>
      <c r="U884" t="str">
        <f t="shared" si="54"/>
        <v>Aug</v>
      </c>
      <c r="V884">
        <f t="shared" si="55"/>
        <v>2011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>(E885/D885)*100</f>
        <v>40.020000000000003</v>
      </c>
      <c r="P885" s="6">
        <f>E885/L885</f>
        <v>83.375</v>
      </c>
      <c r="Q885" t="str">
        <f t="shared" si="52"/>
        <v>music</v>
      </c>
      <c r="R885" t="str">
        <f t="shared" si="53"/>
        <v>indie rock</v>
      </c>
      <c r="S885" s="13">
        <f>(I885/86400)+25569+(-8/24)</f>
        <v>42431.602256944439</v>
      </c>
      <c r="T885" s="13">
        <f>(J885/86400)+25569+(-8/24)</f>
        <v>42371.602256944439</v>
      </c>
      <c r="U885" t="str">
        <f t="shared" si="54"/>
        <v>Jan</v>
      </c>
      <c r="V885">
        <f t="shared" si="55"/>
        <v>2016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>(E886/D886)*100</f>
        <v>1</v>
      </c>
      <c r="P886" s="6">
        <f>E886/L886</f>
        <v>10</v>
      </c>
      <c r="Q886" t="str">
        <f t="shared" si="52"/>
        <v>music</v>
      </c>
      <c r="R886" t="str">
        <f t="shared" si="53"/>
        <v>indie rock</v>
      </c>
      <c r="S886" s="13">
        <f>(I886/86400)+25569+(-8/24)</f>
        <v>41040.771527777775</v>
      </c>
      <c r="T886" s="13">
        <f>(J886/86400)+25569+(-8/24)</f>
        <v>40981.469282407408</v>
      </c>
      <c r="U886" t="str">
        <f t="shared" si="54"/>
        <v>Mar</v>
      </c>
      <c r="V886">
        <f t="shared" si="55"/>
        <v>2012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>(E887/D887)*100</f>
        <v>75</v>
      </c>
      <c r="P887" s="6">
        <f>E887/L887</f>
        <v>35.714285714285715</v>
      </c>
      <c r="Q887" t="str">
        <f t="shared" si="52"/>
        <v>music</v>
      </c>
      <c r="R887" t="str">
        <f t="shared" si="53"/>
        <v>indie rock</v>
      </c>
      <c r="S887" s="13">
        <f>(I887/86400)+25569+(-8/24)</f>
        <v>42734.607766203706</v>
      </c>
      <c r="T887" s="13">
        <f>(J887/86400)+25569+(-8/24)</f>
        <v>42713.607766203706</v>
      </c>
      <c r="U887" t="str">
        <f t="shared" si="54"/>
        <v>Dec</v>
      </c>
      <c r="V887">
        <f t="shared" si="55"/>
        <v>2016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>(E888/D888)*100</f>
        <v>41</v>
      </c>
      <c r="P888" s="6">
        <f>E888/L888</f>
        <v>29.285714285714285</v>
      </c>
      <c r="Q888" t="str">
        <f t="shared" si="52"/>
        <v>music</v>
      </c>
      <c r="R888" t="str">
        <f t="shared" si="53"/>
        <v>indie rock</v>
      </c>
      <c r="S888" s="13">
        <f>(I888/86400)+25569+(-8/24)</f>
        <v>42628.537187499998</v>
      </c>
      <c r="T888" s="13">
        <f>(J888/86400)+25569+(-8/24)</f>
        <v>42603.537187499998</v>
      </c>
      <c r="U888" t="str">
        <f t="shared" si="54"/>
        <v>Aug</v>
      </c>
      <c r="V888">
        <f t="shared" si="55"/>
        <v>2016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>(E889/D889)*100</f>
        <v>0</v>
      </c>
      <c r="P889" s="6" t="e">
        <f>E889/L889</f>
        <v>#DIV/0!</v>
      </c>
      <c r="Q889" t="str">
        <f t="shared" si="52"/>
        <v>music</v>
      </c>
      <c r="R889" t="str">
        <f t="shared" si="53"/>
        <v>indie rock</v>
      </c>
      <c r="S889" s="13">
        <f>(I889/86400)+25569+(-8/24)</f>
        <v>41056.62563657407</v>
      </c>
      <c r="T889" s="13">
        <f>(J889/86400)+25569+(-8/24)</f>
        <v>41026.62563657407</v>
      </c>
      <c r="U889" t="str">
        <f t="shared" si="54"/>
        <v>Apr</v>
      </c>
      <c r="V889">
        <f t="shared" si="55"/>
        <v>2012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>(E890/D890)*100</f>
        <v>7.1999999999999993</v>
      </c>
      <c r="P890" s="6">
        <f>E890/L890</f>
        <v>18</v>
      </c>
      <c r="Q890" t="str">
        <f t="shared" si="52"/>
        <v>music</v>
      </c>
      <c r="R890" t="str">
        <f t="shared" si="53"/>
        <v>indie rock</v>
      </c>
      <c r="S890" s="13">
        <f>(I890/86400)+25569+(-8/24)</f>
        <v>40786.916666666664</v>
      </c>
      <c r="T890" s="13">
        <f>(J890/86400)+25569+(-8/24)</f>
        <v>40751.419965277775</v>
      </c>
      <c r="U890" t="str">
        <f t="shared" si="54"/>
        <v>Jul</v>
      </c>
      <c r="V890">
        <f t="shared" si="55"/>
        <v>2011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>(E891/D891)*100</f>
        <v>9.4412800000000008</v>
      </c>
      <c r="P891" s="6">
        <f>E891/L891</f>
        <v>73.760000000000005</v>
      </c>
      <c r="Q891" t="str">
        <f t="shared" si="52"/>
        <v>music</v>
      </c>
      <c r="R891" t="str">
        <f t="shared" si="53"/>
        <v>indie rock</v>
      </c>
      <c r="S891" s="13">
        <f>(I891/86400)+25569+(-8/24)</f>
        <v>41917.450729166667</v>
      </c>
      <c r="T891" s="13">
        <f>(J891/86400)+25569+(-8/24)</f>
        <v>41887.450729166667</v>
      </c>
      <c r="U891" t="str">
        <f t="shared" si="54"/>
        <v>Sep</v>
      </c>
      <c r="V891">
        <f t="shared" si="55"/>
        <v>2014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>(E892/D892)*100</f>
        <v>4.1666666666666661</v>
      </c>
      <c r="P892" s="6">
        <f>E892/L892</f>
        <v>31.25</v>
      </c>
      <c r="Q892" t="str">
        <f t="shared" si="52"/>
        <v>music</v>
      </c>
      <c r="R892" t="str">
        <f t="shared" si="53"/>
        <v>indie rock</v>
      </c>
      <c r="S892" s="13">
        <f>(I892/86400)+25569+(-8/24)</f>
        <v>41599.407164351847</v>
      </c>
      <c r="T892" s="13">
        <f>(J892/86400)+25569+(-8/24)</f>
        <v>41569.365497685183</v>
      </c>
      <c r="U892" t="str">
        <f t="shared" si="54"/>
        <v>Oct</v>
      </c>
      <c r="V892">
        <f t="shared" si="55"/>
        <v>2013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>(E893/D893)*100</f>
        <v>3.25</v>
      </c>
      <c r="P893" s="6">
        <f>E893/L893</f>
        <v>28.888888888888889</v>
      </c>
      <c r="Q893" t="str">
        <f t="shared" si="52"/>
        <v>music</v>
      </c>
      <c r="R893" t="str">
        <f t="shared" si="53"/>
        <v>indie rock</v>
      </c>
      <c r="S893" s="13">
        <f>(I893/86400)+25569+(-8/24)</f>
        <v>41871.698263888888</v>
      </c>
      <c r="T893" s="13">
        <f>(J893/86400)+25569+(-8/24)</f>
        <v>41841.698263888888</v>
      </c>
      <c r="U893" t="str">
        <f t="shared" si="54"/>
        <v>Jul</v>
      </c>
      <c r="V893">
        <f t="shared" si="55"/>
        <v>2014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>(E894/D894)*100</f>
        <v>40.75</v>
      </c>
      <c r="P894" s="6">
        <f>E894/L894</f>
        <v>143.8235294117647</v>
      </c>
      <c r="Q894" t="str">
        <f t="shared" si="52"/>
        <v>music</v>
      </c>
      <c r="R894" t="str">
        <f t="shared" si="53"/>
        <v>indie rock</v>
      </c>
      <c r="S894" s="13">
        <f>(I894/86400)+25569+(-8/24)</f>
        <v>40390.833333333328</v>
      </c>
      <c r="T894" s="13">
        <f>(J894/86400)+25569+(-8/24)</f>
        <v>40303.866701388884</v>
      </c>
      <c r="U894" t="str">
        <f t="shared" si="54"/>
        <v>May</v>
      </c>
      <c r="V894">
        <f t="shared" si="55"/>
        <v>2010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>(E895/D895)*100</f>
        <v>10</v>
      </c>
      <c r="P895" s="6">
        <f>E895/L895</f>
        <v>40</v>
      </c>
      <c r="Q895" t="str">
        <f t="shared" si="52"/>
        <v>music</v>
      </c>
      <c r="R895" t="str">
        <f t="shared" si="53"/>
        <v>indie rock</v>
      </c>
      <c r="S895" s="13">
        <f>(I895/86400)+25569+(-8/24)</f>
        <v>42095.522719907407</v>
      </c>
      <c r="T895" s="13">
        <f>(J895/86400)+25569+(-8/24)</f>
        <v>42065.564386574071</v>
      </c>
      <c r="U895" t="str">
        <f t="shared" si="54"/>
        <v>Mar</v>
      </c>
      <c r="V895">
        <f t="shared" si="55"/>
        <v>2015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>(E896/D896)*100</f>
        <v>39.17</v>
      </c>
      <c r="P896" s="6">
        <f>E896/L896</f>
        <v>147.81132075471697</v>
      </c>
      <c r="Q896" t="str">
        <f t="shared" si="52"/>
        <v>music</v>
      </c>
      <c r="R896" t="str">
        <f t="shared" si="53"/>
        <v>indie rock</v>
      </c>
      <c r="S896" s="13">
        <f>(I896/86400)+25569+(-8/24)</f>
        <v>42526.648263888885</v>
      </c>
      <c r="T896" s="13">
        <f>(J896/86400)+25569+(-8/24)</f>
        <v>42496.648263888885</v>
      </c>
      <c r="U896" t="str">
        <f t="shared" si="54"/>
        <v>May</v>
      </c>
      <c r="V896">
        <f t="shared" si="55"/>
        <v>2016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>(E897/D897)*100</f>
        <v>2.4375</v>
      </c>
      <c r="P897" s="6">
        <f>E897/L897</f>
        <v>27.857142857142858</v>
      </c>
      <c r="Q897" t="str">
        <f t="shared" si="52"/>
        <v>music</v>
      </c>
      <c r="R897" t="str">
        <f t="shared" si="53"/>
        <v>indie rock</v>
      </c>
      <c r="S897" s="13">
        <f>(I897/86400)+25569+(-8/24)</f>
        <v>40475.794317129628</v>
      </c>
      <c r="T897" s="13">
        <f>(J897/86400)+25569+(-8/24)</f>
        <v>40430.794317129628</v>
      </c>
      <c r="U897" t="str">
        <f t="shared" si="54"/>
        <v>Sep</v>
      </c>
      <c r="V897">
        <f t="shared" si="55"/>
        <v>2010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>(E898/D898)*100</f>
        <v>40</v>
      </c>
      <c r="P898" s="6">
        <f>E898/L898</f>
        <v>44.444444444444443</v>
      </c>
      <c r="Q898" t="str">
        <f t="shared" si="52"/>
        <v>music</v>
      </c>
      <c r="R898" t="str">
        <f t="shared" si="53"/>
        <v>indie rock</v>
      </c>
      <c r="S898" s="13">
        <f>(I898/86400)+25569+(-8/24)</f>
        <v>42243.833333333336</v>
      </c>
      <c r="T898" s="13">
        <f>(J898/86400)+25569+(-8/24)</f>
        <v>42218.53965277777</v>
      </c>
      <c r="U898" t="str">
        <f t="shared" si="54"/>
        <v>Aug</v>
      </c>
      <c r="V898">
        <f t="shared" si="55"/>
        <v>2015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>(E899/D899)*100</f>
        <v>0</v>
      </c>
      <c r="P899" s="6" t="e">
        <f>E899/L899</f>
        <v>#DIV/0!</v>
      </c>
      <c r="Q899" t="str">
        <f t="shared" ref="Q899:Q962" si="56">LEFT(N899,FIND("/",N899)-1)</f>
        <v>music</v>
      </c>
      <c r="R899" t="str">
        <f t="shared" ref="R899:R962" si="57">MID(N899,FIND("/",N899)+1,20)</f>
        <v>indie rock</v>
      </c>
      <c r="S899" s="13">
        <f>(I899/86400)+25569+(-8/24)</f>
        <v>41241.39708333333</v>
      </c>
      <c r="T899" s="13">
        <f>(J899/86400)+25569+(-8/24)</f>
        <v>41211.355416666665</v>
      </c>
      <c r="U899" t="str">
        <f t="shared" ref="U899:U962" si="58">TEXT(T899,"mmm")</f>
        <v>Oct</v>
      </c>
      <c r="V899">
        <f t="shared" ref="V899:V962" si="59">YEAR(T899)</f>
        <v>2012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>(E900/D900)*100</f>
        <v>2.8000000000000003</v>
      </c>
      <c r="P900" s="6">
        <f>E900/L900</f>
        <v>35</v>
      </c>
      <c r="Q900" t="str">
        <f t="shared" si="56"/>
        <v>music</v>
      </c>
      <c r="R900" t="str">
        <f t="shared" si="57"/>
        <v>indie rock</v>
      </c>
      <c r="S900" s="13">
        <f>(I900/86400)+25569+(-8/24)</f>
        <v>40923.424884259257</v>
      </c>
      <c r="T900" s="13">
        <f>(J900/86400)+25569+(-8/24)</f>
        <v>40878.424884259257</v>
      </c>
      <c r="U900" t="str">
        <f t="shared" si="58"/>
        <v>Dec</v>
      </c>
      <c r="V900">
        <f t="shared" si="59"/>
        <v>2011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>(E901/D901)*100</f>
        <v>37.333333333333336</v>
      </c>
      <c r="P901" s="6">
        <f>E901/L901</f>
        <v>35</v>
      </c>
      <c r="Q901" t="str">
        <f t="shared" si="56"/>
        <v>music</v>
      </c>
      <c r="R901" t="str">
        <f t="shared" si="57"/>
        <v>indie rock</v>
      </c>
      <c r="S901" s="13">
        <f>(I901/86400)+25569+(-8/24)</f>
        <v>40690.765763888885</v>
      </c>
      <c r="T901" s="13">
        <f>(J901/86400)+25569+(-8/24)</f>
        <v>40645.765763888885</v>
      </c>
      <c r="U901" t="str">
        <f t="shared" si="58"/>
        <v>Apr</v>
      </c>
      <c r="V901">
        <f t="shared" si="59"/>
        <v>2011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>(E902/D902)*100</f>
        <v>0.42</v>
      </c>
      <c r="P902" s="6">
        <f>E902/L902</f>
        <v>10.5</v>
      </c>
      <c r="Q902" t="str">
        <f t="shared" si="56"/>
        <v>music</v>
      </c>
      <c r="R902" t="str">
        <f t="shared" si="57"/>
        <v>jazz</v>
      </c>
      <c r="S902" s="13">
        <f>(I902/86400)+25569+(-8/24)</f>
        <v>42459.474560185183</v>
      </c>
      <c r="T902" s="13">
        <f>(J902/86400)+25569+(-8/24)</f>
        <v>42429.516226851854</v>
      </c>
      <c r="U902" t="str">
        <f t="shared" si="58"/>
        <v>Feb</v>
      </c>
      <c r="V902">
        <f t="shared" si="59"/>
        <v>2016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>(E903/D903)*100</f>
        <v>0</v>
      </c>
      <c r="P903" s="6" t="e">
        <f>E903/L903</f>
        <v>#DIV/0!</v>
      </c>
      <c r="Q903" t="str">
        <f t="shared" si="56"/>
        <v>music</v>
      </c>
      <c r="R903" t="str">
        <f t="shared" si="57"/>
        <v>jazz</v>
      </c>
      <c r="S903" s="13">
        <f>(I903/86400)+25569+(-8/24)</f>
        <v>40337.46597222222</v>
      </c>
      <c r="T903" s="13">
        <f>(J903/86400)+25569+(-8/24)</f>
        <v>40291.478171296294</v>
      </c>
      <c r="U903" t="str">
        <f t="shared" si="58"/>
        <v>Apr</v>
      </c>
      <c r="V903">
        <f t="shared" si="59"/>
        <v>2010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>(E904/D904)*100</f>
        <v>0.3</v>
      </c>
      <c r="P904" s="6">
        <f>E904/L904</f>
        <v>30</v>
      </c>
      <c r="Q904" t="str">
        <f t="shared" si="56"/>
        <v>music</v>
      </c>
      <c r="R904" t="str">
        <f t="shared" si="57"/>
        <v>jazz</v>
      </c>
      <c r="S904" s="13">
        <f>(I904/86400)+25569+(-8/24)</f>
        <v>41881.3125</v>
      </c>
      <c r="T904" s="13">
        <f>(J904/86400)+25569+(-8/24)</f>
        <v>41829.632199074069</v>
      </c>
      <c r="U904" t="str">
        <f t="shared" si="58"/>
        <v>Jul</v>
      </c>
      <c r="V904">
        <f t="shared" si="59"/>
        <v>2014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>(E905/D905)*100</f>
        <v>3.2</v>
      </c>
      <c r="P905" s="6">
        <f>E905/L905</f>
        <v>40</v>
      </c>
      <c r="Q905" t="str">
        <f t="shared" si="56"/>
        <v>music</v>
      </c>
      <c r="R905" t="str">
        <f t="shared" si="57"/>
        <v>jazz</v>
      </c>
      <c r="S905" s="13">
        <f>(I905/86400)+25569+(-8/24)</f>
        <v>41174.767361111109</v>
      </c>
      <c r="T905" s="13">
        <f>(J905/86400)+25569+(-8/24)</f>
        <v>41149.462731481479</v>
      </c>
      <c r="U905" t="str">
        <f t="shared" si="58"/>
        <v>Aug</v>
      </c>
      <c r="V905">
        <f t="shared" si="59"/>
        <v>2012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>(E906/D906)*100</f>
        <v>0.30199999999999999</v>
      </c>
      <c r="P906" s="6">
        <f>E906/L906</f>
        <v>50.333333333333336</v>
      </c>
      <c r="Q906" t="str">
        <f t="shared" si="56"/>
        <v>music</v>
      </c>
      <c r="R906" t="str">
        <f t="shared" si="57"/>
        <v>jazz</v>
      </c>
      <c r="S906" s="13">
        <f>(I906/86400)+25569+(-8/24)</f>
        <v>42371.74695601852</v>
      </c>
      <c r="T906" s="13">
        <f>(J906/86400)+25569+(-8/24)</f>
        <v>42341.74695601852</v>
      </c>
      <c r="U906" t="str">
        <f t="shared" si="58"/>
        <v>Dec</v>
      </c>
      <c r="V906">
        <f t="shared" si="59"/>
        <v>2015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>(E907/D907)*100</f>
        <v>3.0153846153846153</v>
      </c>
      <c r="P907" s="6">
        <f>E907/L907</f>
        <v>32.666666666666664</v>
      </c>
      <c r="Q907" t="str">
        <f t="shared" si="56"/>
        <v>music</v>
      </c>
      <c r="R907" t="str">
        <f t="shared" si="57"/>
        <v>jazz</v>
      </c>
      <c r="S907" s="13">
        <f>(I907/86400)+25569+(-8/24)</f>
        <v>40566.906550925924</v>
      </c>
      <c r="T907" s="13">
        <f>(J907/86400)+25569+(-8/24)</f>
        <v>40506.906550925924</v>
      </c>
      <c r="U907" t="str">
        <f t="shared" si="58"/>
        <v>Nov</v>
      </c>
      <c r="V907">
        <f t="shared" si="59"/>
        <v>2010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>(E908/D908)*100</f>
        <v>0</v>
      </c>
      <c r="P908" s="6" t="e">
        <f>E908/L908</f>
        <v>#DIV/0!</v>
      </c>
      <c r="Q908" t="str">
        <f t="shared" si="56"/>
        <v>music</v>
      </c>
      <c r="R908" t="str">
        <f t="shared" si="57"/>
        <v>jazz</v>
      </c>
      <c r="S908" s="13">
        <f>(I908/86400)+25569+(-8/24)</f>
        <v>41710.814699074072</v>
      </c>
      <c r="T908" s="13">
        <f>(J908/86400)+25569+(-8/24)</f>
        <v>41680.856365740736</v>
      </c>
      <c r="U908" t="str">
        <f t="shared" si="58"/>
        <v>Feb</v>
      </c>
      <c r="V908">
        <f t="shared" si="59"/>
        <v>2014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>(E909/D909)*100</f>
        <v>0</v>
      </c>
      <c r="P909" s="6" t="e">
        <f>E909/L909</f>
        <v>#DIV/0!</v>
      </c>
      <c r="Q909" t="str">
        <f t="shared" si="56"/>
        <v>music</v>
      </c>
      <c r="R909" t="str">
        <f t="shared" si="57"/>
        <v>jazz</v>
      </c>
      <c r="S909" s="13">
        <f>(I909/86400)+25569+(-8/24)</f>
        <v>40796.8590625</v>
      </c>
      <c r="T909" s="13">
        <f>(J909/86400)+25569+(-8/24)</f>
        <v>40766.8590625</v>
      </c>
      <c r="U909" t="str">
        <f t="shared" si="58"/>
        <v>Aug</v>
      </c>
      <c r="V909">
        <f t="shared" si="59"/>
        <v>2011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>(E910/D910)*100</f>
        <v>0</v>
      </c>
      <c r="P910" s="6" t="e">
        <f>E910/L910</f>
        <v>#DIV/0!</v>
      </c>
      <c r="Q910" t="str">
        <f t="shared" si="56"/>
        <v>music</v>
      </c>
      <c r="R910" t="str">
        <f t="shared" si="57"/>
        <v>jazz</v>
      </c>
      <c r="S910" s="13">
        <f>(I910/86400)+25569+(-8/24)</f>
        <v>40385.874305555553</v>
      </c>
      <c r="T910" s="13">
        <f>(J910/86400)+25569+(-8/24)</f>
        <v>40340.468229166661</v>
      </c>
      <c r="U910" t="str">
        <f t="shared" si="58"/>
        <v>Jun</v>
      </c>
      <c r="V910">
        <f t="shared" si="59"/>
        <v>2010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>(E911/D911)*100</f>
        <v>3.25</v>
      </c>
      <c r="P911" s="6">
        <f>E911/L911</f>
        <v>65</v>
      </c>
      <c r="Q911" t="str">
        <f t="shared" si="56"/>
        <v>music</v>
      </c>
      <c r="R911" t="str">
        <f t="shared" si="57"/>
        <v>jazz</v>
      </c>
      <c r="S911" s="13">
        <f>(I911/86400)+25569+(-8/24)</f>
        <v>41112.833333333328</v>
      </c>
      <c r="T911" s="13">
        <f>(J911/86400)+25569+(-8/24)</f>
        <v>41081.356944444444</v>
      </c>
      <c r="U911" t="str">
        <f t="shared" si="58"/>
        <v>Jun</v>
      </c>
      <c r="V911">
        <f t="shared" si="59"/>
        <v>2012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>(E912/D912)*100</f>
        <v>22.363636363636363</v>
      </c>
      <c r="P912" s="6">
        <f>E912/L912</f>
        <v>24.6</v>
      </c>
      <c r="Q912" t="str">
        <f t="shared" si="56"/>
        <v>music</v>
      </c>
      <c r="R912" t="str">
        <f t="shared" si="57"/>
        <v>jazz</v>
      </c>
      <c r="S912" s="13">
        <f>(I912/86400)+25569+(-8/24)</f>
        <v>42797.212025462963</v>
      </c>
      <c r="T912" s="13">
        <f>(J912/86400)+25569+(-8/24)</f>
        <v>42737.212025462963</v>
      </c>
      <c r="U912" t="str">
        <f t="shared" si="58"/>
        <v>Jan</v>
      </c>
      <c r="V912">
        <f t="shared" si="59"/>
        <v>2017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>(E913/D913)*100</f>
        <v>0</v>
      </c>
      <c r="P913" s="6" t="e">
        <f>E913/L913</f>
        <v>#DIV/0!</v>
      </c>
      <c r="Q913" t="str">
        <f t="shared" si="56"/>
        <v>music</v>
      </c>
      <c r="R913" t="str">
        <f t="shared" si="57"/>
        <v>jazz</v>
      </c>
      <c r="S913" s="13">
        <f>(I913/86400)+25569+(-8/24)</f>
        <v>41662.671817129631</v>
      </c>
      <c r="T913" s="13">
        <f>(J913/86400)+25569+(-8/24)</f>
        <v>41641.671817129631</v>
      </c>
      <c r="U913" t="str">
        <f t="shared" si="58"/>
        <v>Jan</v>
      </c>
      <c r="V913">
        <f t="shared" si="59"/>
        <v>2014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>(E914/D914)*100</f>
        <v>0.85714285714285721</v>
      </c>
      <c r="P914" s="6">
        <f>E914/L914</f>
        <v>15</v>
      </c>
      <c r="Q914" t="str">
        <f t="shared" si="56"/>
        <v>music</v>
      </c>
      <c r="R914" t="str">
        <f t="shared" si="57"/>
        <v>jazz</v>
      </c>
      <c r="S914" s="13">
        <f>(I914/86400)+25569+(-8/24)</f>
        <v>41253.817673611113</v>
      </c>
      <c r="T914" s="13">
        <f>(J914/86400)+25569+(-8/24)</f>
        <v>41193.776006944441</v>
      </c>
      <c r="U914" t="str">
        <f t="shared" si="58"/>
        <v>Oct</v>
      </c>
      <c r="V914">
        <f t="shared" si="59"/>
        <v>2012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>(E915/D915)*100</f>
        <v>6.6066666666666665</v>
      </c>
      <c r="P915" s="6">
        <f>E915/L915</f>
        <v>82.583333333333329</v>
      </c>
      <c r="Q915" t="str">
        <f t="shared" si="56"/>
        <v>music</v>
      </c>
      <c r="R915" t="str">
        <f t="shared" si="57"/>
        <v>jazz</v>
      </c>
      <c r="S915" s="13">
        <f>(I915/86400)+25569+(-8/24)</f>
        <v>41033.805775462963</v>
      </c>
      <c r="T915" s="13">
        <f>(J915/86400)+25569+(-8/24)</f>
        <v>41003.805775462963</v>
      </c>
      <c r="U915" t="str">
        <f t="shared" si="58"/>
        <v>Apr</v>
      </c>
      <c r="V915">
        <f t="shared" si="59"/>
        <v>2012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>(E916/D916)*100</f>
        <v>0</v>
      </c>
      <c r="P916" s="6" t="e">
        <f>E916/L916</f>
        <v>#DIV/0!</v>
      </c>
      <c r="Q916" t="str">
        <f t="shared" si="56"/>
        <v>music</v>
      </c>
      <c r="R916" t="str">
        <f t="shared" si="57"/>
        <v>jazz</v>
      </c>
      <c r="S916" s="13">
        <f>(I916/86400)+25569+(-8/24)</f>
        <v>41146.429942129624</v>
      </c>
      <c r="T916" s="13">
        <f>(J916/86400)+25569+(-8/24)</f>
        <v>41116.429942129624</v>
      </c>
      <c r="U916" t="str">
        <f t="shared" si="58"/>
        <v>Jul</v>
      </c>
      <c r="V916">
        <f t="shared" si="59"/>
        <v>2012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>(E917/D917)*100</f>
        <v>5.7692307692307692</v>
      </c>
      <c r="P917" s="6">
        <f>E917/L917</f>
        <v>41.666666666666664</v>
      </c>
      <c r="Q917" t="str">
        <f t="shared" si="56"/>
        <v>music</v>
      </c>
      <c r="R917" t="str">
        <f t="shared" si="57"/>
        <v>jazz</v>
      </c>
      <c r="S917" s="13">
        <f>(I917/86400)+25569+(-8/24)</f>
        <v>40968.874305555553</v>
      </c>
      <c r="T917" s="13">
        <f>(J917/86400)+25569+(-8/24)</f>
        <v>40937.346226851849</v>
      </c>
      <c r="U917" t="str">
        <f t="shared" si="58"/>
        <v>Jan</v>
      </c>
      <c r="V917">
        <f t="shared" si="59"/>
        <v>2012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>(E918/D918)*100</f>
        <v>0</v>
      </c>
      <c r="P918" s="6" t="e">
        <f>E918/L918</f>
        <v>#DIV/0!</v>
      </c>
      <c r="Q918" t="str">
        <f t="shared" si="56"/>
        <v>music</v>
      </c>
      <c r="R918" t="str">
        <f t="shared" si="57"/>
        <v>jazz</v>
      </c>
      <c r="S918" s="13">
        <f>(I918/86400)+25569+(-8/24)</f>
        <v>40472.875</v>
      </c>
      <c r="T918" s="13">
        <f>(J918/86400)+25569+(-8/24)</f>
        <v>40434.520069444443</v>
      </c>
      <c r="U918" t="str">
        <f t="shared" si="58"/>
        <v>Sep</v>
      </c>
      <c r="V918">
        <f t="shared" si="59"/>
        <v>2010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>(E919/D919)*100</f>
        <v>0.6</v>
      </c>
      <c r="P919" s="6">
        <f>E919/L919</f>
        <v>30</v>
      </c>
      <c r="Q919" t="str">
        <f t="shared" si="56"/>
        <v>music</v>
      </c>
      <c r="R919" t="str">
        <f t="shared" si="57"/>
        <v>jazz</v>
      </c>
      <c r="S919" s="13">
        <f>(I919/86400)+25569+(-8/24)</f>
        <v>41833.770833333328</v>
      </c>
      <c r="T919" s="13">
        <f>(J919/86400)+25569+(-8/24)</f>
        <v>41802.610300925924</v>
      </c>
      <c r="U919" t="str">
        <f t="shared" si="58"/>
        <v>Jun</v>
      </c>
      <c r="V919">
        <f t="shared" si="59"/>
        <v>2014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>(E920/D920)*100</f>
        <v>5.0256410256410255</v>
      </c>
      <c r="P920" s="6">
        <f>E920/L920</f>
        <v>19.600000000000001</v>
      </c>
      <c r="Q920" t="str">
        <f t="shared" si="56"/>
        <v>music</v>
      </c>
      <c r="R920" t="str">
        <f t="shared" si="57"/>
        <v>jazz</v>
      </c>
      <c r="S920" s="13">
        <f>(I920/86400)+25569+(-8/24)</f>
        <v>41974.624548611107</v>
      </c>
      <c r="T920" s="13">
        <f>(J920/86400)+25569+(-8/24)</f>
        <v>41944.582881944443</v>
      </c>
      <c r="U920" t="str">
        <f t="shared" si="58"/>
        <v>Nov</v>
      </c>
      <c r="V920">
        <f t="shared" si="59"/>
        <v>2014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>(E921/D921)*100</f>
        <v>0.5</v>
      </c>
      <c r="P921" s="6">
        <f>E921/L921</f>
        <v>100</v>
      </c>
      <c r="Q921" t="str">
        <f t="shared" si="56"/>
        <v>music</v>
      </c>
      <c r="R921" t="str">
        <f t="shared" si="57"/>
        <v>jazz</v>
      </c>
      <c r="S921" s="13">
        <f>(I921/86400)+25569+(-8/24)</f>
        <v>41262.308391203704</v>
      </c>
      <c r="T921" s="13">
        <f>(J921/86400)+25569+(-8/24)</f>
        <v>41227.308391203704</v>
      </c>
      <c r="U921" t="str">
        <f t="shared" si="58"/>
        <v>Nov</v>
      </c>
      <c r="V921">
        <f t="shared" si="59"/>
        <v>2012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>(E922/D922)*100</f>
        <v>0</v>
      </c>
      <c r="P922" s="6" t="e">
        <f>E922/L922</f>
        <v>#DIV/0!</v>
      </c>
      <c r="Q922" t="str">
        <f t="shared" si="56"/>
        <v>music</v>
      </c>
      <c r="R922" t="str">
        <f t="shared" si="57"/>
        <v>jazz</v>
      </c>
      <c r="S922" s="13">
        <f>(I922/86400)+25569+(-8/24)</f>
        <v>41592.379884259259</v>
      </c>
      <c r="T922" s="13">
        <f>(J922/86400)+25569+(-8/24)</f>
        <v>41562.338217592587</v>
      </c>
      <c r="U922" t="str">
        <f t="shared" si="58"/>
        <v>Oct</v>
      </c>
      <c r="V922">
        <f t="shared" si="59"/>
        <v>2013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>(E923/D923)*100</f>
        <v>30.9</v>
      </c>
      <c r="P923" s="6">
        <f>E923/L923</f>
        <v>231.75</v>
      </c>
      <c r="Q923" t="str">
        <f t="shared" si="56"/>
        <v>music</v>
      </c>
      <c r="R923" t="str">
        <f t="shared" si="57"/>
        <v>jazz</v>
      </c>
      <c r="S923" s="13">
        <f>(I923/86400)+25569+(-8/24)</f>
        <v>40888.879351851851</v>
      </c>
      <c r="T923" s="13">
        <f>(J923/86400)+25569+(-8/24)</f>
        <v>40846.837685185186</v>
      </c>
      <c r="U923" t="str">
        <f t="shared" si="58"/>
        <v>Oct</v>
      </c>
      <c r="V923">
        <f t="shared" si="59"/>
        <v>2011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>(E924/D924)*100</f>
        <v>21.037037037037038</v>
      </c>
      <c r="P924" s="6">
        <f>E924/L924</f>
        <v>189.33333333333334</v>
      </c>
      <c r="Q924" t="str">
        <f t="shared" si="56"/>
        <v>music</v>
      </c>
      <c r="R924" t="str">
        <f t="shared" si="57"/>
        <v>jazz</v>
      </c>
      <c r="S924" s="13">
        <f>(I924/86400)+25569+(-8/24)</f>
        <v>41913.19667824074</v>
      </c>
      <c r="T924" s="13">
        <f>(J924/86400)+25569+(-8/24)</f>
        <v>41878.19667824074</v>
      </c>
      <c r="U924" t="str">
        <f t="shared" si="58"/>
        <v>Aug</v>
      </c>
      <c r="V924">
        <f t="shared" si="59"/>
        <v>2014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>(E925/D925)*100</f>
        <v>2.1999999999999997</v>
      </c>
      <c r="P925" s="6">
        <f>E925/L925</f>
        <v>55</v>
      </c>
      <c r="Q925" t="str">
        <f t="shared" si="56"/>
        <v>music</v>
      </c>
      <c r="R925" t="str">
        <f t="shared" si="57"/>
        <v>jazz</v>
      </c>
      <c r="S925" s="13">
        <f>(I925/86400)+25569+(-8/24)</f>
        <v>41964.668090277781</v>
      </c>
      <c r="T925" s="13">
        <f>(J925/86400)+25569+(-8/24)</f>
        <v>41934.626423611109</v>
      </c>
      <c r="U925" t="str">
        <f t="shared" si="58"/>
        <v>Oct</v>
      </c>
      <c r="V925">
        <f t="shared" si="59"/>
        <v>2014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>(E926/D926)*100</f>
        <v>10.9</v>
      </c>
      <c r="P926" s="6">
        <f>E926/L926</f>
        <v>21.8</v>
      </c>
      <c r="Q926" t="str">
        <f t="shared" si="56"/>
        <v>music</v>
      </c>
      <c r="R926" t="str">
        <f t="shared" si="57"/>
        <v>jazz</v>
      </c>
      <c r="S926" s="13">
        <f>(I926/86400)+25569+(-8/24)</f>
        <v>41318.609594907401</v>
      </c>
      <c r="T926" s="13">
        <f>(J926/86400)+25569+(-8/24)</f>
        <v>41288.609594907401</v>
      </c>
      <c r="U926" t="str">
        <f t="shared" si="58"/>
        <v>Jan</v>
      </c>
      <c r="V926">
        <f t="shared" si="59"/>
        <v>2013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>(E927/D927)*100</f>
        <v>2.666666666666667</v>
      </c>
      <c r="P927" s="6">
        <f>E927/L927</f>
        <v>32</v>
      </c>
      <c r="Q927" t="str">
        <f t="shared" si="56"/>
        <v>music</v>
      </c>
      <c r="R927" t="str">
        <f t="shared" si="57"/>
        <v>jazz</v>
      </c>
      <c r="S927" s="13">
        <f>(I927/86400)+25569+(-8/24)</f>
        <v>41605.58924768518</v>
      </c>
      <c r="T927" s="13">
        <f>(J927/86400)+25569+(-8/24)</f>
        <v>41575.547581018516</v>
      </c>
      <c r="U927" t="str">
        <f t="shared" si="58"/>
        <v>Oct</v>
      </c>
      <c r="V927">
        <f t="shared" si="59"/>
        <v>2013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>(E928/D928)*100</f>
        <v>0</v>
      </c>
      <c r="P928" s="6" t="e">
        <f>E928/L928</f>
        <v>#DIV/0!</v>
      </c>
      <c r="Q928" t="str">
        <f t="shared" si="56"/>
        <v>music</v>
      </c>
      <c r="R928" t="str">
        <f t="shared" si="57"/>
        <v>jazz</v>
      </c>
      <c r="S928" s="13">
        <f>(I928/86400)+25569+(-8/24)</f>
        <v>40367.611111111109</v>
      </c>
      <c r="T928" s="13">
        <f>(J928/86400)+25569+(-8/24)</f>
        <v>40337.686689814815</v>
      </c>
      <c r="U928" t="str">
        <f t="shared" si="58"/>
        <v>Jun</v>
      </c>
      <c r="V928">
        <f t="shared" si="59"/>
        <v>2010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>(E929/D929)*100</f>
        <v>0</v>
      </c>
      <c r="P929" s="6" t="e">
        <f>E929/L929</f>
        <v>#DIV/0!</v>
      </c>
      <c r="Q929" t="str">
        <f t="shared" si="56"/>
        <v>music</v>
      </c>
      <c r="R929" t="str">
        <f t="shared" si="57"/>
        <v>jazz</v>
      </c>
      <c r="S929" s="13">
        <f>(I929/86400)+25569+(-8/24)</f>
        <v>41043.489525462959</v>
      </c>
      <c r="T929" s="13">
        <f>(J929/86400)+25569+(-8/24)</f>
        <v>41013.489525462959</v>
      </c>
      <c r="U929" t="str">
        <f t="shared" si="58"/>
        <v>Apr</v>
      </c>
      <c r="V929">
        <f t="shared" si="59"/>
        <v>2012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>(E930/D930)*100</f>
        <v>10.86206896551724</v>
      </c>
      <c r="P930" s="6">
        <f>E930/L930</f>
        <v>56.25</v>
      </c>
      <c r="Q930" t="str">
        <f t="shared" si="56"/>
        <v>music</v>
      </c>
      <c r="R930" t="str">
        <f t="shared" si="57"/>
        <v>jazz</v>
      </c>
      <c r="S930" s="13">
        <f>(I930/86400)+25569+(-8/24)</f>
        <v>41230.666666666664</v>
      </c>
      <c r="T930" s="13">
        <f>(J930/86400)+25569+(-8/24)</f>
        <v>41180.529085648144</v>
      </c>
      <c r="U930" t="str">
        <f t="shared" si="58"/>
        <v>Sep</v>
      </c>
      <c r="V930">
        <f t="shared" si="59"/>
        <v>2012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>(E931/D931)*100</f>
        <v>0</v>
      </c>
      <c r="P931" s="6" t="e">
        <f>E931/L931</f>
        <v>#DIV/0!</v>
      </c>
      <c r="Q931" t="str">
        <f t="shared" si="56"/>
        <v>music</v>
      </c>
      <c r="R931" t="str">
        <f t="shared" si="57"/>
        <v>jazz</v>
      </c>
      <c r="S931" s="13">
        <f>(I931/86400)+25569+(-8/24)</f>
        <v>41007.863067129627</v>
      </c>
      <c r="T931" s="13">
        <f>(J931/86400)+25569+(-8/24)</f>
        <v>40977.904733796291</v>
      </c>
      <c r="U931" t="str">
        <f t="shared" si="58"/>
        <v>Mar</v>
      </c>
      <c r="V931">
        <f t="shared" si="59"/>
        <v>2012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>(E932/D932)*100</f>
        <v>38.333333333333336</v>
      </c>
      <c r="P932" s="6">
        <f>E932/L932</f>
        <v>69</v>
      </c>
      <c r="Q932" t="str">
        <f t="shared" si="56"/>
        <v>music</v>
      </c>
      <c r="R932" t="str">
        <f t="shared" si="57"/>
        <v>jazz</v>
      </c>
      <c r="S932" s="13">
        <f>(I932/86400)+25569+(-8/24)</f>
        <v>40354.563888888886</v>
      </c>
      <c r="T932" s="13">
        <f>(J932/86400)+25569+(-8/24)</f>
        <v>40312.582245370366</v>
      </c>
      <c r="U932" t="str">
        <f t="shared" si="58"/>
        <v>May</v>
      </c>
      <c r="V932">
        <f t="shared" si="59"/>
        <v>2010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>(E933/D933)*100</f>
        <v>6.5500000000000007</v>
      </c>
      <c r="P933" s="6">
        <f>E933/L933</f>
        <v>18.714285714285715</v>
      </c>
      <c r="Q933" t="str">
        <f t="shared" si="56"/>
        <v>music</v>
      </c>
      <c r="R933" t="str">
        <f t="shared" si="57"/>
        <v>jazz</v>
      </c>
      <c r="S933" s="13">
        <f>(I933/86400)+25569+(-8/24)</f>
        <v>41714.583333333328</v>
      </c>
      <c r="T933" s="13">
        <f>(J933/86400)+25569+(-8/24)</f>
        <v>41680.026643518519</v>
      </c>
      <c r="U933" t="str">
        <f t="shared" si="58"/>
        <v>Feb</v>
      </c>
      <c r="V933">
        <f t="shared" si="59"/>
        <v>2014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>(E934/D934)*100</f>
        <v>14.536842105263158</v>
      </c>
      <c r="P934" s="6">
        <f>E934/L934</f>
        <v>46.033333333333331</v>
      </c>
      <c r="Q934" t="str">
        <f t="shared" si="56"/>
        <v>music</v>
      </c>
      <c r="R934" t="str">
        <f t="shared" si="57"/>
        <v>jazz</v>
      </c>
      <c r="S934" s="13">
        <f>(I934/86400)+25569+(-8/24)</f>
        <v>41355.594270833331</v>
      </c>
      <c r="T934" s="13">
        <f>(J934/86400)+25569+(-8/24)</f>
        <v>41310.635937499996</v>
      </c>
      <c r="U934" t="str">
        <f t="shared" si="58"/>
        <v>Feb</v>
      </c>
      <c r="V934">
        <f t="shared" si="59"/>
        <v>2013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>(E935/D935)*100</f>
        <v>6</v>
      </c>
      <c r="P935" s="6">
        <f>E935/L935</f>
        <v>60</v>
      </c>
      <c r="Q935" t="str">
        <f t="shared" si="56"/>
        <v>music</v>
      </c>
      <c r="R935" t="str">
        <f t="shared" si="57"/>
        <v>jazz</v>
      </c>
      <c r="S935" s="13">
        <f>(I935/86400)+25569+(-8/24)</f>
        <v>41770.835752314808</v>
      </c>
      <c r="T935" s="13">
        <f>(J935/86400)+25569+(-8/24)</f>
        <v>41710.835752314808</v>
      </c>
      <c r="U935" t="str">
        <f t="shared" si="58"/>
        <v>Mar</v>
      </c>
      <c r="V935">
        <f t="shared" si="59"/>
        <v>2014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>(E936/D936)*100</f>
        <v>30.4</v>
      </c>
      <c r="P936" s="6">
        <f>E936/L936</f>
        <v>50.666666666666664</v>
      </c>
      <c r="Q936" t="str">
        <f t="shared" si="56"/>
        <v>music</v>
      </c>
      <c r="R936" t="str">
        <f t="shared" si="57"/>
        <v>jazz</v>
      </c>
      <c r="S936" s="13">
        <f>(I936/86400)+25569+(-8/24)</f>
        <v>41762.916666666664</v>
      </c>
      <c r="T936" s="13">
        <f>(J936/86400)+25569+(-8/24)</f>
        <v>41733.403749999998</v>
      </c>
      <c r="U936" t="str">
        <f t="shared" si="58"/>
        <v>Apr</v>
      </c>
      <c r="V936">
        <f t="shared" si="59"/>
        <v>2014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>(E937/D937)*100</f>
        <v>1.4285714285714286</v>
      </c>
      <c r="P937" s="6">
        <f>E937/L937</f>
        <v>25</v>
      </c>
      <c r="Q937" t="str">
        <f t="shared" si="56"/>
        <v>music</v>
      </c>
      <c r="R937" t="str">
        <f t="shared" si="57"/>
        <v>jazz</v>
      </c>
      <c r="S937" s="13">
        <f>(I937/86400)+25569+(-8/24)</f>
        <v>42398.000335648147</v>
      </c>
      <c r="T937" s="13">
        <f>(J937/86400)+25569+(-8/24)</f>
        <v>42368.000335648147</v>
      </c>
      <c r="U937" t="str">
        <f t="shared" si="58"/>
        <v>Dec</v>
      </c>
      <c r="V937">
        <f t="shared" si="59"/>
        <v>2015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>(E938/D938)*100</f>
        <v>0</v>
      </c>
      <c r="P938" s="6" t="e">
        <f>E938/L938</f>
        <v>#DIV/0!</v>
      </c>
      <c r="Q938" t="str">
        <f t="shared" si="56"/>
        <v>music</v>
      </c>
      <c r="R938" t="str">
        <f t="shared" si="57"/>
        <v>jazz</v>
      </c>
      <c r="S938" s="13">
        <f>(I938/86400)+25569+(-8/24)</f>
        <v>40926.5</v>
      </c>
      <c r="T938" s="13">
        <f>(J938/86400)+25569+(-8/24)</f>
        <v>40882.690844907404</v>
      </c>
      <c r="U938" t="str">
        <f t="shared" si="58"/>
        <v>Dec</v>
      </c>
      <c r="V938">
        <f t="shared" si="59"/>
        <v>2011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>(E939/D939)*100</f>
        <v>1.1428571428571428</v>
      </c>
      <c r="P939" s="6">
        <f>E939/L939</f>
        <v>20</v>
      </c>
      <c r="Q939" t="str">
        <f t="shared" si="56"/>
        <v>music</v>
      </c>
      <c r="R939" t="str">
        <f t="shared" si="57"/>
        <v>jazz</v>
      </c>
      <c r="S939" s="13">
        <f>(I939/86400)+25569+(-8/24)</f>
        <v>41581.506446759253</v>
      </c>
      <c r="T939" s="13">
        <f>(J939/86400)+25569+(-8/24)</f>
        <v>41551.464780092589</v>
      </c>
      <c r="U939" t="str">
        <f t="shared" si="58"/>
        <v>Oct</v>
      </c>
      <c r="V939">
        <f t="shared" si="59"/>
        <v>2013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>(E940/D940)*100</f>
        <v>0.35714285714285715</v>
      </c>
      <c r="P940" s="6">
        <f>E940/L940</f>
        <v>25</v>
      </c>
      <c r="Q940" t="str">
        <f t="shared" si="56"/>
        <v>music</v>
      </c>
      <c r="R940" t="str">
        <f t="shared" si="57"/>
        <v>jazz</v>
      </c>
      <c r="S940" s="13">
        <f>(I940/86400)+25569+(-8/24)</f>
        <v>41154.14638888889</v>
      </c>
      <c r="T940" s="13">
        <f>(J940/86400)+25569+(-8/24)</f>
        <v>41124.14638888889</v>
      </c>
      <c r="U940" t="str">
        <f t="shared" si="58"/>
        <v>Aug</v>
      </c>
      <c r="V940">
        <f t="shared" si="59"/>
        <v>2012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>(E941/D941)*100</f>
        <v>1.4545454545454546</v>
      </c>
      <c r="P941" s="6">
        <f>E941/L941</f>
        <v>20</v>
      </c>
      <c r="Q941" t="str">
        <f t="shared" si="56"/>
        <v>music</v>
      </c>
      <c r="R941" t="str">
        <f t="shared" si="57"/>
        <v>jazz</v>
      </c>
      <c r="S941" s="13">
        <f>(I941/86400)+25569+(-8/24)</f>
        <v>41455.498611111107</v>
      </c>
      <c r="T941" s="13">
        <f>(J941/86400)+25569+(-8/24)</f>
        <v>41416.429837962962</v>
      </c>
      <c r="U941" t="str">
        <f t="shared" si="58"/>
        <v>May</v>
      </c>
      <c r="V941">
        <f t="shared" si="59"/>
        <v>2013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>(E942/D942)*100</f>
        <v>17.155555555555555</v>
      </c>
      <c r="P942" s="6">
        <f>E942/L942</f>
        <v>110.28571428571429</v>
      </c>
      <c r="Q942" t="str">
        <f t="shared" si="56"/>
        <v>technology</v>
      </c>
      <c r="R942" t="str">
        <f t="shared" si="57"/>
        <v>wearables</v>
      </c>
      <c r="S942" s="13">
        <f>(I942/86400)+25569+(-8/24)</f>
        <v>42226.675069444442</v>
      </c>
      <c r="T942" s="13">
        <f>(J942/86400)+25569+(-8/24)</f>
        <v>42181.675069444442</v>
      </c>
      <c r="U942" t="str">
        <f t="shared" si="58"/>
        <v>Jun</v>
      </c>
      <c r="V942">
        <f t="shared" si="59"/>
        <v>2015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>(E943/D943)*100</f>
        <v>2.3220000000000001</v>
      </c>
      <c r="P943" s="6">
        <f>E943/L943</f>
        <v>37.451612903225808</v>
      </c>
      <c r="Q943" t="str">
        <f t="shared" si="56"/>
        <v>technology</v>
      </c>
      <c r="R943" t="str">
        <f t="shared" si="57"/>
        <v>wearables</v>
      </c>
      <c r="S943" s="13">
        <f>(I943/86400)+25569+(-8/24)</f>
        <v>42775.763252314813</v>
      </c>
      <c r="T943" s="13">
        <f>(J943/86400)+25569+(-8/24)</f>
        <v>42745.763252314813</v>
      </c>
      <c r="U943" t="str">
        <f t="shared" si="58"/>
        <v>Jan</v>
      </c>
      <c r="V943">
        <f t="shared" si="59"/>
        <v>2017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>(E944/D944)*100</f>
        <v>8.9066666666666663</v>
      </c>
      <c r="P944" s="6">
        <f>E944/L944</f>
        <v>41.75</v>
      </c>
      <c r="Q944" t="str">
        <f t="shared" si="56"/>
        <v>technology</v>
      </c>
      <c r="R944" t="str">
        <f t="shared" si="57"/>
        <v>wearables</v>
      </c>
      <c r="S944" s="13">
        <f>(I944/86400)+25569+(-8/24)</f>
        <v>42418.509953703702</v>
      </c>
      <c r="T944" s="13">
        <f>(J944/86400)+25569+(-8/24)</f>
        <v>42382.509953703702</v>
      </c>
      <c r="U944" t="str">
        <f t="shared" si="58"/>
        <v>Jan</v>
      </c>
      <c r="V944">
        <f t="shared" si="59"/>
        <v>2016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>(E945/D945)*100</f>
        <v>9.6333333333333346</v>
      </c>
      <c r="P945" s="6">
        <f>E945/L945</f>
        <v>24.083333333333332</v>
      </c>
      <c r="Q945" t="str">
        <f t="shared" si="56"/>
        <v>technology</v>
      </c>
      <c r="R945" t="str">
        <f t="shared" si="57"/>
        <v>wearables</v>
      </c>
      <c r="S945" s="13">
        <f>(I945/86400)+25569+(-8/24)</f>
        <v>42703.376215277771</v>
      </c>
      <c r="T945" s="13">
        <f>(J945/86400)+25569+(-8/24)</f>
        <v>42673.334548611114</v>
      </c>
      <c r="U945" t="str">
        <f t="shared" si="58"/>
        <v>Oct</v>
      </c>
      <c r="V945">
        <f t="shared" si="59"/>
        <v>2016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>(E946/D946)*100</f>
        <v>13.325999999999999</v>
      </c>
      <c r="P946" s="6">
        <f>E946/L946</f>
        <v>69.40625</v>
      </c>
      <c r="Q946" t="str">
        <f t="shared" si="56"/>
        <v>technology</v>
      </c>
      <c r="R946" t="str">
        <f t="shared" si="57"/>
        <v>wearables</v>
      </c>
      <c r="S946" s="13">
        <f>(I946/86400)+25569+(-8/24)</f>
        <v>42478.249999999993</v>
      </c>
      <c r="T946" s="13">
        <f>(J946/86400)+25569+(-8/24)</f>
        <v>42444.250578703701</v>
      </c>
      <c r="U946" t="str">
        <f t="shared" si="58"/>
        <v>Mar</v>
      </c>
      <c r="V946">
        <f t="shared" si="59"/>
        <v>2016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>(E947/D947)*100</f>
        <v>2.484</v>
      </c>
      <c r="P947" s="6">
        <f>E947/L947</f>
        <v>155.25</v>
      </c>
      <c r="Q947" t="str">
        <f t="shared" si="56"/>
        <v>technology</v>
      </c>
      <c r="R947" t="str">
        <f t="shared" si="57"/>
        <v>wearables</v>
      </c>
      <c r="S947" s="13">
        <f>(I947/86400)+25569+(-8/24)</f>
        <v>42784.665972222218</v>
      </c>
      <c r="T947" s="13">
        <f>(J947/86400)+25569+(-8/24)</f>
        <v>42732.53965277777</v>
      </c>
      <c r="U947" t="str">
        <f t="shared" si="58"/>
        <v>Dec</v>
      </c>
      <c r="V947">
        <f t="shared" si="59"/>
        <v>2016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>(E948/D948)*100</f>
        <v>1.9066666666666665</v>
      </c>
      <c r="P948" s="6">
        <f>E948/L948</f>
        <v>57.2</v>
      </c>
      <c r="Q948" t="str">
        <f t="shared" si="56"/>
        <v>technology</v>
      </c>
      <c r="R948" t="str">
        <f t="shared" si="57"/>
        <v>wearables</v>
      </c>
      <c r="S948" s="13">
        <f>(I948/86400)+25569+(-8/24)</f>
        <v>42622.417222222219</v>
      </c>
      <c r="T948" s="13">
        <f>(J948/86400)+25569+(-8/24)</f>
        <v>42592.417222222219</v>
      </c>
      <c r="U948" t="str">
        <f t="shared" si="58"/>
        <v>Aug</v>
      </c>
      <c r="V948">
        <f t="shared" si="59"/>
        <v>2016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>(E949/D949)*100</f>
        <v>0</v>
      </c>
      <c r="P949" s="6" t="e">
        <f>E949/L949</f>
        <v>#DIV/0!</v>
      </c>
      <c r="Q949" t="str">
        <f t="shared" si="56"/>
        <v>technology</v>
      </c>
      <c r="R949" t="str">
        <f t="shared" si="57"/>
        <v>wearables</v>
      </c>
      <c r="S949" s="13">
        <f>(I949/86400)+25569+(-8/24)</f>
        <v>42551.44798611111</v>
      </c>
      <c r="T949" s="13">
        <f>(J949/86400)+25569+(-8/24)</f>
        <v>42491.44798611111</v>
      </c>
      <c r="U949" t="str">
        <f t="shared" si="58"/>
        <v>May</v>
      </c>
      <c r="V949">
        <f t="shared" si="59"/>
        <v>2016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>(E950/D950)*100</f>
        <v>12</v>
      </c>
      <c r="P950" s="6">
        <f>E950/L950</f>
        <v>60</v>
      </c>
      <c r="Q950" t="str">
        <f t="shared" si="56"/>
        <v>technology</v>
      </c>
      <c r="R950" t="str">
        <f t="shared" si="57"/>
        <v>wearables</v>
      </c>
      <c r="S950" s="13">
        <f>(I950/86400)+25569+(-8/24)</f>
        <v>42441.494953703703</v>
      </c>
      <c r="T950" s="13">
        <f>(J950/86400)+25569+(-8/24)</f>
        <v>42411.494953703703</v>
      </c>
      <c r="U950" t="str">
        <f t="shared" si="58"/>
        <v>Feb</v>
      </c>
      <c r="V950">
        <f t="shared" si="59"/>
        <v>2016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>(E951/D951)*100</f>
        <v>1.365</v>
      </c>
      <c r="P951" s="6">
        <f>E951/L951</f>
        <v>39</v>
      </c>
      <c r="Q951" t="str">
        <f t="shared" si="56"/>
        <v>technology</v>
      </c>
      <c r="R951" t="str">
        <f t="shared" si="57"/>
        <v>wearables</v>
      </c>
      <c r="S951" s="13">
        <f>(I951/86400)+25569+(-8/24)</f>
        <v>42420.710370370369</v>
      </c>
      <c r="T951" s="13">
        <f>(J951/86400)+25569+(-8/24)</f>
        <v>42360.710370370369</v>
      </c>
      <c r="U951" t="str">
        <f t="shared" si="58"/>
        <v>Dec</v>
      </c>
      <c r="V951">
        <f t="shared" si="59"/>
        <v>2015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>(E952/D952)*100</f>
        <v>28.04</v>
      </c>
      <c r="P952" s="6">
        <f>E952/L952</f>
        <v>58.416666666666664</v>
      </c>
      <c r="Q952" t="str">
        <f t="shared" si="56"/>
        <v>technology</v>
      </c>
      <c r="R952" t="str">
        <f t="shared" si="57"/>
        <v>wearables</v>
      </c>
      <c r="S952" s="13">
        <f>(I952/86400)+25569+(-8/24)</f>
        <v>42386.41737268518</v>
      </c>
      <c r="T952" s="13">
        <f>(J952/86400)+25569+(-8/24)</f>
        <v>42356.41737268518</v>
      </c>
      <c r="U952" t="str">
        <f t="shared" si="58"/>
        <v>Dec</v>
      </c>
      <c r="V952">
        <f t="shared" si="59"/>
        <v>2015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>(E953/D953)*100</f>
        <v>38.39</v>
      </c>
      <c r="P953" s="6">
        <f>E953/L953</f>
        <v>158.63636363636363</v>
      </c>
      <c r="Q953" t="str">
        <f t="shared" si="56"/>
        <v>technology</v>
      </c>
      <c r="R953" t="str">
        <f t="shared" si="57"/>
        <v>wearables</v>
      </c>
      <c r="S953" s="13">
        <f>(I953/86400)+25569+(-8/24)</f>
        <v>42525.320277777777</v>
      </c>
      <c r="T953" s="13">
        <f>(J953/86400)+25569+(-8/24)</f>
        <v>42480.320277777777</v>
      </c>
      <c r="U953" t="str">
        <f t="shared" si="58"/>
        <v>Apr</v>
      </c>
      <c r="V953">
        <f t="shared" si="59"/>
        <v>2016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>(E954/D954)*100</f>
        <v>39.942857142857143</v>
      </c>
      <c r="P954" s="6">
        <f>E954/L954</f>
        <v>99.857142857142861</v>
      </c>
      <c r="Q954" t="str">
        <f t="shared" si="56"/>
        <v>technology</v>
      </c>
      <c r="R954" t="str">
        <f t="shared" si="57"/>
        <v>wearables</v>
      </c>
      <c r="S954" s="13">
        <f>(I954/86400)+25569+(-8/24)</f>
        <v>42692.32189814814</v>
      </c>
      <c r="T954" s="13">
        <f>(J954/86400)+25569+(-8/24)</f>
        <v>42662.280231481483</v>
      </c>
      <c r="U954" t="str">
        <f t="shared" si="58"/>
        <v>Oct</v>
      </c>
      <c r="V954">
        <f t="shared" si="59"/>
        <v>2016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>(E955/D955)*100</f>
        <v>0.84</v>
      </c>
      <c r="P955" s="6">
        <f>E955/L955</f>
        <v>25.2</v>
      </c>
      <c r="Q955" t="str">
        <f t="shared" si="56"/>
        <v>technology</v>
      </c>
      <c r="R955" t="str">
        <f t="shared" si="57"/>
        <v>wearables</v>
      </c>
      <c r="S955" s="13">
        <f>(I955/86400)+25569+(-8/24)</f>
        <v>42028.831006944441</v>
      </c>
      <c r="T955" s="13">
        <f>(J955/86400)+25569+(-8/24)</f>
        <v>41998.831006944441</v>
      </c>
      <c r="U955" t="str">
        <f t="shared" si="58"/>
        <v>Dec</v>
      </c>
      <c r="V955">
        <f t="shared" si="59"/>
        <v>2014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>(E956/D956)*100</f>
        <v>43.406666666666666</v>
      </c>
      <c r="P956" s="6">
        <f>E956/L956</f>
        <v>89.191780821917803</v>
      </c>
      <c r="Q956" t="str">
        <f t="shared" si="56"/>
        <v>technology</v>
      </c>
      <c r="R956" t="str">
        <f t="shared" si="57"/>
        <v>wearables</v>
      </c>
      <c r="S956" s="13">
        <f>(I956/86400)+25569+(-8/24)</f>
        <v>42236.500451388885</v>
      </c>
      <c r="T956" s="13">
        <f>(J956/86400)+25569+(-8/24)</f>
        <v>42194.500451388885</v>
      </c>
      <c r="U956" t="str">
        <f t="shared" si="58"/>
        <v>Jul</v>
      </c>
      <c r="V956">
        <f t="shared" si="59"/>
        <v>2015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>(E957/D957)*100</f>
        <v>5.6613333333333333</v>
      </c>
      <c r="P957" s="6">
        <f>E957/L957</f>
        <v>182.6236559139785</v>
      </c>
      <c r="Q957" t="str">
        <f t="shared" si="56"/>
        <v>technology</v>
      </c>
      <c r="R957" t="str">
        <f t="shared" si="57"/>
        <v>wearables</v>
      </c>
      <c r="S957" s="13">
        <f>(I957/86400)+25569+(-8/24)</f>
        <v>42625.961805555555</v>
      </c>
      <c r="T957" s="13">
        <f>(J957/86400)+25569+(-8/24)</f>
        <v>42585.961805555555</v>
      </c>
      <c r="U957" t="str">
        <f t="shared" si="58"/>
        <v>Aug</v>
      </c>
      <c r="V957">
        <f t="shared" si="59"/>
        <v>2016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>(E958/D958)*100</f>
        <v>1.722</v>
      </c>
      <c r="P958" s="6">
        <f>E958/L958</f>
        <v>50.647058823529413</v>
      </c>
      <c r="Q958" t="str">
        <f t="shared" si="56"/>
        <v>technology</v>
      </c>
      <c r="R958" t="str">
        <f t="shared" si="57"/>
        <v>wearables</v>
      </c>
      <c r="S958" s="13">
        <f>(I958/86400)+25569+(-8/24)</f>
        <v>42120.538877314808</v>
      </c>
      <c r="T958" s="13">
        <f>(J958/86400)+25569+(-8/24)</f>
        <v>42060.580543981479</v>
      </c>
      <c r="U958" t="str">
        <f t="shared" si="58"/>
        <v>Feb</v>
      </c>
      <c r="V958">
        <f t="shared" si="59"/>
        <v>2015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>(E959/D959)*100</f>
        <v>1.9416666666666664</v>
      </c>
      <c r="P959" s="6">
        <f>E959/L959</f>
        <v>33.285714285714285</v>
      </c>
      <c r="Q959" t="str">
        <f t="shared" si="56"/>
        <v>technology</v>
      </c>
      <c r="R959" t="str">
        <f t="shared" si="57"/>
        <v>wearables</v>
      </c>
      <c r="S959" s="13">
        <f>(I959/86400)+25569+(-8/24)</f>
        <v>42691.260798611103</v>
      </c>
      <c r="T959" s="13">
        <f>(J959/86400)+25569+(-8/24)</f>
        <v>42660.219131944446</v>
      </c>
      <c r="U959" t="str">
        <f t="shared" si="58"/>
        <v>Oct</v>
      </c>
      <c r="V959">
        <f t="shared" si="59"/>
        <v>2016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>(E960/D960)*100</f>
        <v>11.328275684711327</v>
      </c>
      <c r="P960" s="6">
        <f>E960/L960</f>
        <v>51.823529411764703</v>
      </c>
      <c r="Q960" t="str">
        <f t="shared" si="56"/>
        <v>technology</v>
      </c>
      <c r="R960" t="str">
        <f t="shared" si="57"/>
        <v>wearables</v>
      </c>
      <c r="S960" s="13">
        <f>(I960/86400)+25569+(-8/24)</f>
        <v>42103.874305555553</v>
      </c>
      <c r="T960" s="13">
        <f>(J960/86400)+25569+(-8/24)</f>
        <v>42082.469479166662</v>
      </c>
      <c r="U960" t="str">
        <f t="shared" si="58"/>
        <v>Mar</v>
      </c>
      <c r="V960">
        <f t="shared" si="59"/>
        <v>2015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>(E961/D961)*100</f>
        <v>38.86</v>
      </c>
      <c r="P961" s="6">
        <f>E961/L961</f>
        <v>113.62573099415205</v>
      </c>
      <c r="Q961" t="str">
        <f t="shared" si="56"/>
        <v>technology</v>
      </c>
      <c r="R961" t="str">
        <f t="shared" si="57"/>
        <v>wearables</v>
      </c>
      <c r="S961" s="13">
        <f>(I961/86400)+25569+(-8/24)</f>
        <v>42022.84103009259</v>
      </c>
      <c r="T961" s="13">
        <f>(J961/86400)+25569+(-8/24)</f>
        <v>41992.84103009259</v>
      </c>
      <c r="U961" t="str">
        <f t="shared" si="58"/>
        <v>Dec</v>
      </c>
      <c r="V961">
        <f t="shared" si="59"/>
        <v>2014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>(E962/D962)*100</f>
        <v>46.100628930817614</v>
      </c>
      <c r="P962" s="6">
        <f>E962/L962</f>
        <v>136.46276595744681</v>
      </c>
      <c r="Q962" t="str">
        <f t="shared" si="56"/>
        <v>technology</v>
      </c>
      <c r="R962" t="str">
        <f t="shared" si="57"/>
        <v>wearables</v>
      </c>
      <c r="S962" s="13">
        <f>(I962/86400)+25569+(-8/24)</f>
        <v>42808.251793981479</v>
      </c>
      <c r="T962" s="13">
        <f>(J962/86400)+25569+(-8/24)</f>
        <v>42766.29346064815</v>
      </c>
      <c r="U962" t="str">
        <f t="shared" si="58"/>
        <v>Jan</v>
      </c>
      <c r="V962">
        <f t="shared" si="59"/>
        <v>2017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>(E963/D963)*100</f>
        <v>42.188421052631583</v>
      </c>
      <c r="P963" s="6">
        <f>E963/L963</f>
        <v>364.35454545454547</v>
      </c>
      <c r="Q963" t="str">
        <f t="shared" ref="Q963:Q1026" si="60">LEFT(N963,FIND("/",N963)-1)</f>
        <v>technology</v>
      </c>
      <c r="R963" t="str">
        <f t="shared" ref="R963:R1026" si="61">MID(N963,FIND("/",N963)+1,20)</f>
        <v>wearables</v>
      </c>
      <c r="S963" s="13">
        <f>(I963/86400)+25569+(-8/24)</f>
        <v>42786.458333333336</v>
      </c>
      <c r="T963" s="13">
        <f>(J963/86400)+25569+(-8/24)</f>
        <v>42740.360358796293</v>
      </c>
      <c r="U963" t="str">
        <f t="shared" ref="U963:U1026" si="62">TEXT(T963,"mmm")</f>
        <v>Jan</v>
      </c>
      <c r="V963">
        <f t="shared" ref="V963:V1026" si="63">YEAR(T963)</f>
        <v>2017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>(E964/D964)*100</f>
        <v>28.48</v>
      </c>
      <c r="P964" s="6">
        <f>E964/L964</f>
        <v>19.243243243243242</v>
      </c>
      <c r="Q964" t="str">
        <f t="shared" si="60"/>
        <v>technology</v>
      </c>
      <c r="R964" t="str">
        <f t="shared" si="61"/>
        <v>wearables</v>
      </c>
      <c r="S964" s="13">
        <f>(I964/86400)+25569+(-8/24)</f>
        <v>42411.379085648143</v>
      </c>
      <c r="T964" s="13">
        <f>(J964/86400)+25569+(-8/24)</f>
        <v>42373.379085648143</v>
      </c>
      <c r="U964" t="str">
        <f t="shared" si="62"/>
        <v>Jan</v>
      </c>
      <c r="V964">
        <f t="shared" si="63"/>
        <v>2016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>(E965/D965)*100</f>
        <v>1.077142857142857</v>
      </c>
      <c r="P965" s="6">
        <f>E965/L965</f>
        <v>41.888888888888886</v>
      </c>
      <c r="Q965" t="str">
        <f t="shared" si="60"/>
        <v>technology</v>
      </c>
      <c r="R965" t="str">
        <f t="shared" si="61"/>
        <v>wearables</v>
      </c>
      <c r="S965" s="13">
        <f>(I965/86400)+25569+(-8/24)</f>
        <v>42660.302303240744</v>
      </c>
      <c r="T965" s="13">
        <f>(J965/86400)+25569+(-8/24)</f>
        <v>42625.302303240744</v>
      </c>
      <c r="U965" t="str">
        <f t="shared" si="62"/>
        <v>Sep</v>
      </c>
      <c r="V965">
        <f t="shared" si="63"/>
        <v>2016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>(E966/D966)*100</f>
        <v>0.79909090909090907</v>
      </c>
      <c r="P966" s="6">
        <f>E966/L966</f>
        <v>30.310344827586206</v>
      </c>
      <c r="Q966" t="str">
        <f t="shared" si="60"/>
        <v>technology</v>
      </c>
      <c r="R966" t="str">
        <f t="shared" si="61"/>
        <v>wearables</v>
      </c>
      <c r="S966" s="13">
        <f>(I966/86400)+25569+(-8/24)</f>
        <v>42248.295358796291</v>
      </c>
      <c r="T966" s="13">
        <f>(J966/86400)+25569+(-8/24)</f>
        <v>42208.295358796291</v>
      </c>
      <c r="U966" t="str">
        <f t="shared" si="62"/>
        <v>Jul</v>
      </c>
      <c r="V966">
        <f t="shared" si="63"/>
        <v>2015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>(E967/D967)*100</f>
        <v>1.1919999999999999</v>
      </c>
      <c r="P967" s="6">
        <f>E967/L967</f>
        <v>49.666666666666664</v>
      </c>
      <c r="Q967" t="str">
        <f t="shared" si="60"/>
        <v>technology</v>
      </c>
      <c r="R967" t="str">
        <f t="shared" si="61"/>
        <v>wearables</v>
      </c>
      <c r="S967" s="13">
        <f>(I967/86400)+25569+(-8/24)</f>
        <v>42668.832638888889</v>
      </c>
      <c r="T967" s="13">
        <f>(J967/86400)+25569+(-8/24)</f>
        <v>42636.683402777773</v>
      </c>
      <c r="U967" t="str">
        <f t="shared" si="62"/>
        <v>Sep</v>
      </c>
      <c r="V967">
        <f t="shared" si="63"/>
        <v>2016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>(E968/D968)*100</f>
        <v>14.799999999999999</v>
      </c>
      <c r="P968" s="6">
        <f>E968/L968</f>
        <v>59.2</v>
      </c>
      <c r="Q968" t="str">
        <f t="shared" si="60"/>
        <v>technology</v>
      </c>
      <c r="R968" t="str">
        <f t="shared" si="61"/>
        <v>wearables</v>
      </c>
      <c r="S968" s="13">
        <f>(I968/86400)+25569+(-8/24)</f>
        <v>42649.302453703705</v>
      </c>
      <c r="T968" s="13">
        <f>(J968/86400)+25569+(-8/24)</f>
        <v>42619.302453703705</v>
      </c>
      <c r="U968" t="str">
        <f t="shared" si="62"/>
        <v>Sep</v>
      </c>
      <c r="V968">
        <f t="shared" si="63"/>
        <v>2016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>(E969/D969)*100</f>
        <v>17.810000000000002</v>
      </c>
      <c r="P969" s="6">
        <f>E969/L969</f>
        <v>43.97530864197531</v>
      </c>
      <c r="Q969" t="str">
        <f t="shared" si="60"/>
        <v>technology</v>
      </c>
      <c r="R969" t="str">
        <f t="shared" si="61"/>
        <v>wearables</v>
      </c>
      <c r="S969" s="13">
        <f>(I969/86400)+25569+(-8/24)</f>
        <v>42481.879328703704</v>
      </c>
      <c r="T969" s="13">
        <f>(J969/86400)+25569+(-8/24)</f>
        <v>42421.920995370368</v>
      </c>
      <c r="U969" t="str">
        <f t="shared" si="62"/>
        <v>Feb</v>
      </c>
      <c r="V969">
        <f t="shared" si="63"/>
        <v>2016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>(E970/D970)*100</f>
        <v>1.325</v>
      </c>
      <c r="P970" s="6">
        <f>E970/L970</f>
        <v>26.5</v>
      </c>
      <c r="Q970" t="str">
        <f t="shared" si="60"/>
        <v>technology</v>
      </c>
      <c r="R970" t="str">
        <f t="shared" si="61"/>
        <v>wearables</v>
      </c>
      <c r="S970" s="13">
        <f>(I970/86400)+25569+(-8/24)</f>
        <v>41866.514282407406</v>
      </c>
      <c r="T970" s="13">
        <f>(J970/86400)+25569+(-8/24)</f>
        <v>41836.514282407406</v>
      </c>
      <c r="U970" t="str">
        <f t="shared" si="62"/>
        <v>Jul</v>
      </c>
      <c r="V970">
        <f t="shared" si="63"/>
        <v>2014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>(E971/D971)*100</f>
        <v>46.666666666666664</v>
      </c>
      <c r="P971" s="6">
        <f>E971/L971</f>
        <v>1272.7272727272727</v>
      </c>
      <c r="Q971" t="str">
        <f t="shared" si="60"/>
        <v>technology</v>
      </c>
      <c r="R971" t="str">
        <f t="shared" si="61"/>
        <v>wearables</v>
      </c>
      <c r="S971" s="13">
        <f>(I971/86400)+25569+(-8/24)</f>
        <v>42774.969988425924</v>
      </c>
      <c r="T971" s="13">
        <f>(J971/86400)+25569+(-8/24)</f>
        <v>42741.969988425924</v>
      </c>
      <c r="U971" t="str">
        <f t="shared" si="62"/>
        <v>Jan</v>
      </c>
      <c r="V971">
        <f t="shared" si="63"/>
        <v>2017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>(E972/D972)*100</f>
        <v>45.92</v>
      </c>
      <c r="P972" s="6">
        <f>E972/L972</f>
        <v>164</v>
      </c>
      <c r="Q972" t="str">
        <f t="shared" si="60"/>
        <v>technology</v>
      </c>
      <c r="R972" t="str">
        <f t="shared" si="61"/>
        <v>wearables</v>
      </c>
      <c r="S972" s="13">
        <f>(I972/86400)+25569+(-8/24)</f>
        <v>42757.874305555553</v>
      </c>
      <c r="T972" s="13">
        <f>(J972/86400)+25569+(-8/24)</f>
        <v>42720.887187499997</v>
      </c>
      <c r="U972" t="str">
        <f t="shared" si="62"/>
        <v>Dec</v>
      </c>
      <c r="V972">
        <f t="shared" si="63"/>
        <v>2016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>(E973/D973)*100</f>
        <v>0.22599999999999998</v>
      </c>
      <c r="P973" s="6">
        <f>E973/L973</f>
        <v>45.2</v>
      </c>
      <c r="Q973" t="str">
        <f t="shared" si="60"/>
        <v>technology</v>
      </c>
      <c r="R973" t="str">
        <f t="shared" si="61"/>
        <v>wearables</v>
      </c>
      <c r="S973" s="13">
        <f>(I973/86400)+25569+(-8/24)</f>
        <v>42156.375694444439</v>
      </c>
      <c r="T973" s="13">
        <f>(J973/86400)+25569+(-8/24)</f>
        <v>42111.375694444439</v>
      </c>
      <c r="U973" t="str">
        <f t="shared" si="62"/>
        <v>Apr</v>
      </c>
      <c r="V973">
        <f t="shared" si="63"/>
        <v>2015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>(E974/D974)*100</f>
        <v>34.625</v>
      </c>
      <c r="P974" s="6">
        <f>E974/L974</f>
        <v>153.88888888888889</v>
      </c>
      <c r="Q974" t="str">
        <f t="shared" si="60"/>
        <v>technology</v>
      </c>
      <c r="R974" t="str">
        <f t="shared" si="61"/>
        <v>wearables</v>
      </c>
      <c r="S974" s="13">
        <f>(I974/86400)+25569+(-8/24)</f>
        <v>41885.957638888889</v>
      </c>
      <c r="T974" s="13">
        <f>(J974/86400)+25569+(-8/24)</f>
        <v>41856.532384259255</v>
      </c>
      <c r="U974" t="str">
        <f t="shared" si="62"/>
        <v>Aug</v>
      </c>
      <c r="V974">
        <f t="shared" si="63"/>
        <v>2014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>(E975/D975)*100</f>
        <v>2.0549999999999997</v>
      </c>
      <c r="P975" s="6">
        <f>E975/L975</f>
        <v>51.375</v>
      </c>
      <c r="Q975" t="str">
        <f t="shared" si="60"/>
        <v>technology</v>
      </c>
      <c r="R975" t="str">
        <f t="shared" si="61"/>
        <v>wearables</v>
      </c>
      <c r="S975" s="13">
        <f>(I975/86400)+25569+(-8/24)</f>
        <v>42316.723298611112</v>
      </c>
      <c r="T975" s="13">
        <f>(J975/86400)+25569+(-8/24)</f>
        <v>42256.681631944441</v>
      </c>
      <c r="U975" t="str">
        <f t="shared" si="62"/>
        <v>Sep</v>
      </c>
      <c r="V975">
        <f t="shared" si="63"/>
        <v>2015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>(E976/D976)*100</f>
        <v>0.55999999999999994</v>
      </c>
      <c r="P976" s="6">
        <f>E976/L976</f>
        <v>93.333333333333329</v>
      </c>
      <c r="Q976" t="str">
        <f t="shared" si="60"/>
        <v>technology</v>
      </c>
      <c r="R976" t="str">
        <f t="shared" si="61"/>
        <v>wearables</v>
      </c>
      <c r="S976" s="13">
        <f>(I976/86400)+25569+(-8/24)</f>
        <v>42454.374490740738</v>
      </c>
      <c r="T976" s="13">
        <f>(J976/86400)+25569+(-8/24)</f>
        <v>42424.416157407402</v>
      </c>
      <c r="U976" t="str">
        <f t="shared" si="62"/>
        <v>Feb</v>
      </c>
      <c r="V976">
        <f t="shared" si="63"/>
        <v>2016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>(E977/D977)*100</f>
        <v>2.6069999999999998</v>
      </c>
      <c r="P977" s="6">
        <f>E977/L977</f>
        <v>108.625</v>
      </c>
      <c r="Q977" t="str">
        <f t="shared" si="60"/>
        <v>technology</v>
      </c>
      <c r="R977" t="str">
        <f t="shared" si="61"/>
        <v>wearables</v>
      </c>
      <c r="S977" s="13">
        <f>(I977/86400)+25569+(-8/24)</f>
        <v>42549.363252314812</v>
      </c>
      <c r="T977" s="13">
        <f>(J977/86400)+25569+(-8/24)</f>
        <v>42489.363252314812</v>
      </c>
      <c r="U977" t="str">
        <f t="shared" si="62"/>
        <v>Apr</v>
      </c>
      <c r="V977">
        <f t="shared" si="63"/>
        <v>2016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>(E978/D978)*100</f>
        <v>1.9259999999999999</v>
      </c>
      <c r="P978" s="6">
        <f>E978/L978</f>
        <v>160.5</v>
      </c>
      <c r="Q978" t="str">
        <f t="shared" si="60"/>
        <v>technology</v>
      </c>
      <c r="R978" t="str">
        <f t="shared" si="61"/>
        <v>wearables</v>
      </c>
      <c r="S978" s="13">
        <f>(I978/86400)+25569+(-8/24)</f>
        <v>42229.725659722222</v>
      </c>
      <c r="T978" s="13">
        <f>(J978/86400)+25569+(-8/24)</f>
        <v>42184.725659722222</v>
      </c>
      <c r="U978" t="str">
        <f t="shared" si="62"/>
        <v>Jun</v>
      </c>
      <c r="V978">
        <f t="shared" si="63"/>
        <v>2015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>(E979/D979)*100</f>
        <v>33.666666666666664</v>
      </c>
      <c r="P979" s="6">
        <f>E979/L979</f>
        <v>75.75</v>
      </c>
      <c r="Q979" t="str">
        <f t="shared" si="60"/>
        <v>technology</v>
      </c>
      <c r="R979" t="str">
        <f t="shared" si="61"/>
        <v>wearables</v>
      </c>
      <c r="S979" s="13">
        <f>(I979/86400)+25569+(-8/24)</f>
        <v>42421.608761574076</v>
      </c>
      <c r="T979" s="13">
        <f>(J979/86400)+25569+(-8/24)</f>
        <v>42391.608761574076</v>
      </c>
      <c r="U979" t="str">
        <f t="shared" si="62"/>
        <v>Jan</v>
      </c>
      <c r="V979">
        <f t="shared" si="63"/>
        <v>2016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>(E980/D980)*100</f>
        <v>56.263267182990241</v>
      </c>
      <c r="P980" s="6">
        <f>E980/L980</f>
        <v>790.83739837398377</v>
      </c>
      <c r="Q980" t="str">
        <f t="shared" si="60"/>
        <v>technology</v>
      </c>
      <c r="R980" t="str">
        <f t="shared" si="61"/>
        <v>wearables</v>
      </c>
      <c r="S980" s="13">
        <f>(I980/86400)+25569+(-8/24)</f>
        <v>42424.975706018515</v>
      </c>
      <c r="T980" s="13">
        <f>(J980/86400)+25569+(-8/24)</f>
        <v>42394.975706018515</v>
      </c>
      <c r="U980" t="str">
        <f t="shared" si="62"/>
        <v>Jan</v>
      </c>
      <c r="V980">
        <f t="shared" si="63"/>
        <v>2016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>(E981/D981)*100</f>
        <v>82.817599999999999</v>
      </c>
      <c r="P981" s="6">
        <f>E981/L981</f>
        <v>301.93916666666667</v>
      </c>
      <c r="Q981" t="str">
        <f t="shared" si="60"/>
        <v>technology</v>
      </c>
      <c r="R981" t="str">
        <f t="shared" si="61"/>
        <v>wearables</v>
      </c>
      <c r="S981" s="13">
        <f>(I981/86400)+25569+(-8/24)</f>
        <v>42541.457638888889</v>
      </c>
      <c r="T981" s="13">
        <f>(J981/86400)+25569+(-8/24)</f>
        <v>42506.083657407406</v>
      </c>
      <c r="U981" t="str">
        <f t="shared" si="62"/>
        <v>May</v>
      </c>
      <c r="V981">
        <f t="shared" si="63"/>
        <v>2016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>(E982/D982)*100</f>
        <v>14.860000000000001</v>
      </c>
      <c r="P982" s="6">
        <f>E982/L982</f>
        <v>47.935483870967744</v>
      </c>
      <c r="Q982" t="str">
        <f t="shared" si="60"/>
        <v>technology</v>
      </c>
      <c r="R982" t="str">
        <f t="shared" si="61"/>
        <v>wearables</v>
      </c>
      <c r="S982" s="13">
        <f>(I982/86400)+25569+(-8/24)</f>
        <v>41973.612523148149</v>
      </c>
      <c r="T982" s="13">
        <f>(J982/86400)+25569+(-8/24)</f>
        <v>41928.570856481478</v>
      </c>
      <c r="U982" t="str">
        <f t="shared" si="62"/>
        <v>Oct</v>
      </c>
      <c r="V982">
        <f t="shared" si="63"/>
        <v>2014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>(E983/D983)*100</f>
        <v>1.2375123751237513E-2</v>
      </c>
      <c r="P983" s="6">
        <f>E983/L983</f>
        <v>2.75</v>
      </c>
      <c r="Q983" t="str">
        <f t="shared" si="60"/>
        <v>technology</v>
      </c>
      <c r="R983" t="str">
        <f t="shared" si="61"/>
        <v>wearables</v>
      </c>
      <c r="S983" s="13">
        <f>(I983/86400)+25569+(-8/24)</f>
        <v>41860.613680555551</v>
      </c>
      <c r="T983" s="13">
        <f>(J983/86400)+25569+(-8/24)</f>
        <v>41830.613680555551</v>
      </c>
      <c r="U983" t="str">
        <f t="shared" si="62"/>
        <v>Jul</v>
      </c>
      <c r="V983">
        <f t="shared" si="63"/>
        <v>2014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>(E984/D984)*100</f>
        <v>1.7142857142857144E-2</v>
      </c>
      <c r="P984" s="6">
        <f>E984/L984</f>
        <v>1</v>
      </c>
      <c r="Q984" t="str">
        <f t="shared" si="60"/>
        <v>technology</v>
      </c>
      <c r="R984" t="str">
        <f t="shared" si="61"/>
        <v>wearables</v>
      </c>
      <c r="S984" s="13">
        <f>(I984/86400)+25569+(-8/24)</f>
        <v>42645.419976851852</v>
      </c>
      <c r="T984" s="13">
        <f>(J984/86400)+25569+(-8/24)</f>
        <v>42615.419976851852</v>
      </c>
      <c r="U984" t="str">
        <f t="shared" si="62"/>
        <v>Sep</v>
      </c>
      <c r="V984">
        <f t="shared" si="63"/>
        <v>2016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>(E985/D985)*100</f>
        <v>29.506136117214709</v>
      </c>
      <c r="P985" s="6">
        <f>E985/L985</f>
        <v>171.79329608938548</v>
      </c>
      <c r="Q985" t="str">
        <f t="shared" si="60"/>
        <v>technology</v>
      </c>
      <c r="R985" t="str">
        <f t="shared" si="61"/>
        <v>wearables</v>
      </c>
      <c r="S985" s="13">
        <f>(I985/86400)+25569+(-8/24)</f>
        <v>42605.537499999999</v>
      </c>
      <c r="T985" s="13">
        <f>(J985/86400)+25569+(-8/24)</f>
        <v>42574.334317129622</v>
      </c>
      <c r="U985" t="str">
        <f t="shared" si="62"/>
        <v>Jul</v>
      </c>
      <c r="V985">
        <f t="shared" si="63"/>
        <v>2016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>(E986/D986)*100</f>
        <v>1.06</v>
      </c>
      <c r="P986" s="6">
        <f>E986/L986</f>
        <v>35.333333333333336</v>
      </c>
      <c r="Q986" t="str">
        <f t="shared" si="60"/>
        <v>technology</v>
      </c>
      <c r="R986" t="str">
        <f t="shared" si="61"/>
        <v>wearables</v>
      </c>
      <c r="S986" s="13">
        <f>(I986/86400)+25569+(-8/24)</f>
        <v>42090.74083333333</v>
      </c>
      <c r="T986" s="13">
        <f>(J986/86400)+25569+(-8/24)</f>
        <v>42060.782499999994</v>
      </c>
      <c r="U986" t="str">
        <f t="shared" si="62"/>
        <v>Feb</v>
      </c>
      <c r="V986">
        <f t="shared" si="63"/>
        <v>2015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>(E987/D987)*100</f>
        <v>6.293333333333333</v>
      </c>
      <c r="P987" s="6">
        <f>E987/L987</f>
        <v>82.086956521739125</v>
      </c>
      <c r="Q987" t="str">
        <f t="shared" si="60"/>
        <v>technology</v>
      </c>
      <c r="R987" t="str">
        <f t="shared" si="61"/>
        <v>wearables</v>
      </c>
      <c r="S987" s="13">
        <f>(I987/86400)+25569+(-8/24)</f>
        <v>42369.624999999993</v>
      </c>
      <c r="T987" s="13">
        <f>(J987/86400)+25569+(-8/24)</f>
        <v>42339.634375000001</v>
      </c>
      <c r="U987" t="str">
        <f t="shared" si="62"/>
        <v>Dec</v>
      </c>
      <c r="V987">
        <f t="shared" si="63"/>
        <v>2015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>(E988/D988)*100</f>
        <v>12.75</v>
      </c>
      <c r="P988" s="6">
        <f>E988/L988</f>
        <v>110.8695652173913</v>
      </c>
      <c r="Q988" t="str">
        <f t="shared" si="60"/>
        <v>technology</v>
      </c>
      <c r="R988" t="str">
        <f t="shared" si="61"/>
        <v>wearables</v>
      </c>
      <c r="S988" s="13">
        <f>(I988/86400)+25569+(-8/24)</f>
        <v>42378.666666666664</v>
      </c>
      <c r="T988" s="13">
        <f>(J988/86400)+25569+(-8/24)</f>
        <v>42324.434027777774</v>
      </c>
      <c r="U988" t="str">
        <f t="shared" si="62"/>
        <v>Nov</v>
      </c>
      <c r="V988">
        <f t="shared" si="63"/>
        <v>2015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>(E989/D989)*100</f>
        <v>13.22</v>
      </c>
      <c r="P989" s="6">
        <f>E989/L989</f>
        <v>161.21951219512195</v>
      </c>
      <c r="Q989" t="str">
        <f t="shared" si="60"/>
        <v>technology</v>
      </c>
      <c r="R989" t="str">
        <f t="shared" si="61"/>
        <v>wearables</v>
      </c>
      <c r="S989" s="13">
        <f>(I989/86400)+25569+(-8/24)</f>
        <v>41812.961226851847</v>
      </c>
      <c r="T989" s="13">
        <f>(J989/86400)+25569+(-8/24)</f>
        <v>41772.961226851847</v>
      </c>
      <c r="U989" t="str">
        <f t="shared" si="62"/>
        <v>May</v>
      </c>
      <c r="V989">
        <f t="shared" si="63"/>
        <v>2014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>(E990/D990)*100</f>
        <v>0</v>
      </c>
      <c r="P990" s="6" t="e">
        <f>E990/L990</f>
        <v>#DIV/0!</v>
      </c>
      <c r="Q990" t="str">
        <f t="shared" si="60"/>
        <v>technology</v>
      </c>
      <c r="R990" t="str">
        <f t="shared" si="61"/>
        <v>wearables</v>
      </c>
      <c r="S990" s="13">
        <f>(I990/86400)+25569+(-8/24)</f>
        <v>42644.023437499993</v>
      </c>
      <c r="T990" s="13">
        <f>(J990/86400)+25569+(-8/24)</f>
        <v>42614.023437499993</v>
      </c>
      <c r="U990" t="str">
        <f t="shared" si="62"/>
        <v>Sep</v>
      </c>
      <c r="V990">
        <f t="shared" si="63"/>
        <v>2016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>(E991/D991)*100</f>
        <v>16.77</v>
      </c>
      <c r="P991" s="6">
        <f>E991/L991</f>
        <v>52.40625</v>
      </c>
      <c r="Q991" t="str">
        <f t="shared" si="60"/>
        <v>technology</v>
      </c>
      <c r="R991" t="str">
        <f t="shared" si="61"/>
        <v>wearables</v>
      </c>
      <c r="S991" s="13">
        <f>(I991/86400)+25569+(-8/24)</f>
        <v>42641.600636574069</v>
      </c>
      <c r="T991" s="13">
        <f>(J991/86400)+25569+(-8/24)</f>
        <v>42611.600636574069</v>
      </c>
      <c r="U991" t="str">
        <f t="shared" si="62"/>
        <v>Aug</v>
      </c>
      <c r="V991">
        <f t="shared" si="63"/>
        <v>2016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>(E992/D992)*100</f>
        <v>0.104</v>
      </c>
      <c r="P992" s="6">
        <f>E992/L992</f>
        <v>13</v>
      </c>
      <c r="Q992" t="str">
        <f t="shared" si="60"/>
        <v>technology</v>
      </c>
      <c r="R992" t="str">
        <f t="shared" si="61"/>
        <v>wearables</v>
      </c>
      <c r="S992" s="13">
        <f>(I992/86400)+25569+(-8/24)</f>
        <v>41885.450972222221</v>
      </c>
      <c r="T992" s="13">
        <f>(J992/86400)+25569+(-8/24)</f>
        <v>41855.450972222221</v>
      </c>
      <c r="U992" t="str">
        <f t="shared" si="62"/>
        <v>Aug</v>
      </c>
      <c r="V992">
        <f t="shared" si="63"/>
        <v>2014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>(E993/D993)*100</f>
        <v>4.24</v>
      </c>
      <c r="P993" s="6">
        <f>E993/L993</f>
        <v>30.285714285714285</v>
      </c>
      <c r="Q993" t="str">
        <f t="shared" si="60"/>
        <v>technology</v>
      </c>
      <c r="R993" t="str">
        <f t="shared" si="61"/>
        <v>wearables</v>
      </c>
      <c r="S993" s="13">
        <f>(I993/86400)+25569+(-8/24)</f>
        <v>42563.45208333333</v>
      </c>
      <c r="T993" s="13">
        <f>(J993/86400)+25569+(-8/24)</f>
        <v>42538.423472222225</v>
      </c>
      <c r="U993" t="str">
        <f t="shared" si="62"/>
        <v>Jun</v>
      </c>
      <c r="V993">
        <f t="shared" si="63"/>
        <v>2016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>(E994/D994)*100</f>
        <v>0.46699999999999997</v>
      </c>
      <c r="P994" s="6">
        <f>E994/L994</f>
        <v>116.75</v>
      </c>
      <c r="Q994" t="str">
        <f t="shared" si="60"/>
        <v>technology</v>
      </c>
      <c r="R994" t="str">
        <f t="shared" si="61"/>
        <v>wearables</v>
      </c>
      <c r="S994" s="13">
        <f>(I994/86400)+25569+(-8/24)</f>
        <v>42497.549988425926</v>
      </c>
      <c r="T994" s="13">
        <f>(J994/86400)+25569+(-8/24)</f>
        <v>42437.59165509259</v>
      </c>
      <c r="U994" t="str">
        <f t="shared" si="62"/>
        <v>Mar</v>
      </c>
      <c r="V994">
        <f t="shared" si="63"/>
        <v>2016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>(E995/D995)*100</f>
        <v>25.087142857142858</v>
      </c>
      <c r="P995" s="6">
        <f>E995/L995</f>
        <v>89.59693877551021</v>
      </c>
      <c r="Q995" t="str">
        <f t="shared" si="60"/>
        <v>technology</v>
      </c>
      <c r="R995" t="str">
        <f t="shared" si="61"/>
        <v>wearables</v>
      </c>
      <c r="S995" s="13">
        <f>(I995/86400)+25569+(-8/24)</f>
        <v>42685.874999999993</v>
      </c>
      <c r="T995" s="13">
        <f>(J995/86400)+25569+(-8/24)</f>
        <v>42652.631574074076</v>
      </c>
      <c r="U995" t="str">
        <f t="shared" si="62"/>
        <v>Oct</v>
      </c>
      <c r="V995">
        <f t="shared" si="63"/>
        <v>2016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>(E996/D996)*100</f>
        <v>2.3345000000000002</v>
      </c>
      <c r="P996" s="6">
        <f>E996/L996</f>
        <v>424.45454545454544</v>
      </c>
      <c r="Q996" t="str">
        <f t="shared" si="60"/>
        <v>technology</v>
      </c>
      <c r="R996" t="str">
        <f t="shared" si="61"/>
        <v>wearables</v>
      </c>
      <c r="S996" s="13">
        <f>(I996/86400)+25569+(-8/24)</f>
        <v>41973.624305555553</v>
      </c>
      <c r="T996" s="13">
        <f>(J996/86400)+25569+(-8/24)</f>
        <v>41920.929745370369</v>
      </c>
      <c r="U996" t="str">
        <f t="shared" si="62"/>
        <v>Oct</v>
      </c>
      <c r="V996">
        <f t="shared" si="63"/>
        <v>2014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>(E997/D997)*100</f>
        <v>7.26</v>
      </c>
      <c r="P997" s="6">
        <f>E997/L997</f>
        <v>80.666666666666671</v>
      </c>
      <c r="Q997" t="str">
        <f t="shared" si="60"/>
        <v>technology</v>
      </c>
      <c r="R997" t="str">
        <f t="shared" si="61"/>
        <v>wearables</v>
      </c>
      <c r="S997" s="13">
        <f>(I997/86400)+25569+(-8/24)</f>
        <v>41972.333333333336</v>
      </c>
      <c r="T997" s="13">
        <f>(J997/86400)+25569+(-8/24)</f>
        <v>41947.607407407406</v>
      </c>
      <c r="U997" t="str">
        <f t="shared" si="62"/>
        <v>Nov</v>
      </c>
      <c r="V997">
        <f t="shared" si="63"/>
        <v>2014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>(E998/D998)*100</f>
        <v>1.625</v>
      </c>
      <c r="P998" s="6">
        <f>E998/L998</f>
        <v>13</v>
      </c>
      <c r="Q998" t="str">
        <f t="shared" si="60"/>
        <v>technology</v>
      </c>
      <c r="R998" t="str">
        <f t="shared" si="61"/>
        <v>wearables</v>
      </c>
      <c r="S998" s="13">
        <f>(I998/86400)+25569+(-8/24)</f>
        <v>41847.310416666667</v>
      </c>
      <c r="T998" s="13">
        <f>(J998/86400)+25569+(-8/24)</f>
        <v>41817.533101851848</v>
      </c>
      <c r="U998" t="str">
        <f t="shared" si="62"/>
        <v>Jun</v>
      </c>
      <c r="V998">
        <f t="shared" si="63"/>
        <v>2014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>(E999/D999)*100</f>
        <v>1.3</v>
      </c>
      <c r="P999" s="6">
        <f>E999/L999</f>
        <v>8.125</v>
      </c>
      <c r="Q999" t="str">
        <f t="shared" si="60"/>
        <v>technology</v>
      </c>
      <c r="R999" t="str">
        <f t="shared" si="61"/>
        <v>wearables</v>
      </c>
      <c r="S999" s="13">
        <f>(I999/86400)+25569+(-8/24)</f>
        <v>41970.811307870368</v>
      </c>
      <c r="T999" s="13">
        <f>(J999/86400)+25569+(-8/24)</f>
        <v>41940.769641203704</v>
      </c>
      <c r="U999" t="str">
        <f t="shared" si="62"/>
        <v>Oct</v>
      </c>
      <c r="V999">
        <f t="shared" si="63"/>
        <v>2014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>(E1000/D1000)*100</f>
        <v>58.558333333333337</v>
      </c>
      <c r="P1000" s="6">
        <f>E1000/L1000</f>
        <v>153.42794759825327</v>
      </c>
      <c r="Q1000" t="str">
        <f t="shared" si="60"/>
        <v>technology</v>
      </c>
      <c r="R1000" t="str">
        <f t="shared" si="61"/>
        <v>wearables</v>
      </c>
      <c r="S1000" s="13">
        <f>(I1000/86400)+25569+(-8/24)</f>
        <v>42326.877326388887</v>
      </c>
      <c r="T1000" s="13">
        <f>(J1000/86400)+25569+(-8/24)</f>
        <v>42281.835659722223</v>
      </c>
      <c r="U1000" t="str">
        <f t="shared" si="62"/>
        <v>Oct</v>
      </c>
      <c r="V1000">
        <f t="shared" si="63"/>
        <v>2015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>(E1001/D1001)*100</f>
        <v>7.7886666666666677</v>
      </c>
      <c r="P1001" s="6">
        <f>E1001/L1001</f>
        <v>292.07499999999999</v>
      </c>
      <c r="Q1001" t="str">
        <f t="shared" si="60"/>
        <v>technology</v>
      </c>
      <c r="R1001" t="str">
        <f t="shared" si="61"/>
        <v>wearables</v>
      </c>
      <c r="S1001" s="13">
        <f>(I1001/86400)+25569+(-8/24)</f>
        <v>41956.001388888886</v>
      </c>
      <c r="T1001" s="13">
        <f>(J1001/86400)+25569+(-8/24)</f>
        <v>41925.966319444444</v>
      </c>
      <c r="U1001" t="str">
        <f t="shared" si="62"/>
        <v>Oct</v>
      </c>
      <c r="V1001">
        <f t="shared" si="63"/>
        <v>2014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>(E1002/D1002)*100</f>
        <v>2.2157147647256061</v>
      </c>
      <c r="P1002" s="6">
        <f>E1002/L1002</f>
        <v>3304</v>
      </c>
      <c r="Q1002" t="str">
        <f t="shared" si="60"/>
        <v>technology</v>
      </c>
      <c r="R1002" t="str">
        <f t="shared" si="61"/>
        <v>wearables</v>
      </c>
      <c r="S1002" s="13">
        <f>(I1002/86400)+25569+(-8/24)</f>
        <v>42808.68472222222</v>
      </c>
      <c r="T1002" s="13">
        <f>(J1002/86400)+25569+(-8/24)</f>
        <v>42748.726388888885</v>
      </c>
      <c r="U1002" t="str">
        <f t="shared" si="62"/>
        <v>Jan</v>
      </c>
      <c r="V1002">
        <f t="shared" si="63"/>
        <v>2017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>(E1003/D1003)*100</f>
        <v>104</v>
      </c>
      <c r="P1003" s="6">
        <f>E1003/L1003</f>
        <v>1300</v>
      </c>
      <c r="Q1003" t="str">
        <f t="shared" si="60"/>
        <v>technology</v>
      </c>
      <c r="R1003" t="str">
        <f t="shared" si="61"/>
        <v>wearables</v>
      </c>
      <c r="S1003" s="13">
        <f>(I1003/86400)+25569+(-8/24)</f>
        <v>42765.386724537035</v>
      </c>
      <c r="T1003" s="13">
        <f>(J1003/86400)+25569+(-8/24)</f>
        <v>42720.386724537035</v>
      </c>
      <c r="U1003" t="str">
        <f t="shared" si="62"/>
        <v>Dec</v>
      </c>
      <c r="V1003">
        <f t="shared" si="63"/>
        <v>2016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>(E1004/D1004)*100</f>
        <v>29.6029602960296</v>
      </c>
      <c r="P1004" s="6">
        <f>E1004/L1004</f>
        <v>134.54545454545453</v>
      </c>
      <c r="Q1004" t="str">
        <f t="shared" si="60"/>
        <v>technology</v>
      </c>
      <c r="R1004" t="str">
        <f t="shared" si="61"/>
        <v>wearables</v>
      </c>
      <c r="S1004" s="13">
        <f>(I1004/86400)+25569+(-8/24)</f>
        <v>42354.915972222218</v>
      </c>
      <c r="T1004" s="13">
        <f>(J1004/86400)+25569+(-8/24)</f>
        <v>42325.350856481477</v>
      </c>
      <c r="U1004" t="str">
        <f t="shared" si="62"/>
        <v>Nov</v>
      </c>
      <c r="V1004">
        <f t="shared" si="63"/>
        <v>2015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>(E1005/D1005)*100</f>
        <v>16.055</v>
      </c>
      <c r="P1005" s="6">
        <f>E1005/L1005</f>
        <v>214.06666666666666</v>
      </c>
      <c r="Q1005" t="str">
        <f t="shared" si="60"/>
        <v>technology</v>
      </c>
      <c r="R1005" t="str">
        <f t="shared" si="61"/>
        <v>wearables</v>
      </c>
      <c r="S1005" s="13">
        <f>(I1005/86400)+25569+(-8/24)</f>
        <v>42810.334039351852</v>
      </c>
      <c r="T1005" s="13">
        <f>(J1005/86400)+25569+(-8/24)</f>
        <v>42780.375706018516</v>
      </c>
      <c r="U1005" t="str">
        <f t="shared" si="62"/>
        <v>Feb</v>
      </c>
      <c r="V1005">
        <f t="shared" si="63"/>
        <v>2017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>(E1006/D1006)*100</f>
        <v>82.207999999999998</v>
      </c>
      <c r="P1006" s="6">
        <f>E1006/L1006</f>
        <v>216.33684210526314</v>
      </c>
      <c r="Q1006" t="str">
        <f t="shared" si="60"/>
        <v>technology</v>
      </c>
      <c r="R1006" t="str">
        <f t="shared" si="61"/>
        <v>wearables</v>
      </c>
      <c r="S1006" s="13">
        <f>(I1006/86400)+25569+(-8/24)</f>
        <v>42418.3753125</v>
      </c>
      <c r="T1006" s="13">
        <f>(J1006/86400)+25569+(-8/24)</f>
        <v>42388.3753125</v>
      </c>
      <c r="U1006" t="str">
        <f t="shared" si="62"/>
        <v>Jan</v>
      </c>
      <c r="V1006">
        <f t="shared" si="63"/>
        <v>2016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>(E1007/D1007)*100</f>
        <v>75.051000000000002</v>
      </c>
      <c r="P1007" s="6">
        <f>E1007/L1007</f>
        <v>932.31055900621118</v>
      </c>
      <c r="Q1007" t="str">
        <f t="shared" si="60"/>
        <v>technology</v>
      </c>
      <c r="R1007" t="str">
        <f t="shared" si="61"/>
        <v>wearables</v>
      </c>
      <c r="S1007" s="13">
        <f>(I1007/86400)+25569+(-8/24)</f>
        <v>42307.29146990741</v>
      </c>
      <c r="T1007" s="13">
        <f>(J1007/86400)+25569+(-8/24)</f>
        <v>42276.29146990741</v>
      </c>
      <c r="U1007" t="str">
        <f t="shared" si="62"/>
        <v>Sep</v>
      </c>
      <c r="V1007">
        <f t="shared" si="63"/>
        <v>2015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>(E1008/D1008)*100</f>
        <v>5.8500000000000005</v>
      </c>
      <c r="P1008" s="6">
        <f>E1008/L1008</f>
        <v>29.25</v>
      </c>
      <c r="Q1008" t="str">
        <f t="shared" si="60"/>
        <v>technology</v>
      </c>
      <c r="R1008" t="str">
        <f t="shared" si="61"/>
        <v>wearables</v>
      </c>
      <c r="S1008" s="13">
        <f>(I1008/86400)+25569+(-8/24)</f>
        <v>41984.96597222222</v>
      </c>
      <c r="T1008" s="13">
        <f>(J1008/86400)+25569+(-8/24)</f>
        <v>41976.70685185185</v>
      </c>
      <c r="U1008" t="str">
        <f t="shared" si="62"/>
        <v>Dec</v>
      </c>
      <c r="V1008">
        <f t="shared" si="63"/>
        <v>2014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>(E1009/D1009)*100</f>
        <v>44.32</v>
      </c>
      <c r="P1009" s="6">
        <f>E1009/L1009</f>
        <v>174.94736842105263</v>
      </c>
      <c r="Q1009" t="str">
        <f t="shared" si="60"/>
        <v>technology</v>
      </c>
      <c r="R1009" t="str">
        <f t="shared" si="61"/>
        <v>wearables</v>
      </c>
      <c r="S1009" s="13">
        <f>(I1009/86400)+25569+(-8/24)</f>
        <v>42718.291932870365</v>
      </c>
      <c r="T1009" s="13">
        <f>(J1009/86400)+25569+(-8/24)</f>
        <v>42676.2502662037</v>
      </c>
      <c r="U1009" t="str">
        <f t="shared" si="62"/>
        <v>Nov</v>
      </c>
      <c r="V1009">
        <f t="shared" si="63"/>
        <v>2016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>(E1010/D1010)*100</f>
        <v>0.26737967914438499</v>
      </c>
      <c r="P1010" s="6">
        <f>E1010/L1010</f>
        <v>250</v>
      </c>
      <c r="Q1010" t="str">
        <f t="shared" si="60"/>
        <v>technology</v>
      </c>
      <c r="R1010" t="str">
        <f t="shared" si="61"/>
        <v>wearables</v>
      </c>
      <c r="S1010" s="13">
        <f>(I1010/86400)+25569+(-8/24)</f>
        <v>42732.475868055553</v>
      </c>
      <c r="T1010" s="13">
        <f>(J1010/86400)+25569+(-8/24)</f>
        <v>42702.475868055553</v>
      </c>
      <c r="U1010" t="str">
        <f t="shared" si="62"/>
        <v>Nov</v>
      </c>
      <c r="V1010">
        <f t="shared" si="63"/>
        <v>2016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>(E1011/D1011)*100</f>
        <v>13.13</v>
      </c>
      <c r="P1011" s="6">
        <f>E1011/L1011</f>
        <v>65</v>
      </c>
      <c r="Q1011" t="str">
        <f t="shared" si="60"/>
        <v>technology</v>
      </c>
      <c r="R1011" t="str">
        <f t="shared" si="61"/>
        <v>wearables</v>
      </c>
      <c r="S1011" s="13">
        <f>(I1011/86400)+25569+(-8/24)</f>
        <v>42540.271365740737</v>
      </c>
      <c r="T1011" s="13">
        <f>(J1011/86400)+25569+(-8/24)</f>
        <v>42510.271365740737</v>
      </c>
      <c r="U1011" t="str">
        <f t="shared" si="62"/>
        <v>May</v>
      </c>
      <c r="V1011">
        <f t="shared" si="63"/>
        <v>2016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>(E1012/D1012)*100</f>
        <v>0.19088937093275488</v>
      </c>
      <c r="P1012" s="6">
        <f>E1012/L1012</f>
        <v>55</v>
      </c>
      <c r="Q1012" t="str">
        <f t="shared" si="60"/>
        <v>technology</v>
      </c>
      <c r="R1012" t="str">
        <f t="shared" si="61"/>
        <v>wearables</v>
      </c>
      <c r="S1012" s="13">
        <f>(I1012/86400)+25569+(-8/24)</f>
        <v>42617.790972222218</v>
      </c>
      <c r="T1012" s="13">
        <f>(J1012/86400)+25569+(-8/24)</f>
        <v>42561.496087962958</v>
      </c>
      <c r="U1012" t="str">
        <f t="shared" si="62"/>
        <v>Jul</v>
      </c>
      <c r="V1012">
        <f t="shared" si="63"/>
        <v>2016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>(E1013/D1013)*100</f>
        <v>0.375</v>
      </c>
      <c r="P1013" s="6">
        <f>E1013/L1013</f>
        <v>75</v>
      </c>
      <c r="Q1013" t="str">
        <f t="shared" si="60"/>
        <v>technology</v>
      </c>
      <c r="R1013" t="str">
        <f t="shared" si="61"/>
        <v>wearables</v>
      </c>
      <c r="S1013" s="13">
        <f>(I1013/86400)+25569+(-8/24)</f>
        <v>41991.564756944441</v>
      </c>
      <c r="T1013" s="13">
        <f>(J1013/86400)+25569+(-8/24)</f>
        <v>41946.564756944441</v>
      </c>
      <c r="U1013" t="str">
        <f t="shared" si="62"/>
        <v>Nov</v>
      </c>
      <c r="V1013">
        <f t="shared" si="63"/>
        <v>2014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>(E1014/D1014)*100</f>
        <v>21535.021000000001</v>
      </c>
      <c r="P1014" s="6">
        <f>E1014/L1014</f>
        <v>1389.3561935483872</v>
      </c>
      <c r="Q1014" t="str">
        <f t="shared" si="60"/>
        <v>technology</v>
      </c>
      <c r="R1014" t="str">
        <f t="shared" si="61"/>
        <v>wearables</v>
      </c>
      <c r="S1014" s="13">
        <f>(I1014/86400)+25569+(-8/24)</f>
        <v>42759.107083333329</v>
      </c>
      <c r="T1014" s="13">
        <f>(J1014/86400)+25569+(-8/24)</f>
        <v>42714.107083333329</v>
      </c>
      <c r="U1014" t="str">
        <f t="shared" si="62"/>
        <v>Dec</v>
      </c>
      <c r="V1014">
        <f t="shared" si="63"/>
        <v>2016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>(E1015/D1015)*100</f>
        <v>34.527999999999999</v>
      </c>
      <c r="P1015" s="6">
        <f>E1015/L1015</f>
        <v>95.911111111111111</v>
      </c>
      <c r="Q1015" t="str">
        <f t="shared" si="60"/>
        <v>technology</v>
      </c>
      <c r="R1015" t="str">
        <f t="shared" si="61"/>
        <v>wearables</v>
      </c>
      <c r="S1015" s="13">
        <f>(I1015/86400)+25569+(-8/24)</f>
        <v>42367.499999999993</v>
      </c>
      <c r="T1015" s="13">
        <f>(J1015/86400)+25569+(-8/24)</f>
        <v>42339.500648148147</v>
      </c>
      <c r="U1015" t="str">
        <f t="shared" si="62"/>
        <v>Dec</v>
      </c>
      <c r="V1015">
        <f t="shared" si="63"/>
        <v>2015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>(E1016/D1016)*100</f>
        <v>30.599999999999998</v>
      </c>
      <c r="P1016" s="6">
        <f>E1016/L1016</f>
        <v>191.25</v>
      </c>
      <c r="Q1016" t="str">
        <f t="shared" si="60"/>
        <v>technology</v>
      </c>
      <c r="R1016" t="str">
        <f t="shared" si="61"/>
        <v>wearables</v>
      </c>
      <c r="S1016" s="13">
        <f>(I1016/86400)+25569+(-8/24)</f>
        <v>42004.66915509259</v>
      </c>
      <c r="T1016" s="13">
        <f>(J1016/86400)+25569+(-8/24)</f>
        <v>41954.66915509259</v>
      </c>
      <c r="U1016" t="str">
        <f t="shared" si="62"/>
        <v>Nov</v>
      </c>
      <c r="V1016">
        <f t="shared" si="63"/>
        <v>2014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>(E1017/D1017)*100</f>
        <v>2.666666666666667</v>
      </c>
      <c r="P1017" s="6">
        <f>E1017/L1017</f>
        <v>40</v>
      </c>
      <c r="Q1017" t="str">
        <f t="shared" si="60"/>
        <v>technology</v>
      </c>
      <c r="R1017" t="str">
        <f t="shared" si="61"/>
        <v>wearables</v>
      </c>
      <c r="S1017" s="13">
        <f>(I1017/86400)+25569+(-8/24)</f>
        <v>42333.586747685178</v>
      </c>
      <c r="T1017" s="13">
        <f>(J1017/86400)+25569+(-8/24)</f>
        <v>42303.545081018521</v>
      </c>
      <c r="U1017" t="str">
        <f t="shared" si="62"/>
        <v>Oct</v>
      </c>
      <c r="V1017">
        <f t="shared" si="63"/>
        <v>2015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>(E1018/D1018)*100</f>
        <v>2.8420000000000001</v>
      </c>
      <c r="P1018" s="6">
        <f>E1018/L1018</f>
        <v>74.78947368421052</v>
      </c>
      <c r="Q1018" t="str">
        <f t="shared" si="60"/>
        <v>technology</v>
      </c>
      <c r="R1018" t="str">
        <f t="shared" si="61"/>
        <v>wearables</v>
      </c>
      <c r="S1018" s="13">
        <f>(I1018/86400)+25569+(-8/24)</f>
        <v>42466.732129629629</v>
      </c>
      <c r="T1018" s="13">
        <f>(J1018/86400)+25569+(-8/24)</f>
        <v>42421.773796296293</v>
      </c>
      <c r="U1018" t="str">
        <f t="shared" si="62"/>
        <v>Feb</v>
      </c>
      <c r="V1018">
        <f t="shared" si="63"/>
        <v>2016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>(E1019/D1019)*100</f>
        <v>22.878799999999998</v>
      </c>
      <c r="P1019" s="6">
        <f>E1019/L1019</f>
        <v>161.11830985915492</v>
      </c>
      <c r="Q1019" t="str">
        <f t="shared" si="60"/>
        <v>technology</v>
      </c>
      <c r="R1019" t="str">
        <f t="shared" si="61"/>
        <v>wearables</v>
      </c>
      <c r="S1019" s="13">
        <f>(I1019/86400)+25569+(-8/24)</f>
        <v>42329.383506944439</v>
      </c>
      <c r="T1019" s="13">
        <f>(J1019/86400)+25569+(-8/24)</f>
        <v>42289.341840277775</v>
      </c>
      <c r="U1019" t="str">
        <f t="shared" si="62"/>
        <v>Oct</v>
      </c>
      <c r="V1019">
        <f t="shared" si="63"/>
        <v>2015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>(E1020/D1020)*100</f>
        <v>3.105</v>
      </c>
      <c r="P1020" s="6">
        <f>E1020/L1020</f>
        <v>88.714285714285708</v>
      </c>
      <c r="Q1020" t="str">
        <f t="shared" si="60"/>
        <v>technology</v>
      </c>
      <c r="R1020" t="str">
        <f t="shared" si="61"/>
        <v>wearables</v>
      </c>
      <c r="S1020" s="13">
        <f>(I1020/86400)+25569+(-8/24)</f>
        <v>42565.158946759257</v>
      </c>
      <c r="T1020" s="13">
        <f>(J1020/86400)+25569+(-8/24)</f>
        <v>42535.158946759257</v>
      </c>
      <c r="U1020" t="str">
        <f t="shared" si="62"/>
        <v>Jun</v>
      </c>
      <c r="V1020">
        <f t="shared" si="63"/>
        <v>2016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>(E1021/D1021)*100</f>
        <v>47.333333333333336</v>
      </c>
      <c r="P1021" s="6">
        <f>E1021/L1021</f>
        <v>53.25</v>
      </c>
      <c r="Q1021" t="str">
        <f t="shared" si="60"/>
        <v>technology</v>
      </c>
      <c r="R1021" t="str">
        <f t="shared" si="61"/>
        <v>wearables</v>
      </c>
      <c r="S1021" s="13">
        <f>(I1021/86400)+25569+(-8/24)</f>
        <v>42039.640613425923</v>
      </c>
      <c r="T1021" s="13">
        <f>(J1021/86400)+25569+(-8/24)</f>
        <v>42009.640613425923</v>
      </c>
      <c r="U1021" t="str">
        <f t="shared" si="62"/>
        <v>Jan</v>
      </c>
      <c r="V1021">
        <f t="shared" si="63"/>
        <v>2015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>(E1022/D1022)*100</f>
        <v>205.54838709677421</v>
      </c>
      <c r="P1022" s="6">
        <f>E1022/L1022</f>
        <v>106.2</v>
      </c>
      <c r="Q1022" t="str">
        <f t="shared" si="60"/>
        <v>music</v>
      </c>
      <c r="R1022" t="str">
        <f t="shared" si="61"/>
        <v>electronic music</v>
      </c>
      <c r="S1022" s="13">
        <f>(I1022/86400)+25569+(-8/24)</f>
        <v>42156.699305555558</v>
      </c>
      <c r="T1022" s="13">
        <f>(J1022/86400)+25569+(-8/24)</f>
        <v>42126.736215277771</v>
      </c>
      <c r="U1022" t="str">
        <f t="shared" si="62"/>
        <v>May</v>
      </c>
      <c r="V1022">
        <f t="shared" si="63"/>
        <v>2015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>(E1023/D1023)*100</f>
        <v>351.80366666666669</v>
      </c>
      <c r="P1023" s="6">
        <f>E1023/L1023</f>
        <v>22.079728033472804</v>
      </c>
      <c r="Q1023" t="str">
        <f t="shared" si="60"/>
        <v>music</v>
      </c>
      <c r="R1023" t="str">
        <f t="shared" si="61"/>
        <v>electronic music</v>
      </c>
      <c r="S1023" s="13">
        <f>(I1023/86400)+25569+(-8/24)</f>
        <v>42293.833333333336</v>
      </c>
      <c r="T1023" s="13">
        <f>(J1023/86400)+25569+(-8/24)</f>
        <v>42270.918645833335</v>
      </c>
      <c r="U1023" t="str">
        <f t="shared" si="62"/>
        <v>Sep</v>
      </c>
      <c r="V1023">
        <f t="shared" si="63"/>
        <v>2015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>(E1024/D1024)*100</f>
        <v>114.9</v>
      </c>
      <c r="P1024" s="6">
        <f>E1024/L1024</f>
        <v>31.054054054054053</v>
      </c>
      <c r="Q1024" t="str">
        <f t="shared" si="60"/>
        <v>music</v>
      </c>
      <c r="R1024" t="str">
        <f t="shared" si="61"/>
        <v>electronic music</v>
      </c>
      <c r="S1024" s="13">
        <f>(I1024/86400)+25569+(-8/24)</f>
        <v>42141.313391203701</v>
      </c>
      <c r="T1024" s="13">
        <f>(J1024/86400)+25569+(-8/24)</f>
        <v>42111.313391203701</v>
      </c>
      <c r="U1024" t="str">
        <f t="shared" si="62"/>
        <v>Apr</v>
      </c>
      <c r="V1024">
        <f t="shared" si="63"/>
        <v>2015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>(E1025/D1025)*100</f>
        <v>237.15</v>
      </c>
      <c r="P1025" s="6">
        <f>E1025/L1025</f>
        <v>36.206106870229007</v>
      </c>
      <c r="Q1025" t="str">
        <f t="shared" si="60"/>
        <v>music</v>
      </c>
      <c r="R1025" t="str">
        <f t="shared" si="61"/>
        <v>electronic music</v>
      </c>
      <c r="S1025" s="13">
        <f>(I1025/86400)+25569+(-8/24)</f>
        <v>42175.586354166669</v>
      </c>
      <c r="T1025" s="13">
        <f>(J1025/86400)+25569+(-8/24)</f>
        <v>42145.586354166669</v>
      </c>
      <c r="U1025" t="str">
        <f t="shared" si="62"/>
        <v>May</v>
      </c>
      <c r="V1025">
        <f t="shared" si="63"/>
        <v>2015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>(E1026/D1026)*100</f>
        <v>118.63774999999998</v>
      </c>
      <c r="P1026" s="6">
        <f>E1026/L1026</f>
        <v>388.9762295081967</v>
      </c>
      <c r="Q1026" t="str">
        <f t="shared" si="60"/>
        <v>music</v>
      </c>
      <c r="R1026" t="str">
        <f t="shared" si="61"/>
        <v>electronic music</v>
      </c>
      <c r="S1026" s="13">
        <f>(I1026/86400)+25569+(-8/24)</f>
        <v>42400.247256944444</v>
      </c>
      <c r="T1026" s="13">
        <f>(J1026/86400)+25569+(-8/24)</f>
        <v>42370.247256944444</v>
      </c>
      <c r="U1026" t="str">
        <f t="shared" si="62"/>
        <v>Jan</v>
      </c>
      <c r="V1026">
        <f t="shared" si="63"/>
        <v>2016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>(E1027/D1027)*100</f>
        <v>109.92831428571431</v>
      </c>
      <c r="P1027" s="6">
        <f>E1027/L1027</f>
        <v>71.848571428571432</v>
      </c>
      <c r="Q1027" t="str">
        <f t="shared" ref="Q1027:Q1090" si="64">LEFT(N1027,FIND("/",N1027)-1)</f>
        <v>music</v>
      </c>
      <c r="R1027" t="str">
        <f t="shared" ref="R1027:R1090" si="65">MID(N1027,FIND("/",N1027)+1,20)</f>
        <v>electronic music</v>
      </c>
      <c r="S1027" s="13">
        <f>(I1027/86400)+25569+(-8/24)</f>
        <v>42079.458761574067</v>
      </c>
      <c r="T1027" s="13">
        <f>(J1027/86400)+25569+(-8/24)</f>
        <v>42049.500428240739</v>
      </c>
      <c r="U1027" t="str">
        <f t="shared" ref="U1027:U1090" si="66">TEXT(T1027,"mmm")</f>
        <v>Feb</v>
      </c>
      <c r="V1027">
        <f t="shared" ref="V1027:V1090" si="67">YEAR(T1027)</f>
        <v>2015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>(E1028/D1028)*100</f>
        <v>100.00828571428571</v>
      </c>
      <c r="P1028" s="6">
        <f>E1028/L1028</f>
        <v>57.381803278688523</v>
      </c>
      <c r="Q1028" t="str">
        <f t="shared" si="64"/>
        <v>music</v>
      </c>
      <c r="R1028" t="str">
        <f t="shared" si="65"/>
        <v>electronic music</v>
      </c>
      <c r="S1028" s="13">
        <f>(I1028/86400)+25569+(-8/24)</f>
        <v>42460.032592592594</v>
      </c>
      <c r="T1028" s="13">
        <f>(J1028/86400)+25569+(-8/24)</f>
        <v>42426.074259259258</v>
      </c>
      <c r="U1028" t="str">
        <f t="shared" si="66"/>
        <v>Feb</v>
      </c>
      <c r="V1028">
        <f t="shared" si="67"/>
        <v>2016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>(E1029/D1029)*100</f>
        <v>103.09292094387415</v>
      </c>
      <c r="P1029" s="6">
        <f>E1029/L1029</f>
        <v>69.666666666666671</v>
      </c>
      <c r="Q1029" t="str">
        <f t="shared" si="64"/>
        <v>music</v>
      </c>
      <c r="R1029" t="str">
        <f t="shared" si="65"/>
        <v>electronic music</v>
      </c>
      <c r="S1029" s="13">
        <f>(I1029/86400)+25569+(-8/24)</f>
        <v>41934.700775462959</v>
      </c>
      <c r="T1029" s="13">
        <f>(J1029/86400)+25569+(-8/24)</f>
        <v>41904.700775462959</v>
      </c>
      <c r="U1029" t="str">
        <f t="shared" si="66"/>
        <v>Sep</v>
      </c>
      <c r="V1029">
        <f t="shared" si="67"/>
        <v>2014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>(E1030/D1030)*100</f>
        <v>117.27000000000001</v>
      </c>
      <c r="P1030" s="6">
        <f>E1030/L1030</f>
        <v>45.988235294117644</v>
      </c>
      <c r="Q1030" t="str">
        <f t="shared" si="64"/>
        <v>music</v>
      </c>
      <c r="R1030" t="str">
        <f t="shared" si="65"/>
        <v>electronic music</v>
      </c>
      <c r="S1030" s="13">
        <f>(I1030/86400)+25569+(-8/24)</f>
        <v>42800.499999999993</v>
      </c>
      <c r="T1030" s="13">
        <f>(J1030/86400)+25569+(-8/24)</f>
        <v>42755.294039351851</v>
      </c>
      <c r="U1030" t="str">
        <f t="shared" si="66"/>
        <v>Jan</v>
      </c>
      <c r="V1030">
        <f t="shared" si="67"/>
        <v>2017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>(E1031/D1031)*100</f>
        <v>111.75999999999999</v>
      </c>
      <c r="P1031" s="6">
        <f>E1031/L1031</f>
        <v>79.262411347517727</v>
      </c>
      <c r="Q1031" t="str">
        <f t="shared" si="64"/>
        <v>music</v>
      </c>
      <c r="R1031" t="str">
        <f t="shared" si="65"/>
        <v>electronic music</v>
      </c>
      <c r="S1031" s="13">
        <f>(I1031/86400)+25569+(-8/24)</f>
        <v>42098.582638888889</v>
      </c>
      <c r="T1031" s="13">
        <f>(J1031/86400)+25569+(-8/24)</f>
        <v>42044.378553240742</v>
      </c>
      <c r="U1031" t="str">
        <f t="shared" si="66"/>
        <v>Feb</v>
      </c>
      <c r="V1031">
        <f t="shared" si="67"/>
        <v>2015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>(E1032/D1032)*100</f>
        <v>342.09999999999997</v>
      </c>
      <c r="P1032" s="6">
        <f>E1032/L1032</f>
        <v>43.031446540880502</v>
      </c>
      <c r="Q1032" t="str">
        <f t="shared" si="64"/>
        <v>music</v>
      </c>
      <c r="R1032" t="str">
        <f t="shared" si="65"/>
        <v>electronic music</v>
      </c>
      <c r="S1032" s="13">
        <f>(I1032/86400)+25569+(-8/24)</f>
        <v>42625.149872685179</v>
      </c>
      <c r="T1032" s="13">
        <f>(J1032/86400)+25569+(-8/24)</f>
        <v>42611.149872685179</v>
      </c>
      <c r="U1032" t="str">
        <f t="shared" si="66"/>
        <v>Aug</v>
      </c>
      <c r="V1032">
        <f t="shared" si="67"/>
        <v>2016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>(E1033/D1033)*100</f>
        <v>107.4</v>
      </c>
      <c r="P1033" s="6">
        <f>E1033/L1033</f>
        <v>108.48484848484848</v>
      </c>
      <c r="Q1033" t="str">
        <f t="shared" si="64"/>
        <v>music</v>
      </c>
      <c r="R1033" t="str">
        <f t="shared" si="65"/>
        <v>electronic music</v>
      </c>
      <c r="S1033" s="13">
        <f>(I1033/86400)+25569+(-8/24)</f>
        <v>42354.430671296293</v>
      </c>
      <c r="T1033" s="13">
        <f>(J1033/86400)+25569+(-8/24)</f>
        <v>42324.430671296293</v>
      </c>
      <c r="U1033" t="str">
        <f t="shared" si="66"/>
        <v>Nov</v>
      </c>
      <c r="V1033">
        <f t="shared" si="67"/>
        <v>2015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>(E1034/D1034)*100</f>
        <v>108.49703703703703</v>
      </c>
      <c r="P1034" s="6">
        <f>E1034/L1034</f>
        <v>61.029583333333335</v>
      </c>
      <c r="Q1034" t="str">
        <f t="shared" si="64"/>
        <v>music</v>
      </c>
      <c r="R1034" t="str">
        <f t="shared" si="65"/>
        <v>electronic music</v>
      </c>
      <c r="S1034" s="13">
        <f>(I1034/86400)+25569+(-8/24)</f>
        <v>42544.333622685182</v>
      </c>
      <c r="T1034" s="13">
        <f>(J1034/86400)+25569+(-8/24)</f>
        <v>42514.333622685182</v>
      </c>
      <c r="U1034" t="str">
        <f t="shared" si="66"/>
        <v>May</v>
      </c>
      <c r="V1034">
        <f t="shared" si="67"/>
        <v>2016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>(E1035/D1035)*100</f>
        <v>102.86144578313252</v>
      </c>
      <c r="P1035" s="6">
        <f>E1035/L1035</f>
        <v>50.592592592592595</v>
      </c>
      <c r="Q1035" t="str">
        <f t="shared" si="64"/>
        <v>music</v>
      </c>
      <c r="R1035" t="str">
        <f t="shared" si="65"/>
        <v>electronic music</v>
      </c>
      <c r="S1035" s="13">
        <f>(I1035/86400)+25569+(-8/24)</f>
        <v>42716.39907407407</v>
      </c>
      <c r="T1035" s="13">
        <f>(J1035/86400)+25569+(-8/24)</f>
        <v>42688.39907407407</v>
      </c>
      <c r="U1035" t="str">
        <f t="shared" si="66"/>
        <v>Nov</v>
      </c>
      <c r="V1035">
        <f t="shared" si="67"/>
        <v>2016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>(E1036/D1036)*100</f>
        <v>130.0018</v>
      </c>
      <c r="P1036" s="6">
        <f>E1036/L1036</f>
        <v>39.157168674698795</v>
      </c>
      <c r="Q1036" t="str">
        <f t="shared" si="64"/>
        <v>music</v>
      </c>
      <c r="R1036" t="str">
        <f t="shared" si="65"/>
        <v>electronic music</v>
      </c>
      <c r="S1036" s="13">
        <f>(I1036/86400)+25569+(-8/24)</f>
        <v>42586.832638888889</v>
      </c>
      <c r="T1036" s="13">
        <f>(J1036/86400)+25569+(-8/24)</f>
        <v>42554.833379629628</v>
      </c>
      <c r="U1036" t="str">
        <f t="shared" si="66"/>
        <v>Jul</v>
      </c>
      <c r="V1036">
        <f t="shared" si="67"/>
        <v>2016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>(E1037/D1037)*100</f>
        <v>107.65217391304347</v>
      </c>
      <c r="P1037" s="6">
        <f>E1037/L1037</f>
        <v>65.15789473684211</v>
      </c>
      <c r="Q1037" t="str">
        <f t="shared" si="64"/>
        <v>music</v>
      </c>
      <c r="R1037" t="str">
        <f t="shared" si="65"/>
        <v>electronic music</v>
      </c>
      <c r="S1037" s="13">
        <f>(I1037/86400)+25569+(-8/24)</f>
        <v>42046.30810185185</v>
      </c>
      <c r="T1037" s="13">
        <f>(J1037/86400)+25569+(-8/24)</f>
        <v>42016.30810185185</v>
      </c>
      <c r="U1037" t="str">
        <f t="shared" si="66"/>
        <v>Jan</v>
      </c>
      <c r="V1037">
        <f t="shared" si="67"/>
        <v>2015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>(E1038/D1038)*100</f>
        <v>112.36044444444444</v>
      </c>
      <c r="P1038" s="6">
        <f>E1038/L1038</f>
        <v>23.963127962085309</v>
      </c>
      <c r="Q1038" t="str">
        <f t="shared" si="64"/>
        <v>music</v>
      </c>
      <c r="R1038" t="str">
        <f t="shared" si="65"/>
        <v>electronic music</v>
      </c>
      <c r="S1038" s="13">
        <f>(I1038/86400)+25569+(-8/24)</f>
        <v>41281</v>
      </c>
      <c r="T1038" s="13">
        <f>(J1038/86400)+25569+(-8/24)</f>
        <v>41249.115624999999</v>
      </c>
      <c r="U1038" t="str">
        <f t="shared" si="66"/>
        <v>Dec</v>
      </c>
      <c r="V1038">
        <f t="shared" si="67"/>
        <v>2012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>(E1039/D1039)*100</f>
        <v>102.1</v>
      </c>
      <c r="P1039" s="6">
        <f>E1039/L1039</f>
        <v>48.61904761904762</v>
      </c>
      <c r="Q1039" t="str">
        <f t="shared" si="64"/>
        <v>music</v>
      </c>
      <c r="R1039" t="str">
        <f t="shared" si="65"/>
        <v>electronic music</v>
      </c>
      <c r="S1039" s="13">
        <f>(I1039/86400)+25569+(-8/24)</f>
        <v>42141.874999999993</v>
      </c>
      <c r="T1039" s="13">
        <f>(J1039/86400)+25569+(-8/24)</f>
        <v>42119.48914351852</v>
      </c>
      <c r="U1039" t="str">
        <f t="shared" si="66"/>
        <v>Apr</v>
      </c>
      <c r="V1039">
        <f t="shared" si="67"/>
        <v>2015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>(E1040/D1040)*100</f>
        <v>145.33333333333334</v>
      </c>
      <c r="P1040" s="6">
        <f>E1040/L1040</f>
        <v>35.73770491803279</v>
      </c>
      <c r="Q1040" t="str">
        <f t="shared" si="64"/>
        <v>music</v>
      </c>
      <c r="R1040" t="str">
        <f t="shared" si="65"/>
        <v>electronic music</v>
      </c>
      <c r="S1040" s="13">
        <f>(I1040/86400)+25569+(-8/24)</f>
        <v>42447.856747685182</v>
      </c>
      <c r="T1040" s="13">
        <f>(J1040/86400)+25569+(-8/24)</f>
        <v>42417.898414351854</v>
      </c>
      <c r="U1040" t="str">
        <f t="shared" si="66"/>
        <v>Feb</v>
      </c>
      <c r="V1040">
        <f t="shared" si="67"/>
        <v>2016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>(E1041/D1041)*100</f>
        <v>128.19999999999999</v>
      </c>
      <c r="P1041" s="6">
        <f>E1041/L1041</f>
        <v>21.366666666666667</v>
      </c>
      <c r="Q1041" t="str">
        <f t="shared" si="64"/>
        <v>music</v>
      </c>
      <c r="R1041" t="str">
        <f t="shared" si="65"/>
        <v>electronic music</v>
      </c>
      <c r="S1041" s="13">
        <f>(I1041/86400)+25569+(-8/24)</f>
        <v>42716.999305555553</v>
      </c>
      <c r="T1041" s="13">
        <f>(J1041/86400)+25569+(-8/24)</f>
        <v>42691.775995370372</v>
      </c>
      <c r="U1041" t="str">
        <f t="shared" si="66"/>
        <v>Nov</v>
      </c>
      <c r="V1041">
        <f t="shared" si="67"/>
        <v>2016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>(E1042/D1042)*100</f>
        <v>0.29411764705882354</v>
      </c>
      <c r="P1042" s="6">
        <f>E1042/L1042</f>
        <v>250</v>
      </c>
      <c r="Q1042" t="str">
        <f t="shared" si="64"/>
        <v>journalism</v>
      </c>
      <c r="R1042" t="str">
        <f t="shared" si="65"/>
        <v>audio</v>
      </c>
      <c r="S1042" s="13">
        <f>(I1042/86400)+25569+(-8/24)</f>
        <v>42609.375104166662</v>
      </c>
      <c r="T1042" s="13">
        <f>(J1042/86400)+25569+(-8/24)</f>
        <v>42579.375104166662</v>
      </c>
      <c r="U1042" t="str">
        <f t="shared" si="66"/>
        <v>Jul</v>
      </c>
      <c r="V1042">
        <f t="shared" si="67"/>
        <v>2016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>(E1043/D1043)*100</f>
        <v>0</v>
      </c>
      <c r="P1043" s="6" t="e">
        <f>E1043/L1043</f>
        <v>#DIV/0!</v>
      </c>
      <c r="Q1043" t="str">
        <f t="shared" si="64"/>
        <v>journalism</v>
      </c>
      <c r="R1043" t="str">
        <f t="shared" si="65"/>
        <v>audio</v>
      </c>
      <c r="S1043" s="13">
        <f>(I1043/86400)+25569+(-8/24)</f>
        <v>41850.726759259254</v>
      </c>
      <c r="T1043" s="13">
        <f>(J1043/86400)+25569+(-8/24)</f>
        <v>41830.726759259254</v>
      </c>
      <c r="U1043" t="str">
        <f t="shared" si="66"/>
        <v>Jul</v>
      </c>
      <c r="V1043">
        <f t="shared" si="67"/>
        <v>2014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>(E1044/D1044)*100</f>
        <v>1.5384615384615385</v>
      </c>
      <c r="P1044" s="6">
        <f>E1044/L1044</f>
        <v>10</v>
      </c>
      <c r="Q1044" t="str">
        <f t="shared" si="64"/>
        <v>journalism</v>
      </c>
      <c r="R1044" t="str">
        <f t="shared" si="65"/>
        <v>audio</v>
      </c>
      <c r="S1044" s="13">
        <f>(I1044/86400)+25569+(-8/24)</f>
        <v>41894.083333333328</v>
      </c>
      <c r="T1044" s="13">
        <f>(J1044/86400)+25569+(-8/24)</f>
        <v>41851.362824074073</v>
      </c>
      <c r="U1044" t="str">
        <f t="shared" si="66"/>
        <v>Jul</v>
      </c>
      <c r="V1044">
        <f t="shared" si="67"/>
        <v>2014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>(E1045/D1045)*100</f>
        <v>8.5370000000000008</v>
      </c>
      <c r="P1045" s="6">
        <f>E1045/L1045</f>
        <v>29.236301369863014</v>
      </c>
      <c r="Q1045" t="str">
        <f t="shared" si="64"/>
        <v>journalism</v>
      </c>
      <c r="R1045" t="str">
        <f t="shared" si="65"/>
        <v>audio</v>
      </c>
      <c r="S1045" s="13">
        <f>(I1045/86400)+25569+(-8/24)</f>
        <v>42143.919618055552</v>
      </c>
      <c r="T1045" s="13">
        <f>(J1045/86400)+25569+(-8/24)</f>
        <v>42113.919618055552</v>
      </c>
      <c r="U1045" t="str">
        <f t="shared" si="66"/>
        <v>Apr</v>
      </c>
      <c r="V1045">
        <f t="shared" si="67"/>
        <v>2015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>(E1046/D1046)*100</f>
        <v>8.5714285714285715E-2</v>
      </c>
      <c r="P1046" s="6">
        <f>E1046/L1046</f>
        <v>3</v>
      </c>
      <c r="Q1046" t="str">
        <f t="shared" si="64"/>
        <v>journalism</v>
      </c>
      <c r="R1046" t="str">
        <f t="shared" si="65"/>
        <v>audio</v>
      </c>
      <c r="S1046" s="13">
        <f>(I1046/86400)+25569+(-8/24)</f>
        <v>42068.518749999996</v>
      </c>
      <c r="T1046" s="13">
        <f>(J1046/86400)+25569+(-8/24)</f>
        <v>42011.592604166661</v>
      </c>
      <c r="U1046" t="str">
        <f t="shared" si="66"/>
        <v>Jan</v>
      </c>
      <c r="V1046">
        <f t="shared" si="67"/>
        <v>2015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>(E1047/D1047)*100</f>
        <v>2.6599999999999997</v>
      </c>
      <c r="P1047" s="6">
        <f>E1047/L1047</f>
        <v>33.25</v>
      </c>
      <c r="Q1047" t="str">
        <f t="shared" si="64"/>
        <v>journalism</v>
      </c>
      <c r="R1047" t="str">
        <f t="shared" si="65"/>
        <v>audio</v>
      </c>
      <c r="S1047" s="13">
        <f>(I1047/86400)+25569+(-8/24)</f>
        <v>41874.541087962956</v>
      </c>
      <c r="T1047" s="13">
        <f>(J1047/86400)+25569+(-8/24)</f>
        <v>41844.541087962956</v>
      </c>
      <c r="U1047" t="str">
        <f t="shared" si="66"/>
        <v>Jul</v>
      </c>
      <c r="V1047">
        <f t="shared" si="67"/>
        <v>2014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>(E1048/D1048)*100</f>
        <v>0</v>
      </c>
      <c r="P1048" s="6" t="e">
        <f>E1048/L1048</f>
        <v>#DIV/0!</v>
      </c>
      <c r="Q1048" t="str">
        <f t="shared" si="64"/>
        <v>journalism</v>
      </c>
      <c r="R1048" t="str">
        <f t="shared" si="65"/>
        <v>audio</v>
      </c>
      <c r="S1048" s="13">
        <f>(I1048/86400)+25569+(-8/24)</f>
        <v>42364.518055555549</v>
      </c>
      <c r="T1048" s="13">
        <f>(J1048/86400)+25569+(-8/24)</f>
        <v>42319.518055555549</v>
      </c>
      <c r="U1048" t="str">
        <f t="shared" si="66"/>
        <v>Nov</v>
      </c>
      <c r="V1048">
        <f t="shared" si="67"/>
        <v>2015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>(E1049/D1049)*100</f>
        <v>0.05</v>
      </c>
      <c r="P1049" s="6">
        <f>E1049/L1049</f>
        <v>1</v>
      </c>
      <c r="Q1049" t="str">
        <f t="shared" si="64"/>
        <v>journalism</v>
      </c>
      <c r="R1049" t="str">
        <f t="shared" si="65"/>
        <v>audio</v>
      </c>
      <c r="S1049" s="13">
        <f>(I1049/86400)+25569+(-8/24)</f>
        <v>41948.52679398148</v>
      </c>
      <c r="T1049" s="13">
        <f>(J1049/86400)+25569+(-8/24)</f>
        <v>41918.485127314816</v>
      </c>
      <c r="U1049" t="str">
        <f t="shared" si="66"/>
        <v>Oct</v>
      </c>
      <c r="V1049">
        <f t="shared" si="67"/>
        <v>2014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>(E1050/D1050)*100</f>
        <v>1.4133333333333333</v>
      </c>
      <c r="P1050" s="6">
        <f>E1050/L1050</f>
        <v>53</v>
      </c>
      <c r="Q1050" t="str">
        <f t="shared" si="64"/>
        <v>journalism</v>
      </c>
      <c r="R1050" t="str">
        <f t="shared" si="65"/>
        <v>audio</v>
      </c>
      <c r="S1050" s="13">
        <f>(I1050/86400)+25569+(-8/24)</f>
        <v>42637.719780092586</v>
      </c>
      <c r="T1050" s="13">
        <f>(J1050/86400)+25569+(-8/24)</f>
        <v>42597.719780092586</v>
      </c>
      <c r="U1050" t="str">
        <f t="shared" si="66"/>
        <v>Aug</v>
      </c>
      <c r="V1050">
        <f t="shared" si="67"/>
        <v>2016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>(E1051/D1051)*100</f>
        <v>0</v>
      </c>
      <c r="P1051" s="6" t="e">
        <f>E1051/L1051</f>
        <v>#DIV/0!</v>
      </c>
      <c r="Q1051" t="str">
        <f t="shared" si="64"/>
        <v>journalism</v>
      </c>
      <c r="R1051" t="str">
        <f t="shared" si="65"/>
        <v>audio</v>
      </c>
      <c r="S1051" s="13">
        <f>(I1051/86400)+25569+(-8/24)</f>
        <v>42412.097743055558</v>
      </c>
      <c r="T1051" s="13">
        <f>(J1051/86400)+25569+(-8/24)</f>
        <v>42382.097743055558</v>
      </c>
      <c r="U1051" t="str">
        <f t="shared" si="66"/>
        <v>Jan</v>
      </c>
      <c r="V1051">
        <f t="shared" si="67"/>
        <v>2016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>(E1052/D1052)*100</f>
        <v>0</v>
      </c>
      <c r="P1052" s="6" t="e">
        <f>E1052/L1052</f>
        <v>#DIV/0!</v>
      </c>
      <c r="Q1052" t="str">
        <f t="shared" si="64"/>
        <v>journalism</v>
      </c>
      <c r="R1052" t="str">
        <f t="shared" si="65"/>
        <v>audio</v>
      </c>
      <c r="S1052" s="13">
        <f>(I1052/86400)+25569+(-8/24)</f>
        <v>42261.463854166665</v>
      </c>
      <c r="T1052" s="13">
        <f>(J1052/86400)+25569+(-8/24)</f>
        <v>42231.463854166665</v>
      </c>
      <c r="U1052" t="str">
        <f t="shared" si="66"/>
        <v>Aug</v>
      </c>
      <c r="V1052">
        <f t="shared" si="67"/>
        <v>2015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>(E1053/D1053)*100</f>
        <v>0</v>
      </c>
      <c r="P1053" s="6" t="e">
        <f>E1053/L1053</f>
        <v>#DIV/0!</v>
      </c>
      <c r="Q1053" t="str">
        <f t="shared" si="64"/>
        <v>journalism</v>
      </c>
      <c r="R1053" t="str">
        <f t="shared" si="65"/>
        <v>audio</v>
      </c>
      <c r="S1053" s="13">
        <f>(I1053/86400)+25569+(-8/24)</f>
        <v>41877.680844907409</v>
      </c>
      <c r="T1053" s="13">
        <f>(J1053/86400)+25569+(-8/24)</f>
        <v>41849.680844907409</v>
      </c>
      <c r="U1053" t="str">
        <f t="shared" si="66"/>
        <v>Jul</v>
      </c>
      <c r="V1053">
        <f t="shared" si="67"/>
        <v>2014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>(E1054/D1054)*100</f>
        <v>0</v>
      </c>
      <c r="P1054" s="6" t="e">
        <f>E1054/L1054</f>
        <v>#DIV/0!</v>
      </c>
      <c r="Q1054" t="str">
        <f t="shared" si="64"/>
        <v>journalism</v>
      </c>
      <c r="R1054" t="str">
        <f t="shared" si="65"/>
        <v>audio</v>
      </c>
      <c r="S1054" s="13">
        <f>(I1054/86400)+25569+(-8/24)</f>
        <v>42527.506249999999</v>
      </c>
      <c r="T1054" s="13">
        <f>(J1054/86400)+25569+(-8/24)</f>
        <v>42483.464062499996</v>
      </c>
      <c r="U1054" t="str">
        <f t="shared" si="66"/>
        <v>Apr</v>
      </c>
      <c r="V1054">
        <f t="shared" si="67"/>
        <v>2016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>(E1055/D1055)*100</f>
        <v>1</v>
      </c>
      <c r="P1055" s="6">
        <f>E1055/L1055</f>
        <v>15</v>
      </c>
      <c r="Q1055" t="str">
        <f t="shared" si="64"/>
        <v>journalism</v>
      </c>
      <c r="R1055" t="str">
        <f t="shared" si="65"/>
        <v>audio</v>
      </c>
      <c r="S1055" s="13">
        <f>(I1055/86400)+25569+(-8/24)</f>
        <v>42799.839490740742</v>
      </c>
      <c r="T1055" s="13">
        <f>(J1055/86400)+25569+(-8/24)</f>
        <v>42774.839490740742</v>
      </c>
      <c r="U1055" t="str">
        <f t="shared" si="66"/>
        <v>Feb</v>
      </c>
      <c r="V1055">
        <f t="shared" si="67"/>
        <v>2017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>(E1056/D1056)*100</f>
        <v>0</v>
      </c>
      <c r="P1056" s="6" t="e">
        <f>E1056/L1056</f>
        <v>#DIV/0!</v>
      </c>
      <c r="Q1056" t="str">
        <f t="shared" si="64"/>
        <v>journalism</v>
      </c>
      <c r="R1056" t="str">
        <f t="shared" si="65"/>
        <v>audio</v>
      </c>
      <c r="S1056" s="13">
        <f>(I1056/86400)+25569+(-8/24)</f>
        <v>41861.583333333328</v>
      </c>
      <c r="T1056" s="13">
        <f>(J1056/86400)+25569+(-8/24)</f>
        <v>41831.518506944441</v>
      </c>
      <c r="U1056" t="str">
        <f t="shared" si="66"/>
        <v>Jul</v>
      </c>
      <c r="V1056">
        <f t="shared" si="67"/>
        <v>2014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>(E1057/D1057)*100</f>
        <v>0</v>
      </c>
      <c r="P1057" s="6" t="e">
        <f>E1057/L1057</f>
        <v>#DIV/0!</v>
      </c>
      <c r="Q1057" t="str">
        <f t="shared" si="64"/>
        <v>journalism</v>
      </c>
      <c r="R1057" t="str">
        <f t="shared" si="65"/>
        <v>audio</v>
      </c>
      <c r="S1057" s="13">
        <f>(I1057/86400)+25569+(-8/24)</f>
        <v>42436.659085648142</v>
      </c>
      <c r="T1057" s="13">
        <f>(J1057/86400)+25569+(-8/24)</f>
        <v>42406.659085648142</v>
      </c>
      <c r="U1057" t="str">
        <f t="shared" si="66"/>
        <v>Feb</v>
      </c>
      <c r="V1057">
        <f t="shared" si="67"/>
        <v>2016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>(E1058/D1058)*100</f>
        <v>0</v>
      </c>
      <c r="P1058" s="6" t="e">
        <f>E1058/L1058</f>
        <v>#DIV/0!</v>
      </c>
      <c r="Q1058" t="str">
        <f t="shared" si="64"/>
        <v>journalism</v>
      </c>
      <c r="R1058" t="str">
        <f t="shared" si="65"/>
        <v>audio</v>
      </c>
      <c r="S1058" s="13">
        <f>(I1058/86400)+25569+(-8/24)</f>
        <v>42118.344641203701</v>
      </c>
      <c r="T1058" s="13">
        <f>(J1058/86400)+25569+(-8/24)</f>
        <v>42058.386307870365</v>
      </c>
      <c r="U1058" t="str">
        <f t="shared" si="66"/>
        <v>Feb</v>
      </c>
      <c r="V1058">
        <f t="shared" si="67"/>
        <v>2015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>(E1059/D1059)*100</f>
        <v>0</v>
      </c>
      <c r="P1059" s="6" t="e">
        <f>E1059/L1059</f>
        <v>#DIV/0!</v>
      </c>
      <c r="Q1059" t="str">
        <f t="shared" si="64"/>
        <v>journalism</v>
      </c>
      <c r="R1059" t="str">
        <f t="shared" si="65"/>
        <v>audio</v>
      </c>
      <c r="S1059" s="13">
        <f>(I1059/86400)+25569+(-8/24)</f>
        <v>42708.579664351848</v>
      </c>
      <c r="T1059" s="13">
        <f>(J1059/86400)+25569+(-8/24)</f>
        <v>42678.537997685184</v>
      </c>
      <c r="U1059" t="str">
        <f t="shared" si="66"/>
        <v>Nov</v>
      </c>
      <c r="V1059">
        <f t="shared" si="67"/>
        <v>2016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>(E1060/D1060)*100</f>
        <v>0</v>
      </c>
      <c r="P1060" s="6" t="e">
        <f>E1060/L1060</f>
        <v>#DIV/0!</v>
      </c>
      <c r="Q1060" t="str">
        <f t="shared" si="64"/>
        <v>journalism</v>
      </c>
      <c r="R1060" t="str">
        <f t="shared" si="65"/>
        <v>audio</v>
      </c>
      <c r="S1060" s="13">
        <f>(I1060/86400)+25569+(-8/24)</f>
        <v>42088.666666666664</v>
      </c>
      <c r="T1060" s="13">
        <f>(J1060/86400)+25569+(-8/24)</f>
        <v>42047.567627314813</v>
      </c>
      <c r="U1060" t="str">
        <f t="shared" si="66"/>
        <v>Feb</v>
      </c>
      <c r="V1060">
        <f t="shared" si="67"/>
        <v>2015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>(E1061/D1061)*100</f>
        <v>0</v>
      </c>
      <c r="P1061" s="6" t="e">
        <f>E1061/L1061</f>
        <v>#DIV/0!</v>
      </c>
      <c r="Q1061" t="str">
        <f t="shared" si="64"/>
        <v>journalism</v>
      </c>
      <c r="R1061" t="str">
        <f t="shared" si="65"/>
        <v>audio</v>
      </c>
      <c r="S1061" s="13">
        <f>(I1061/86400)+25569+(-8/24)</f>
        <v>42076.415000000001</v>
      </c>
      <c r="T1061" s="13">
        <f>(J1061/86400)+25569+(-8/24)</f>
        <v>42046.456666666665</v>
      </c>
      <c r="U1061" t="str">
        <f t="shared" si="66"/>
        <v>Feb</v>
      </c>
      <c r="V1061">
        <f t="shared" si="67"/>
        <v>2015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>(E1062/D1062)*100</f>
        <v>1</v>
      </c>
      <c r="P1062" s="6">
        <f>E1062/L1062</f>
        <v>50</v>
      </c>
      <c r="Q1062" t="str">
        <f t="shared" si="64"/>
        <v>journalism</v>
      </c>
      <c r="R1062" t="str">
        <f t="shared" si="65"/>
        <v>audio</v>
      </c>
      <c r="S1062" s="13">
        <f>(I1062/86400)+25569+(-8/24)</f>
        <v>42109.579780092587</v>
      </c>
      <c r="T1062" s="13">
        <f>(J1062/86400)+25569+(-8/24)</f>
        <v>42079.579780092587</v>
      </c>
      <c r="U1062" t="str">
        <f t="shared" si="66"/>
        <v>Mar</v>
      </c>
      <c r="V1062">
        <f t="shared" si="67"/>
        <v>2015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>(E1063/D1063)*100</f>
        <v>0</v>
      </c>
      <c r="P1063" s="6" t="e">
        <f>E1063/L1063</f>
        <v>#DIV/0!</v>
      </c>
      <c r="Q1063" t="str">
        <f t="shared" si="64"/>
        <v>journalism</v>
      </c>
      <c r="R1063" t="str">
        <f t="shared" si="65"/>
        <v>audio</v>
      </c>
      <c r="S1063" s="13">
        <f>(I1063/86400)+25569+(-8/24)</f>
        <v>42491.708333333336</v>
      </c>
      <c r="T1063" s="13">
        <f>(J1063/86400)+25569+(-8/24)</f>
        <v>42431.943379629629</v>
      </c>
      <c r="U1063" t="str">
        <f t="shared" si="66"/>
        <v>Mar</v>
      </c>
      <c r="V1063">
        <f t="shared" si="67"/>
        <v>2016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>(E1064/D1064)*100</f>
        <v>95.477386934673376</v>
      </c>
      <c r="P1064" s="6">
        <f>E1064/L1064</f>
        <v>47.5</v>
      </c>
      <c r="Q1064" t="str">
        <f t="shared" si="64"/>
        <v>journalism</v>
      </c>
      <c r="R1064" t="str">
        <f t="shared" si="65"/>
        <v>audio</v>
      </c>
      <c r="S1064" s="13">
        <f>(I1064/86400)+25569+(-8/24)</f>
        <v>42563.473854166667</v>
      </c>
      <c r="T1064" s="13">
        <f>(J1064/86400)+25569+(-8/24)</f>
        <v>42556.473854166667</v>
      </c>
      <c r="U1064" t="str">
        <f t="shared" si="66"/>
        <v>Jul</v>
      </c>
      <c r="V1064">
        <f t="shared" si="67"/>
        <v>2016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>(E1065/D1065)*100</f>
        <v>0</v>
      </c>
      <c r="P1065" s="6" t="e">
        <f>E1065/L1065</f>
        <v>#DIV/0!</v>
      </c>
      <c r="Q1065" t="str">
        <f t="shared" si="64"/>
        <v>journalism</v>
      </c>
      <c r="R1065" t="str">
        <f t="shared" si="65"/>
        <v>audio</v>
      </c>
      <c r="S1065" s="13">
        <f>(I1065/86400)+25569+(-8/24)</f>
        <v>42612.697476851848</v>
      </c>
      <c r="T1065" s="13">
        <f>(J1065/86400)+25569+(-8/24)</f>
        <v>42582.697476851848</v>
      </c>
      <c r="U1065" t="str">
        <f t="shared" si="66"/>
        <v>Jul</v>
      </c>
      <c r="V1065">
        <f t="shared" si="67"/>
        <v>2016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>(E1066/D1066)*100</f>
        <v>8.974444444444444</v>
      </c>
      <c r="P1066" s="6">
        <f>E1066/L1066</f>
        <v>65.666666666666671</v>
      </c>
      <c r="Q1066" t="str">
        <f t="shared" si="64"/>
        <v>games</v>
      </c>
      <c r="R1066" t="str">
        <f t="shared" si="65"/>
        <v>video games</v>
      </c>
      <c r="S1066" s="13">
        <f>(I1066/86400)+25569+(-8/24)</f>
        <v>41461.894710648143</v>
      </c>
      <c r="T1066" s="13">
        <f>(J1066/86400)+25569+(-8/24)</f>
        <v>41416.894710648143</v>
      </c>
      <c r="U1066" t="str">
        <f t="shared" si="66"/>
        <v>May</v>
      </c>
      <c r="V1066">
        <f t="shared" si="67"/>
        <v>2013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>(E1067/D1067)*100</f>
        <v>2.7</v>
      </c>
      <c r="P1067" s="6">
        <f>E1067/L1067</f>
        <v>16.2</v>
      </c>
      <c r="Q1067" t="str">
        <f t="shared" si="64"/>
        <v>games</v>
      </c>
      <c r="R1067" t="str">
        <f t="shared" si="65"/>
        <v>video games</v>
      </c>
      <c r="S1067" s="13">
        <f>(I1067/86400)+25569+(-8/24)</f>
        <v>41689.047708333332</v>
      </c>
      <c r="T1067" s="13">
        <f>(J1067/86400)+25569+(-8/24)</f>
        <v>41661.047708333332</v>
      </c>
      <c r="U1067" t="str">
        <f t="shared" si="66"/>
        <v>Jan</v>
      </c>
      <c r="V1067">
        <f t="shared" si="67"/>
        <v>2014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>(E1068/D1068)*100</f>
        <v>3.3673333333333333</v>
      </c>
      <c r="P1068" s="6">
        <f>E1068/L1068</f>
        <v>34.128378378378379</v>
      </c>
      <c r="Q1068" t="str">
        <f t="shared" si="64"/>
        <v>games</v>
      </c>
      <c r="R1068" t="str">
        <f t="shared" si="65"/>
        <v>video games</v>
      </c>
      <c r="S1068" s="13">
        <f>(I1068/86400)+25569+(-8/24)</f>
        <v>41490.629421296289</v>
      </c>
      <c r="T1068" s="13">
        <f>(J1068/86400)+25569+(-8/24)</f>
        <v>41445.629421296289</v>
      </c>
      <c r="U1068" t="str">
        <f t="shared" si="66"/>
        <v>Jun</v>
      </c>
      <c r="V1068">
        <f t="shared" si="67"/>
        <v>2013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>(E1069/D1069)*100</f>
        <v>26</v>
      </c>
      <c r="P1069" s="6">
        <f>E1069/L1069</f>
        <v>13</v>
      </c>
      <c r="Q1069" t="str">
        <f t="shared" si="64"/>
        <v>games</v>
      </c>
      <c r="R1069" t="str">
        <f t="shared" si="65"/>
        <v>video games</v>
      </c>
      <c r="S1069" s="13">
        <f>(I1069/86400)+25569+(-8/24)</f>
        <v>41629.522349537037</v>
      </c>
      <c r="T1069" s="13">
        <f>(J1069/86400)+25569+(-8/24)</f>
        <v>41599.522349537037</v>
      </c>
      <c r="U1069" t="str">
        <f t="shared" si="66"/>
        <v>Nov</v>
      </c>
      <c r="V1069">
        <f t="shared" si="67"/>
        <v>2013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>(E1070/D1070)*100</f>
        <v>0.15</v>
      </c>
      <c r="P1070" s="6">
        <f>E1070/L1070</f>
        <v>11.25</v>
      </c>
      <c r="Q1070" t="str">
        <f t="shared" si="64"/>
        <v>games</v>
      </c>
      <c r="R1070" t="str">
        <f t="shared" si="65"/>
        <v>video games</v>
      </c>
      <c r="S1070" s="13">
        <f>(I1070/86400)+25569+(-8/24)</f>
        <v>42469.996111111112</v>
      </c>
      <c r="T1070" s="13">
        <f>(J1070/86400)+25569+(-8/24)</f>
        <v>42440.037777777776</v>
      </c>
      <c r="U1070" t="str">
        <f t="shared" si="66"/>
        <v>Mar</v>
      </c>
      <c r="V1070">
        <f t="shared" si="67"/>
        <v>2016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>(E1071/D1071)*100</f>
        <v>38.636363636363633</v>
      </c>
      <c r="P1071" s="6">
        <f>E1071/L1071</f>
        <v>40.476190476190474</v>
      </c>
      <c r="Q1071" t="str">
        <f t="shared" si="64"/>
        <v>games</v>
      </c>
      <c r="R1071" t="str">
        <f t="shared" si="65"/>
        <v>video games</v>
      </c>
      <c r="S1071" s="13">
        <f>(I1071/86400)+25569+(-8/24)</f>
        <v>41603.93818287037</v>
      </c>
      <c r="T1071" s="13">
        <f>(J1071/86400)+25569+(-8/24)</f>
        <v>41571.896516203698</v>
      </c>
      <c r="U1071" t="str">
        <f t="shared" si="66"/>
        <v>Oct</v>
      </c>
      <c r="V1071">
        <f t="shared" si="67"/>
        <v>2013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>(E1072/D1072)*100</f>
        <v>0.70000000000000007</v>
      </c>
      <c r="P1072" s="6">
        <f>E1072/L1072</f>
        <v>35</v>
      </c>
      <c r="Q1072" t="str">
        <f t="shared" si="64"/>
        <v>games</v>
      </c>
      <c r="R1072" t="str">
        <f t="shared" si="65"/>
        <v>video games</v>
      </c>
      <c r="S1072" s="13">
        <f>(I1072/86400)+25569+(-8/24)</f>
        <v>41182.678495370368</v>
      </c>
      <c r="T1072" s="13">
        <f>(J1072/86400)+25569+(-8/24)</f>
        <v>41162.678495370368</v>
      </c>
      <c r="U1072" t="str">
        <f t="shared" si="66"/>
        <v>Sep</v>
      </c>
      <c r="V1072">
        <f t="shared" si="67"/>
        <v>2012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>(E1073/D1073)*100</f>
        <v>0</v>
      </c>
      <c r="P1073" s="6" t="e">
        <f>E1073/L1073</f>
        <v>#DIV/0!</v>
      </c>
      <c r="Q1073" t="str">
        <f t="shared" si="64"/>
        <v>games</v>
      </c>
      <c r="R1073" t="str">
        <f t="shared" si="65"/>
        <v>video games</v>
      </c>
      <c r="S1073" s="13">
        <f>(I1073/86400)+25569+(-8/24)</f>
        <v>42325.461724537039</v>
      </c>
      <c r="T1073" s="13">
        <f>(J1073/86400)+25569+(-8/24)</f>
        <v>42295.420057870368</v>
      </c>
      <c r="U1073" t="str">
        <f t="shared" si="66"/>
        <v>Oct</v>
      </c>
      <c r="V1073">
        <f t="shared" si="67"/>
        <v>2015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>(E1074/D1074)*100</f>
        <v>6.8000000000000005E-2</v>
      </c>
      <c r="P1074" s="6">
        <f>E1074/L1074</f>
        <v>12.75</v>
      </c>
      <c r="Q1074" t="str">
        <f t="shared" si="64"/>
        <v>games</v>
      </c>
      <c r="R1074" t="str">
        <f t="shared" si="65"/>
        <v>video games</v>
      </c>
      <c r="S1074" s="13">
        <f>(I1074/86400)+25569+(-8/24)</f>
        <v>41675.498807870368</v>
      </c>
      <c r="T1074" s="13">
        <f>(J1074/86400)+25569+(-8/24)</f>
        <v>41645.498807870368</v>
      </c>
      <c r="U1074" t="str">
        <f t="shared" si="66"/>
        <v>Jan</v>
      </c>
      <c r="V1074">
        <f t="shared" si="67"/>
        <v>2014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>(E1075/D1075)*100</f>
        <v>1.3333333333333335</v>
      </c>
      <c r="P1075" s="6">
        <f>E1075/L1075</f>
        <v>10</v>
      </c>
      <c r="Q1075" t="str">
        <f t="shared" si="64"/>
        <v>games</v>
      </c>
      <c r="R1075" t="str">
        <f t="shared" si="65"/>
        <v>video games</v>
      </c>
      <c r="S1075" s="13">
        <f>(I1075/86400)+25569+(-8/24)</f>
        <v>40832.631261574068</v>
      </c>
      <c r="T1075" s="13">
        <f>(J1075/86400)+25569+(-8/24)</f>
        <v>40802.631261574068</v>
      </c>
      <c r="U1075" t="str">
        <f t="shared" si="66"/>
        <v>Sep</v>
      </c>
      <c r="V1075">
        <f t="shared" si="67"/>
        <v>2011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>(E1076/D1076)*100</f>
        <v>6.3092592592592585</v>
      </c>
      <c r="P1076" s="6">
        <f>E1076/L1076</f>
        <v>113.56666666666666</v>
      </c>
      <c r="Q1076" t="str">
        <f t="shared" si="64"/>
        <v>games</v>
      </c>
      <c r="R1076" t="str">
        <f t="shared" si="65"/>
        <v>video games</v>
      </c>
      <c r="S1076" s="13">
        <f>(I1076/86400)+25569+(-8/24)</f>
        <v>41642.839641203704</v>
      </c>
      <c r="T1076" s="13">
        <f>(J1076/86400)+25569+(-8/24)</f>
        <v>41612.839641203704</v>
      </c>
      <c r="U1076" t="str">
        <f t="shared" si="66"/>
        <v>Dec</v>
      </c>
      <c r="V1076">
        <f t="shared" si="67"/>
        <v>2013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>(E1077/D1077)*100</f>
        <v>4.5</v>
      </c>
      <c r="P1077" s="6">
        <f>E1077/L1077</f>
        <v>15</v>
      </c>
      <c r="Q1077" t="str">
        <f t="shared" si="64"/>
        <v>games</v>
      </c>
      <c r="R1077" t="str">
        <f t="shared" si="65"/>
        <v>video games</v>
      </c>
      <c r="S1077" s="13">
        <f>(I1077/86400)+25569+(-8/24)</f>
        <v>41035.570787037032</v>
      </c>
      <c r="T1077" s="13">
        <f>(J1077/86400)+25569+(-8/24)</f>
        <v>41005.570787037032</v>
      </c>
      <c r="U1077" t="str">
        <f t="shared" si="66"/>
        <v>Apr</v>
      </c>
      <c r="V1077">
        <f t="shared" si="67"/>
        <v>2012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>(E1078/D1078)*100</f>
        <v>62.765333333333331</v>
      </c>
      <c r="P1078" s="6">
        <f>E1078/L1078</f>
        <v>48.281025641025643</v>
      </c>
      <c r="Q1078" t="str">
        <f t="shared" si="64"/>
        <v>games</v>
      </c>
      <c r="R1078" t="str">
        <f t="shared" si="65"/>
        <v>video games</v>
      </c>
      <c r="S1078" s="13">
        <f>(I1078/86400)+25569+(-8/24)</f>
        <v>41893.044560185182</v>
      </c>
      <c r="T1078" s="13">
        <f>(J1078/86400)+25569+(-8/24)</f>
        <v>41838.044560185182</v>
      </c>
      <c r="U1078" t="str">
        <f t="shared" si="66"/>
        <v>Jul</v>
      </c>
      <c r="V1078">
        <f t="shared" si="67"/>
        <v>2014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>(E1079/D1079)*100</f>
        <v>29.376000000000001</v>
      </c>
      <c r="P1079" s="6">
        <f>E1079/L1079</f>
        <v>43.976047904191617</v>
      </c>
      <c r="Q1079" t="str">
        <f t="shared" si="64"/>
        <v>games</v>
      </c>
      <c r="R1079" t="str">
        <f t="shared" si="65"/>
        <v>video games</v>
      </c>
      <c r="S1079" s="13">
        <f>(I1079/86400)+25569+(-8/24)</f>
        <v>42382.833460648144</v>
      </c>
      <c r="T1079" s="13">
        <f>(J1079/86400)+25569+(-8/24)</f>
        <v>42352.833460648144</v>
      </c>
      <c r="U1079" t="str">
        <f t="shared" si="66"/>
        <v>Dec</v>
      </c>
      <c r="V1079">
        <f t="shared" si="67"/>
        <v>2015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>(E1080/D1080)*100</f>
        <v>7.5</v>
      </c>
      <c r="P1080" s="6">
        <f>E1080/L1080</f>
        <v>9</v>
      </c>
      <c r="Q1080" t="str">
        <f t="shared" si="64"/>
        <v>games</v>
      </c>
      <c r="R1080" t="str">
        <f t="shared" si="65"/>
        <v>video games</v>
      </c>
      <c r="S1080" s="13">
        <f>(I1080/86400)+25569+(-8/24)</f>
        <v>40745.862511574072</v>
      </c>
      <c r="T1080" s="13">
        <f>(J1080/86400)+25569+(-8/24)</f>
        <v>40700.862511574072</v>
      </c>
      <c r="U1080" t="str">
        <f t="shared" si="66"/>
        <v>Jun</v>
      </c>
      <c r="V1080">
        <f t="shared" si="67"/>
        <v>2011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>(E1081/D1081)*100</f>
        <v>2.6076923076923078</v>
      </c>
      <c r="P1081" s="6">
        <f>E1081/L1081</f>
        <v>37.666666666666664</v>
      </c>
      <c r="Q1081" t="str">
        <f t="shared" si="64"/>
        <v>games</v>
      </c>
      <c r="R1081" t="str">
        <f t="shared" si="65"/>
        <v>video games</v>
      </c>
      <c r="S1081" s="13">
        <f>(I1081/86400)+25569+(-8/24)</f>
        <v>42504.233055555553</v>
      </c>
      <c r="T1081" s="13">
        <f>(J1081/86400)+25569+(-8/24)</f>
        <v>42479.233055555553</v>
      </c>
      <c r="U1081" t="str">
        <f t="shared" si="66"/>
        <v>Apr</v>
      </c>
      <c r="V1081">
        <f t="shared" si="67"/>
        <v>2016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>(E1082/D1082)*100</f>
        <v>9.1050000000000004</v>
      </c>
      <c r="P1082" s="6">
        <f>E1082/L1082</f>
        <v>18.581632653061224</v>
      </c>
      <c r="Q1082" t="str">
        <f t="shared" si="64"/>
        <v>games</v>
      </c>
      <c r="R1082" t="str">
        <f t="shared" si="65"/>
        <v>video games</v>
      </c>
      <c r="S1082" s="13">
        <f>(I1082/86400)+25569+(-8/24)</f>
        <v>41769.804780092592</v>
      </c>
      <c r="T1082" s="13">
        <f>(J1082/86400)+25569+(-8/24)</f>
        <v>41739.804780092592</v>
      </c>
      <c r="U1082" t="str">
        <f t="shared" si="66"/>
        <v>Apr</v>
      </c>
      <c r="V1082">
        <f t="shared" si="67"/>
        <v>2014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>(E1083/D1083)*100</f>
        <v>1.7647058823529412E-2</v>
      </c>
      <c r="P1083" s="6">
        <f>E1083/L1083</f>
        <v>3</v>
      </c>
      <c r="Q1083" t="str">
        <f t="shared" si="64"/>
        <v>games</v>
      </c>
      <c r="R1083" t="str">
        <f t="shared" si="65"/>
        <v>video games</v>
      </c>
      <c r="S1083" s="13">
        <f>(I1083/86400)+25569+(-8/24)</f>
        <v>42032.593657407408</v>
      </c>
      <c r="T1083" s="13">
        <f>(J1083/86400)+25569+(-8/24)</f>
        <v>42002.593657407408</v>
      </c>
      <c r="U1083" t="str">
        <f t="shared" si="66"/>
        <v>Dec</v>
      </c>
      <c r="V1083">
        <f t="shared" si="67"/>
        <v>2014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>(E1084/D1084)*100</f>
        <v>0.55999999999999994</v>
      </c>
      <c r="P1084" s="6">
        <f>E1084/L1084</f>
        <v>18.666666666666668</v>
      </c>
      <c r="Q1084" t="str">
        <f t="shared" si="64"/>
        <v>games</v>
      </c>
      <c r="R1084" t="str">
        <f t="shared" si="65"/>
        <v>video games</v>
      </c>
      <c r="S1084" s="13">
        <f>(I1084/86400)+25569+(-8/24)</f>
        <v>41131.572777777772</v>
      </c>
      <c r="T1084" s="13">
        <f>(J1084/86400)+25569+(-8/24)</f>
        <v>41101.572777777772</v>
      </c>
      <c r="U1084" t="str">
        <f t="shared" si="66"/>
        <v>Jul</v>
      </c>
      <c r="V1084">
        <f t="shared" si="67"/>
        <v>2012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>(E1085/D1085)*100</f>
        <v>0.82000000000000006</v>
      </c>
      <c r="P1085" s="6">
        <f>E1085/L1085</f>
        <v>410</v>
      </c>
      <c r="Q1085" t="str">
        <f t="shared" si="64"/>
        <v>games</v>
      </c>
      <c r="R1085" t="str">
        <f t="shared" si="65"/>
        <v>video games</v>
      </c>
      <c r="S1085" s="13">
        <f>(I1085/86400)+25569+(-8/24)</f>
        <v>41853.326192129629</v>
      </c>
      <c r="T1085" s="13">
        <f>(J1085/86400)+25569+(-8/24)</f>
        <v>41793.326192129629</v>
      </c>
      <c r="U1085" t="str">
        <f t="shared" si="66"/>
        <v>Jun</v>
      </c>
      <c r="V1085">
        <f t="shared" si="67"/>
        <v>2014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>(E1086/D1086)*100</f>
        <v>0</v>
      </c>
      <c r="P1086" s="6" t="e">
        <f>E1086/L1086</f>
        <v>#DIV/0!</v>
      </c>
      <c r="Q1086" t="str">
        <f t="shared" si="64"/>
        <v>games</v>
      </c>
      <c r="R1086" t="str">
        <f t="shared" si="65"/>
        <v>video games</v>
      </c>
      <c r="S1086" s="13">
        <f>(I1086/86400)+25569+(-8/24)</f>
        <v>41859.578749999993</v>
      </c>
      <c r="T1086" s="13">
        <f>(J1086/86400)+25569+(-8/24)</f>
        <v>41829.578749999993</v>
      </c>
      <c r="U1086" t="str">
        <f t="shared" si="66"/>
        <v>Jul</v>
      </c>
      <c r="V1086">
        <f t="shared" si="67"/>
        <v>2014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>(E1087/D1087)*100</f>
        <v>3.42</v>
      </c>
      <c r="P1087" s="6">
        <f>E1087/L1087</f>
        <v>114</v>
      </c>
      <c r="Q1087" t="str">
        <f t="shared" si="64"/>
        <v>games</v>
      </c>
      <c r="R1087" t="str">
        <f t="shared" si="65"/>
        <v>video games</v>
      </c>
      <c r="S1087" s="13">
        <f>(I1087/86400)+25569+(-8/24)</f>
        <v>42443.296006944445</v>
      </c>
      <c r="T1087" s="13">
        <f>(J1087/86400)+25569+(-8/24)</f>
        <v>42413.337673611109</v>
      </c>
      <c r="U1087" t="str">
        <f t="shared" si="66"/>
        <v>Feb</v>
      </c>
      <c r="V1087">
        <f t="shared" si="67"/>
        <v>2016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>(E1088/D1088)*100</f>
        <v>8.3333333333333343E-2</v>
      </c>
      <c r="P1088" s="6">
        <f>E1088/L1088</f>
        <v>7.5</v>
      </c>
      <c r="Q1088" t="str">
        <f t="shared" si="64"/>
        <v>games</v>
      </c>
      <c r="R1088" t="str">
        <f t="shared" si="65"/>
        <v>video games</v>
      </c>
      <c r="S1088" s="13">
        <f>(I1088/86400)+25569+(-8/24)</f>
        <v>41875.533460648148</v>
      </c>
      <c r="T1088" s="13">
        <f>(J1088/86400)+25569+(-8/24)</f>
        <v>41845.533460648148</v>
      </c>
      <c r="U1088" t="str">
        <f t="shared" si="66"/>
        <v>Jul</v>
      </c>
      <c r="V1088">
        <f t="shared" si="67"/>
        <v>2014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>(E1089/D1089)*100</f>
        <v>0</v>
      </c>
      <c r="P1089" s="6" t="e">
        <f>E1089/L1089</f>
        <v>#DIV/0!</v>
      </c>
      <c r="Q1089" t="str">
        <f t="shared" si="64"/>
        <v>games</v>
      </c>
      <c r="R1089" t="str">
        <f t="shared" si="65"/>
        <v>video games</v>
      </c>
      <c r="S1089" s="13">
        <f>(I1089/86400)+25569+(-8/24)</f>
        <v>41805.380636574067</v>
      </c>
      <c r="T1089" s="13">
        <f>(J1089/86400)+25569+(-8/24)</f>
        <v>41775.380636574067</v>
      </c>
      <c r="U1089" t="str">
        <f t="shared" si="66"/>
        <v>May</v>
      </c>
      <c r="V1089">
        <f t="shared" si="67"/>
        <v>2014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>(E1090/D1090)*100</f>
        <v>14.182977777777777</v>
      </c>
      <c r="P1090" s="6">
        <f>E1090/L1090</f>
        <v>43.41727891156463</v>
      </c>
      <c r="Q1090" t="str">
        <f t="shared" si="64"/>
        <v>games</v>
      </c>
      <c r="R1090" t="str">
        <f t="shared" si="65"/>
        <v>video games</v>
      </c>
      <c r="S1090" s="13">
        <f>(I1090/86400)+25569+(-8/24)</f>
        <v>41753.466053240736</v>
      </c>
      <c r="T1090" s="13">
        <f>(J1090/86400)+25569+(-8/24)</f>
        <v>41723.466053240736</v>
      </c>
      <c r="U1090" t="str">
        <f t="shared" si="66"/>
        <v>Mar</v>
      </c>
      <c r="V1090">
        <f t="shared" si="67"/>
        <v>2014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>(E1091/D1091)*100</f>
        <v>7.8266666666666662</v>
      </c>
      <c r="P1091" s="6">
        <f>E1091/L1091</f>
        <v>23.959183673469386</v>
      </c>
      <c r="Q1091" t="str">
        <f t="shared" ref="Q1091:Q1154" si="68">LEFT(N1091,FIND("/",N1091)-1)</f>
        <v>games</v>
      </c>
      <c r="R1091" t="str">
        <f t="shared" ref="R1091:R1154" si="69">MID(N1091,FIND("/",N1091)+1,20)</f>
        <v>video games</v>
      </c>
      <c r="S1091" s="13">
        <f>(I1091/86400)+25569+(-8/24)</f>
        <v>42180.856192129628</v>
      </c>
      <c r="T1091" s="13">
        <f>(J1091/86400)+25569+(-8/24)</f>
        <v>42150.856192129628</v>
      </c>
      <c r="U1091" t="str">
        <f t="shared" ref="U1091:U1154" si="70">TEXT(T1091,"mmm")</f>
        <v>May</v>
      </c>
      <c r="V1091">
        <f t="shared" ref="V1091:V1154" si="71">YEAR(T1091)</f>
        <v>2015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>(E1092/D1092)*100</f>
        <v>3.8464497269020695E-2</v>
      </c>
      <c r="P1092" s="6">
        <f>E1092/L1092</f>
        <v>5</v>
      </c>
      <c r="Q1092" t="str">
        <f t="shared" si="68"/>
        <v>games</v>
      </c>
      <c r="R1092" t="str">
        <f t="shared" si="69"/>
        <v>video games</v>
      </c>
      <c r="S1092" s="13">
        <f>(I1092/86400)+25569+(-8/24)</f>
        <v>42152.852465277778</v>
      </c>
      <c r="T1092" s="13">
        <f>(J1092/86400)+25569+(-8/24)</f>
        <v>42122.852465277778</v>
      </c>
      <c r="U1092" t="str">
        <f t="shared" si="70"/>
        <v>Apr</v>
      </c>
      <c r="V1092">
        <f t="shared" si="71"/>
        <v>2015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>(E1093/D1093)*100</f>
        <v>12.5</v>
      </c>
      <c r="P1093" s="6">
        <f>E1093/L1093</f>
        <v>12.5</v>
      </c>
      <c r="Q1093" t="str">
        <f t="shared" si="68"/>
        <v>games</v>
      </c>
      <c r="R1093" t="str">
        <f t="shared" si="69"/>
        <v>video games</v>
      </c>
      <c r="S1093" s="13">
        <f>(I1093/86400)+25569+(-8/24)</f>
        <v>42470.445277777777</v>
      </c>
      <c r="T1093" s="13">
        <f>(J1093/86400)+25569+(-8/24)</f>
        <v>42440.486944444441</v>
      </c>
      <c r="U1093" t="str">
        <f t="shared" si="70"/>
        <v>Mar</v>
      </c>
      <c r="V1093">
        <f t="shared" si="71"/>
        <v>2016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>(E1094/D1094)*100</f>
        <v>1.05</v>
      </c>
      <c r="P1094" s="6">
        <f>E1094/L1094</f>
        <v>3</v>
      </c>
      <c r="Q1094" t="str">
        <f t="shared" si="68"/>
        <v>games</v>
      </c>
      <c r="R1094" t="str">
        <f t="shared" si="69"/>
        <v>video games</v>
      </c>
      <c r="S1094" s="13">
        <f>(I1094/86400)+25569+(-8/24)</f>
        <v>41279.692569444444</v>
      </c>
      <c r="T1094" s="13">
        <f>(J1094/86400)+25569+(-8/24)</f>
        <v>41249.692569444444</v>
      </c>
      <c r="U1094" t="str">
        <f t="shared" si="70"/>
        <v>Dec</v>
      </c>
      <c r="V1094">
        <f t="shared" si="71"/>
        <v>2012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>(E1095/D1095)*100</f>
        <v>14.083333333333334</v>
      </c>
      <c r="P1095" s="6">
        <f>E1095/L1095</f>
        <v>10.5625</v>
      </c>
      <c r="Q1095" t="str">
        <f t="shared" si="68"/>
        <v>games</v>
      </c>
      <c r="R1095" t="str">
        <f t="shared" si="69"/>
        <v>video games</v>
      </c>
      <c r="S1095" s="13">
        <f>(I1095/86400)+25569+(-8/24)</f>
        <v>42411.640474537031</v>
      </c>
      <c r="T1095" s="13">
        <f>(J1095/86400)+25569+(-8/24)</f>
        <v>42396.640474537031</v>
      </c>
      <c r="U1095" t="str">
        <f t="shared" si="70"/>
        <v>Jan</v>
      </c>
      <c r="V1095">
        <f t="shared" si="71"/>
        <v>2016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>(E1096/D1096)*100</f>
        <v>18.300055555555556</v>
      </c>
      <c r="P1096" s="6">
        <f>E1096/L1096</f>
        <v>122.00037037037038</v>
      </c>
      <c r="Q1096" t="str">
        <f t="shared" si="68"/>
        <v>games</v>
      </c>
      <c r="R1096" t="str">
        <f t="shared" si="69"/>
        <v>video games</v>
      </c>
      <c r="S1096" s="13">
        <f>(I1096/86400)+25569+(-8/24)</f>
        <v>40825.380011574074</v>
      </c>
      <c r="T1096" s="13">
        <f>(J1096/86400)+25569+(-8/24)</f>
        <v>40795.380011574074</v>
      </c>
      <c r="U1096" t="str">
        <f t="shared" si="70"/>
        <v>Sep</v>
      </c>
      <c r="V1096">
        <f t="shared" si="71"/>
        <v>2011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>(E1097/D1097)*100</f>
        <v>5.0347999999999997</v>
      </c>
      <c r="P1097" s="6">
        <f>E1097/L1097</f>
        <v>267.80851063829789</v>
      </c>
      <c r="Q1097" t="str">
        <f t="shared" si="68"/>
        <v>games</v>
      </c>
      <c r="R1097" t="str">
        <f t="shared" si="69"/>
        <v>video games</v>
      </c>
      <c r="S1097" s="13">
        <f>(I1097/86400)+25569+(-8/24)</f>
        <v>41516.203935185185</v>
      </c>
      <c r="T1097" s="13">
        <f>(J1097/86400)+25569+(-8/24)</f>
        <v>41486.203935185185</v>
      </c>
      <c r="U1097" t="str">
        <f t="shared" si="70"/>
        <v>Jul</v>
      </c>
      <c r="V1097">
        <f t="shared" si="71"/>
        <v>2013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>(E1098/D1098)*100</f>
        <v>17.933333333333334</v>
      </c>
      <c r="P1098" s="6">
        <f>E1098/L1098</f>
        <v>74.206896551724142</v>
      </c>
      <c r="Q1098" t="str">
        <f t="shared" si="68"/>
        <v>games</v>
      </c>
      <c r="R1098" t="str">
        <f t="shared" si="69"/>
        <v>video games</v>
      </c>
      <c r="S1098" s="13">
        <f>(I1098/86400)+25569+(-8/24)</f>
        <v>41915.8125</v>
      </c>
      <c r="T1098" s="13">
        <f>(J1098/86400)+25569+(-8/24)</f>
        <v>41885.184652777774</v>
      </c>
      <c r="U1098" t="str">
        <f t="shared" si="70"/>
        <v>Sep</v>
      </c>
      <c r="V1098">
        <f t="shared" si="71"/>
        <v>2014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>(E1099/D1099)*100</f>
        <v>4.7E-2</v>
      </c>
      <c r="P1099" s="6">
        <f>E1099/L1099</f>
        <v>6.7142857142857144</v>
      </c>
      <c r="Q1099" t="str">
        <f t="shared" si="68"/>
        <v>games</v>
      </c>
      <c r="R1099" t="str">
        <f t="shared" si="69"/>
        <v>video games</v>
      </c>
      <c r="S1099" s="13">
        <f>(I1099/86400)+25569+(-8/24)</f>
        <v>41700.459224537037</v>
      </c>
      <c r="T1099" s="13">
        <f>(J1099/86400)+25569+(-8/24)</f>
        <v>41660.459224537037</v>
      </c>
      <c r="U1099" t="str">
        <f t="shared" si="70"/>
        <v>Jan</v>
      </c>
      <c r="V1099">
        <f t="shared" si="71"/>
        <v>2014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>(E1100/D1100)*100</f>
        <v>7.2120000000000006</v>
      </c>
      <c r="P1100" s="6">
        <f>E1100/L1100</f>
        <v>81.954545454545453</v>
      </c>
      <c r="Q1100" t="str">
        <f t="shared" si="68"/>
        <v>games</v>
      </c>
      <c r="R1100" t="str">
        <f t="shared" si="69"/>
        <v>video games</v>
      </c>
      <c r="S1100" s="13">
        <f>(I1100/86400)+25569+(-8/24)</f>
        <v>41742.429340277777</v>
      </c>
      <c r="T1100" s="13">
        <f>(J1100/86400)+25569+(-8/24)</f>
        <v>41712.429340277777</v>
      </c>
      <c r="U1100" t="str">
        <f t="shared" si="70"/>
        <v>Mar</v>
      </c>
      <c r="V1100">
        <f t="shared" si="71"/>
        <v>2014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>(E1101/D1101)*100</f>
        <v>0.5</v>
      </c>
      <c r="P1101" s="6">
        <f>E1101/L1101</f>
        <v>25</v>
      </c>
      <c r="Q1101" t="str">
        <f t="shared" si="68"/>
        <v>games</v>
      </c>
      <c r="R1101" t="str">
        <f t="shared" si="69"/>
        <v>video games</v>
      </c>
      <c r="S1101" s="13">
        <f>(I1101/86400)+25569+(-8/24)</f>
        <v>42137.503101851849</v>
      </c>
      <c r="T1101" s="13">
        <f>(J1101/86400)+25569+(-8/24)</f>
        <v>42107.503101851849</v>
      </c>
      <c r="U1101" t="str">
        <f t="shared" si="70"/>
        <v>Apr</v>
      </c>
      <c r="V1101">
        <f t="shared" si="71"/>
        <v>2015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>(E1102/D1102)*100</f>
        <v>2.5</v>
      </c>
      <c r="P1102" s="6">
        <f>E1102/L1102</f>
        <v>10</v>
      </c>
      <c r="Q1102" t="str">
        <f t="shared" si="68"/>
        <v>games</v>
      </c>
      <c r="R1102" t="str">
        <f t="shared" si="69"/>
        <v>video games</v>
      </c>
      <c r="S1102" s="13">
        <f>(I1102/86400)+25569+(-8/24)</f>
        <v>42413.777442129627</v>
      </c>
      <c r="T1102" s="13">
        <f>(J1102/86400)+25569+(-8/24)</f>
        <v>42383.777442129627</v>
      </c>
      <c r="U1102" t="str">
        <f t="shared" si="70"/>
        <v>Jan</v>
      </c>
      <c r="V1102">
        <f t="shared" si="71"/>
        <v>2016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>(E1103/D1103)*100</f>
        <v>4.1000000000000002E-2</v>
      </c>
      <c r="P1103" s="6">
        <f>E1103/L1103</f>
        <v>6.833333333333333</v>
      </c>
      <c r="Q1103" t="str">
        <f t="shared" si="68"/>
        <v>games</v>
      </c>
      <c r="R1103" t="str">
        <f t="shared" si="69"/>
        <v>video games</v>
      </c>
      <c r="S1103" s="13">
        <f>(I1103/86400)+25569+(-8/24)</f>
        <v>42565.424999999996</v>
      </c>
      <c r="T1103" s="13">
        <f>(J1103/86400)+25569+(-8/24)</f>
        <v>42538.439097222225</v>
      </c>
      <c r="U1103" t="str">
        <f t="shared" si="70"/>
        <v>Jun</v>
      </c>
      <c r="V1103">
        <f t="shared" si="71"/>
        <v>2016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>(E1104/D1104)*100</f>
        <v>5.3125</v>
      </c>
      <c r="P1104" s="6">
        <f>E1104/L1104</f>
        <v>17.708333333333332</v>
      </c>
      <c r="Q1104" t="str">
        <f t="shared" si="68"/>
        <v>games</v>
      </c>
      <c r="R1104" t="str">
        <f t="shared" si="69"/>
        <v>video games</v>
      </c>
      <c r="S1104" s="13">
        <f>(I1104/86400)+25569+(-8/24)</f>
        <v>41616.915972222218</v>
      </c>
      <c r="T1104" s="13">
        <f>(J1104/86400)+25569+(-8/24)</f>
        <v>41576.712094907409</v>
      </c>
      <c r="U1104" t="str">
        <f t="shared" si="70"/>
        <v>Oct</v>
      </c>
      <c r="V1104">
        <f t="shared" si="71"/>
        <v>2013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>(E1105/D1105)*100</f>
        <v>1.6199999999999999</v>
      </c>
      <c r="P1105" s="6">
        <f>E1105/L1105</f>
        <v>16.2</v>
      </c>
      <c r="Q1105" t="str">
        <f t="shared" si="68"/>
        <v>games</v>
      </c>
      <c r="R1105" t="str">
        <f t="shared" si="69"/>
        <v>video games</v>
      </c>
      <c r="S1105" s="13">
        <f>(I1105/86400)+25569+(-8/24)</f>
        <v>42538.888773148145</v>
      </c>
      <c r="T1105" s="13">
        <f>(J1105/86400)+25569+(-8/24)</f>
        <v>42478.888773148145</v>
      </c>
      <c r="U1105" t="str">
        <f t="shared" si="70"/>
        <v>Apr</v>
      </c>
      <c r="V1105">
        <f t="shared" si="71"/>
        <v>2016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>(E1106/D1106)*100</f>
        <v>4.9516666666666671</v>
      </c>
      <c r="P1106" s="6">
        <f>E1106/L1106</f>
        <v>80.297297297297291</v>
      </c>
      <c r="Q1106" t="str">
        <f t="shared" si="68"/>
        <v>games</v>
      </c>
      <c r="R1106" t="str">
        <f t="shared" si="69"/>
        <v>video games</v>
      </c>
      <c r="S1106" s="13">
        <f>(I1106/86400)+25569+(-8/24)</f>
        <v>41801.076631944445</v>
      </c>
      <c r="T1106" s="13">
        <f>(J1106/86400)+25569+(-8/24)</f>
        <v>41771.076631944445</v>
      </c>
      <c r="U1106" t="str">
        <f t="shared" si="70"/>
        <v>May</v>
      </c>
      <c r="V1106">
        <f t="shared" si="71"/>
        <v>2014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>(E1107/D1107)*100</f>
        <v>0.159</v>
      </c>
      <c r="P1107" s="6">
        <f>E1107/L1107</f>
        <v>71.55</v>
      </c>
      <c r="Q1107" t="str">
        <f t="shared" si="68"/>
        <v>games</v>
      </c>
      <c r="R1107" t="str">
        <f t="shared" si="69"/>
        <v>video games</v>
      </c>
      <c r="S1107" s="13">
        <f>(I1107/86400)+25569+(-8/24)</f>
        <v>41721.760729166665</v>
      </c>
      <c r="T1107" s="13">
        <f>(J1107/86400)+25569+(-8/24)</f>
        <v>41691.802395833329</v>
      </c>
      <c r="U1107" t="str">
        <f t="shared" si="70"/>
        <v>Feb</v>
      </c>
      <c r="V1107">
        <f t="shared" si="71"/>
        <v>2014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>(E1108/D1108)*100</f>
        <v>41.25</v>
      </c>
      <c r="P1108" s="6">
        <f>E1108/L1108</f>
        <v>23.571428571428573</v>
      </c>
      <c r="Q1108" t="str">
        <f t="shared" si="68"/>
        <v>games</v>
      </c>
      <c r="R1108" t="str">
        <f t="shared" si="69"/>
        <v>video games</v>
      </c>
      <c r="S1108" s="13">
        <f>(I1108/86400)+25569+(-8/24)</f>
        <v>41003.365451388883</v>
      </c>
      <c r="T1108" s="13">
        <f>(J1108/86400)+25569+(-8/24)</f>
        <v>40973.407118055555</v>
      </c>
      <c r="U1108" t="str">
        <f t="shared" si="70"/>
        <v>Mar</v>
      </c>
      <c r="V1108">
        <f t="shared" si="71"/>
        <v>2012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>(E1109/D1109)*100</f>
        <v>0</v>
      </c>
      <c r="P1109" s="6" t="e">
        <f>E1109/L1109</f>
        <v>#DIV/0!</v>
      </c>
      <c r="Q1109" t="str">
        <f t="shared" si="68"/>
        <v>games</v>
      </c>
      <c r="R1109" t="str">
        <f t="shared" si="69"/>
        <v>video games</v>
      </c>
      <c r="S1109" s="13">
        <f>(I1109/86400)+25569+(-8/24)</f>
        <v>41843.528055555551</v>
      </c>
      <c r="T1109" s="13">
        <f>(J1109/86400)+25569+(-8/24)</f>
        <v>41813.528055555551</v>
      </c>
      <c r="U1109" t="str">
        <f t="shared" si="70"/>
        <v>Jun</v>
      </c>
      <c r="V1109">
        <f t="shared" si="71"/>
        <v>2014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>(E1110/D1110)*100</f>
        <v>2.93</v>
      </c>
      <c r="P1110" s="6">
        <f>E1110/L1110</f>
        <v>34.88095238095238</v>
      </c>
      <c r="Q1110" t="str">
        <f t="shared" si="68"/>
        <v>games</v>
      </c>
      <c r="R1110" t="str">
        <f t="shared" si="69"/>
        <v>video games</v>
      </c>
      <c r="S1110" s="13">
        <f>(I1110/86400)+25569+(-8/24)</f>
        <v>41012.261979166666</v>
      </c>
      <c r="T1110" s="13">
        <f>(J1110/86400)+25569+(-8/24)</f>
        <v>40952.30364583333</v>
      </c>
      <c r="U1110" t="str">
        <f t="shared" si="70"/>
        <v>Feb</v>
      </c>
      <c r="V1110">
        <f t="shared" si="71"/>
        <v>2012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>(E1111/D1111)*100</f>
        <v>0.44999999999999996</v>
      </c>
      <c r="P1111" s="6">
        <f>E1111/L1111</f>
        <v>15</v>
      </c>
      <c r="Q1111" t="str">
        <f t="shared" si="68"/>
        <v>games</v>
      </c>
      <c r="R1111" t="str">
        <f t="shared" si="69"/>
        <v>video games</v>
      </c>
      <c r="S1111" s="13">
        <f>(I1111/86400)+25569+(-8/24)</f>
        <v>42692.4605324074</v>
      </c>
      <c r="T1111" s="13">
        <f>(J1111/86400)+25569+(-8/24)</f>
        <v>42662.418865740743</v>
      </c>
      <c r="U1111" t="str">
        <f t="shared" si="70"/>
        <v>Oct</v>
      </c>
      <c r="V1111">
        <f t="shared" si="71"/>
        <v>2016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>(E1112/D1112)*100</f>
        <v>0.51</v>
      </c>
      <c r="P1112" s="6">
        <f>E1112/L1112</f>
        <v>23.181818181818183</v>
      </c>
      <c r="Q1112" t="str">
        <f t="shared" si="68"/>
        <v>games</v>
      </c>
      <c r="R1112" t="str">
        <f t="shared" si="69"/>
        <v>video games</v>
      </c>
      <c r="S1112" s="13">
        <f>(I1112/86400)+25569+(-8/24)</f>
        <v>41250.59979166666</v>
      </c>
      <c r="T1112" s="13">
        <f>(J1112/86400)+25569+(-8/24)</f>
        <v>41220.59979166666</v>
      </c>
      <c r="U1112" t="str">
        <f t="shared" si="70"/>
        <v>Nov</v>
      </c>
      <c r="V1112">
        <f t="shared" si="71"/>
        <v>2012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>(E1113/D1113)*100</f>
        <v>0.04</v>
      </c>
      <c r="P1113" s="6">
        <f>E1113/L1113</f>
        <v>1</v>
      </c>
      <c r="Q1113" t="str">
        <f t="shared" si="68"/>
        <v>games</v>
      </c>
      <c r="R1113" t="str">
        <f t="shared" si="69"/>
        <v>video games</v>
      </c>
      <c r="S1113" s="13">
        <f>(I1113/86400)+25569+(-8/24)</f>
        <v>42376.870254629626</v>
      </c>
      <c r="T1113" s="13">
        <f>(J1113/86400)+25569+(-8/24)</f>
        <v>42346.870254629626</v>
      </c>
      <c r="U1113" t="str">
        <f t="shared" si="70"/>
        <v>Dec</v>
      </c>
      <c r="V1113">
        <f t="shared" si="71"/>
        <v>2015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>(E1114/D1114)*100</f>
        <v>35.537409090909087</v>
      </c>
      <c r="P1114" s="6">
        <f>E1114/L1114</f>
        <v>100.23371794871794</v>
      </c>
      <c r="Q1114" t="str">
        <f t="shared" si="68"/>
        <v>games</v>
      </c>
      <c r="R1114" t="str">
        <f t="shared" si="69"/>
        <v>video games</v>
      </c>
      <c r="S1114" s="13">
        <f>(I1114/86400)+25569+(-8/24)</f>
        <v>42023.020833333336</v>
      </c>
      <c r="T1114" s="13">
        <f>(J1114/86400)+25569+(-8/24)</f>
        <v>41963.426053240742</v>
      </c>
      <c r="U1114" t="str">
        <f t="shared" si="70"/>
        <v>Nov</v>
      </c>
      <c r="V1114">
        <f t="shared" si="71"/>
        <v>2014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>(E1115/D1115)*100</f>
        <v>0.5</v>
      </c>
      <c r="P1115" s="6">
        <f>E1115/L1115</f>
        <v>5</v>
      </c>
      <c r="Q1115" t="str">
        <f t="shared" si="68"/>
        <v>games</v>
      </c>
      <c r="R1115" t="str">
        <f t="shared" si="69"/>
        <v>video games</v>
      </c>
      <c r="S1115" s="13">
        <f>(I1115/86400)+25569+(-8/24)</f>
        <v>41865.643749999996</v>
      </c>
      <c r="T1115" s="13">
        <f>(J1115/86400)+25569+(-8/24)</f>
        <v>41835.643749999996</v>
      </c>
      <c r="U1115" t="str">
        <f t="shared" si="70"/>
        <v>Jul</v>
      </c>
      <c r="V1115">
        <f t="shared" si="71"/>
        <v>2014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>(E1116/D1116)*100</f>
        <v>0.16666666666666669</v>
      </c>
      <c r="P1116" s="6">
        <f>E1116/L1116</f>
        <v>3.3333333333333335</v>
      </c>
      <c r="Q1116" t="str">
        <f t="shared" si="68"/>
        <v>games</v>
      </c>
      <c r="R1116" t="str">
        <f t="shared" si="69"/>
        <v>video games</v>
      </c>
      <c r="S1116" s="13">
        <f>(I1116/86400)+25569+(-8/24)</f>
        <v>41556.01258101852</v>
      </c>
      <c r="T1116" s="13">
        <f>(J1116/86400)+25569+(-8/24)</f>
        <v>41526.01258101852</v>
      </c>
      <c r="U1116" t="str">
        <f t="shared" si="70"/>
        <v>Sep</v>
      </c>
      <c r="V1116">
        <f t="shared" si="71"/>
        <v>2013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>(E1117/D1117)*100</f>
        <v>0.13250000000000001</v>
      </c>
      <c r="P1117" s="6">
        <f>E1117/L1117</f>
        <v>13.25</v>
      </c>
      <c r="Q1117" t="str">
        <f t="shared" si="68"/>
        <v>games</v>
      </c>
      <c r="R1117" t="str">
        <f t="shared" si="69"/>
        <v>video games</v>
      </c>
      <c r="S1117" s="13">
        <f>(I1117/86400)+25569+(-8/24)</f>
        <v>42459.320543981477</v>
      </c>
      <c r="T1117" s="13">
        <f>(J1117/86400)+25569+(-8/24)</f>
        <v>42429.362210648142</v>
      </c>
      <c r="U1117" t="str">
        <f t="shared" si="70"/>
        <v>Feb</v>
      </c>
      <c r="V1117">
        <f t="shared" si="71"/>
        <v>2016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>(E1118/D1118)*100</f>
        <v>3.5704000000000007E-2</v>
      </c>
      <c r="P1118" s="6">
        <f>E1118/L1118</f>
        <v>17.852</v>
      </c>
      <c r="Q1118" t="str">
        <f t="shared" si="68"/>
        <v>games</v>
      </c>
      <c r="R1118" t="str">
        <f t="shared" si="69"/>
        <v>video games</v>
      </c>
      <c r="S1118" s="13">
        <f>(I1118/86400)+25569+(-8/24)</f>
        <v>41069.513981481483</v>
      </c>
      <c r="T1118" s="13">
        <f>(J1118/86400)+25569+(-8/24)</f>
        <v>41009.513981481483</v>
      </c>
      <c r="U1118" t="str">
        <f t="shared" si="70"/>
        <v>Apr</v>
      </c>
      <c r="V1118">
        <f t="shared" si="71"/>
        <v>2012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>(E1119/D1119)*100</f>
        <v>8.3000000000000007</v>
      </c>
      <c r="P1119" s="6">
        <f>E1119/L1119</f>
        <v>10.375</v>
      </c>
      <c r="Q1119" t="str">
        <f t="shared" si="68"/>
        <v>games</v>
      </c>
      <c r="R1119" t="str">
        <f t="shared" si="69"/>
        <v>video games</v>
      </c>
      <c r="S1119" s="13">
        <f>(I1119/86400)+25569+(-8/24)</f>
        <v>42363.265196759261</v>
      </c>
      <c r="T1119" s="13">
        <f>(J1119/86400)+25569+(-8/24)</f>
        <v>42333.265196759261</v>
      </c>
      <c r="U1119" t="str">
        <f t="shared" si="70"/>
        <v>Nov</v>
      </c>
      <c r="V1119">
        <f t="shared" si="71"/>
        <v>2015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>(E1120/D1120)*100</f>
        <v>2.4222222222222221</v>
      </c>
      <c r="P1120" s="6">
        <f>E1120/L1120</f>
        <v>36.333333333333336</v>
      </c>
      <c r="Q1120" t="str">
        <f t="shared" si="68"/>
        <v>games</v>
      </c>
      <c r="R1120" t="str">
        <f t="shared" si="69"/>
        <v>video games</v>
      </c>
      <c r="S1120" s="13">
        <f>(I1120/86400)+25569+(-8/24)</f>
        <v>41733.79142361111</v>
      </c>
      <c r="T1120" s="13">
        <f>(J1120/86400)+25569+(-8/24)</f>
        <v>41703.833090277774</v>
      </c>
      <c r="U1120" t="str">
        <f t="shared" si="70"/>
        <v>Mar</v>
      </c>
      <c r="V1120">
        <f t="shared" si="71"/>
        <v>2014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>(E1121/D1121)*100</f>
        <v>0.23809523809523811</v>
      </c>
      <c r="P1121" s="6">
        <f>E1121/L1121</f>
        <v>5</v>
      </c>
      <c r="Q1121" t="str">
        <f t="shared" si="68"/>
        <v>games</v>
      </c>
      <c r="R1121" t="str">
        <f t="shared" si="69"/>
        <v>video games</v>
      </c>
      <c r="S1121" s="13">
        <f>(I1121/86400)+25569+(-8/24)</f>
        <v>41735.459074074075</v>
      </c>
      <c r="T1121" s="13">
        <f>(J1121/86400)+25569+(-8/24)</f>
        <v>41722.459074074075</v>
      </c>
      <c r="U1121" t="str">
        <f t="shared" si="70"/>
        <v>Mar</v>
      </c>
      <c r="V1121">
        <f t="shared" si="71"/>
        <v>2014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>(E1122/D1122)*100</f>
        <v>0</v>
      </c>
      <c r="P1122" s="6" t="e">
        <f>E1122/L1122</f>
        <v>#DIV/0!</v>
      </c>
      <c r="Q1122" t="str">
        <f t="shared" si="68"/>
        <v>games</v>
      </c>
      <c r="R1122" t="str">
        <f t="shared" si="69"/>
        <v>video games</v>
      </c>
      <c r="S1122" s="13">
        <f>(I1122/86400)+25569+(-8/24)</f>
        <v>40844.539351851847</v>
      </c>
      <c r="T1122" s="13">
        <f>(J1122/86400)+25569+(-8/24)</f>
        <v>40799.539351851847</v>
      </c>
      <c r="U1122" t="str">
        <f t="shared" si="70"/>
        <v>Sep</v>
      </c>
      <c r="V1122">
        <f t="shared" si="71"/>
        <v>2011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>(E1123/D1123)*100</f>
        <v>1.1599999999999999E-2</v>
      </c>
      <c r="P1123" s="6">
        <f>E1123/L1123</f>
        <v>5.8</v>
      </c>
      <c r="Q1123" t="str">
        <f t="shared" si="68"/>
        <v>games</v>
      </c>
      <c r="R1123" t="str">
        <f t="shared" si="69"/>
        <v>video games</v>
      </c>
      <c r="S1123" s="13">
        <f>(I1123/86400)+25569+(-8/24)</f>
        <v>42442.559212962959</v>
      </c>
      <c r="T1123" s="13">
        <f>(J1123/86400)+25569+(-8/24)</f>
        <v>42412.60087962963</v>
      </c>
      <c r="U1123" t="str">
        <f t="shared" si="70"/>
        <v>Feb</v>
      </c>
      <c r="V1123">
        <f t="shared" si="71"/>
        <v>2016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>(E1124/D1124)*100</f>
        <v>0</v>
      </c>
      <c r="P1124" s="6" t="e">
        <f>E1124/L1124</f>
        <v>#DIV/0!</v>
      </c>
      <c r="Q1124" t="str">
        <f t="shared" si="68"/>
        <v>games</v>
      </c>
      <c r="R1124" t="str">
        <f t="shared" si="69"/>
        <v>video games</v>
      </c>
      <c r="S1124" s="13">
        <f>(I1124/86400)+25569+(-8/24)</f>
        <v>41424.370659722219</v>
      </c>
      <c r="T1124" s="13">
        <f>(J1124/86400)+25569+(-8/24)</f>
        <v>41410.370659722219</v>
      </c>
      <c r="U1124" t="str">
        <f t="shared" si="70"/>
        <v>May</v>
      </c>
      <c r="V1124">
        <f t="shared" si="71"/>
        <v>2013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>(E1125/D1125)*100</f>
        <v>0.22</v>
      </c>
      <c r="P1125" s="6">
        <f>E1125/L1125</f>
        <v>3.6666666666666665</v>
      </c>
      <c r="Q1125" t="str">
        <f t="shared" si="68"/>
        <v>games</v>
      </c>
      <c r="R1125" t="str">
        <f t="shared" si="69"/>
        <v>video games</v>
      </c>
      <c r="S1125" s="13">
        <f>(I1125/86400)+25569+(-8/24)</f>
        <v>41748.190370370365</v>
      </c>
      <c r="T1125" s="13">
        <f>(J1125/86400)+25569+(-8/24)</f>
        <v>41718.190370370365</v>
      </c>
      <c r="U1125" t="str">
        <f t="shared" si="70"/>
        <v>Mar</v>
      </c>
      <c r="V1125">
        <f t="shared" si="71"/>
        <v>2014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>(E1126/D1126)*100</f>
        <v>0.47222222222222221</v>
      </c>
      <c r="P1126" s="6">
        <f>E1126/L1126</f>
        <v>60.714285714285715</v>
      </c>
      <c r="Q1126" t="str">
        <f t="shared" si="68"/>
        <v>games</v>
      </c>
      <c r="R1126" t="str">
        <f t="shared" si="69"/>
        <v>mobile games</v>
      </c>
      <c r="S1126" s="13">
        <f>(I1126/86400)+25569+(-8/24)</f>
        <v>42124.333923611113</v>
      </c>
      <c r="T1126" s="13">
        <f>(J1126/86400)+25569+(-8/24)</f>
        <v>42094.333923611113</v>
      </c>
      <c r="U1126" t="str">
        <f t="shared" si="70"/>
        <v>Mar</v>
      </c>
      <c r="V1126">
        <f t="shared" si="71"/>
        <v>2015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>(E1127/D1127)*100</f>
        <v>0</v>
      </c>
      <c r="P1127" s="6" t="e">
        <f>E1127/L1127</f>
        <v>#DIV/0!</v>
      </c>
      <c r="Q1127" t="str">
        <f t="shared" si="68"/>
        <v>games</v>
      </c>
      <c r="R1127" t="str">
        <f t="shared" si="69"/>
        <v>mobile games</v>
      </c>
      <c r="S1127" s="13">
        <f>(I1127/86400)+25569+(-8/24)</f>
        <v>42272.290856481479</v>
      </c>
      <c r="T1127" s="13">
        <f>(J1127/86400)+25569+(-8/24)</f>
        <v>42212.290856481479</v>
      </c>
      <c r="U1127" t="str">
        <f t="shared" si="70"/>
        <v>Jul</v>
      </c>
      <c r="V1127">
        <f t="shared" si="71"/>
        <v>2015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>(E1128/D1128)*100</f>
        <v>0.5</v>
      </c>
      <c r="P1128" s="6">
        <f>E1128/L1128</f>
        <v>5</v>
      </c>
      <c r="Q1128" t="str">
        <f t="shared" si="68"/>
        <v>games</v>
      </c>
      <c r="R1128" t="str">
        <f t="shared" si="69"/>
        <v>mobile games</v>
      </c>
      <c r="S1128" s="13">
        <f>(I1128/86400)+25569+(-8/24)</f>
        <v>42564.994143518517</v>
      </c>
      <c r="T1128" s="13">
        <f>(J1128/86400)+25569+(-8/24)</f>
        <v>42534.994143518517</v>
      </c>
      <c r="U1128" t="str">
        <f t="shared" si="70"/>
        <v>Jun</v>
      </c>
      <c r="V1128">
        <f t="shared" si="71"/>
        <v>2016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>(E1129/D1129)*100</f>
        <v>1.6714285714285713</v>
      </c>
      <c r="P1129" s="6">
        <f>E1129/L1129</f>
        <v>25.434782608695652</v>
      </c>
      <c r="Q1129" t="str">
        <f t="shared" si="68"/>
        <v>games</v>
      </c>
      <c r="R1129" t="str">
        <f t="shared" si="69"/>
        <v>mobile games</v>
      </c>
      <c r="S1129" s="13">
        <f>(I1129/86400)+25569+(-8/24)</f>
        <v>41957.562499999993</v>
      </c>
      <c r="T1129" s="13">
        <f>(J1129/86400)+25569+(-8/24)</f>
        <v>41926.520833333328</v>
      </c>
      <c r="U1129" t="str">
        <f t="shared" si="70"/>
        <v>Oct</v>
      </c>
      <c r="V1129">
        <f t="shared" si="71"/>
        <v>2014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>(E1130/D1130)*100</f>
        <v>0.1</v>
      </c>
      <c r="P1130" s="6">
        <f>E1130/L1130</f>
        <v>1</v>
      </c>
      <c r="Q1130" t="str">
        <f t="shared" si="68"/>
        <v>games</v>
      </c>
      <c r="R1130" t="str">
        <f t="shared" si="69"/>
        <v>mobile games</v>
      </c>
      <c r="S1130" s="13">
        <f>(I1130/86400)+25569+(-8/24)</f>
        <v>41858.316168981481</v>
      </c>
      <c r="T1130" s="13">
        <f>(J1130/86400)+25569+(-8/24)</f>
        <v>41828.316168981481</v>
      </c>
      <c r="U1130" t="str">
        <f t="shared" si="70"/>
        <v>Jul</v>
      </c>
      <c r="V1130">
        <f t="shared" si="71"/>
        <v>2014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>(E1131/D1131)*100</f>
        <v>0.105</v>
      </c>
      <c r="P1131" s="6">
        <f>E1131/L1131</f>
        <v>10.5</v>
      </c>
      <c r="Q1131" t="str">
        <f t="shared" si="68"/>
        <v>games</v>
      </c>
      <c r="R1131" t="str">
        <f t="shared" si="69"/>
        <v>mobile games</v>
      </c>
      <c r="S1131" s="13">
        <f>(I1131/86400)+25569+(-8/24)</f>
        <v>42525.931631944441</v>
      </c>
      <c r="T1131" s="13">
        <f>(J1131/86400)+25569+(-8/24)</f>
        <v>42495.931631944441</v>
      </c>
      <c r="U1131" t="str">
        <f t="shared" si="70"/>
        <v>May</v>
      </c>
      <c r="V1131">
        <f t="shared" si="71"/>
        <v>2016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>(E1132/D1132)*100</f>
        <v>0.22</v>
      </c>
      <c r="P1132" s="6">
        <f>E1132/L1132</f>
        <v>3.6666666666666665</v>
      </c>
      <c r="Q1132" t="str">
        <f t="shared" si="68"/>
        <v>games</v>
      </c>
      <c r="R1132" t="str">
        <f t="shared" si="69"/>
        <v>mobile games</v>
      </c>
      <c r="S1132" s="13">
        <f>(I1132/86400)+25569+(-8/24)</f>
        <v>41968.704861111109</v>
      </c>
      <c r="T1132" s="13">
        <f>(J1132/86400)+25569+(-8/24)</f>
        <v>41908.663194444445</v>
      </c>
      <c r="U1132" t="str">
        <f t="shared" si="70"/>
        <v>Sep</v>
      </c>
      <c r="V1132">
        <f t="shared" si="71"/>
        <v>2014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>(E1133/D1133)*100</f>
        <v>0</v>
      </c>
      <c r="P1133" s="6" t="e">
        <f>E1133/L1133</f>
        <v>#DIV/0!</v>
      </c>
      <c r="Q1133" t="str">
        <f t="shared" si="68"/>
        <v>games</v>
      </c>
      <c r="R1133" t="str">
        <f t="shared" si="69"/>
        <v>mobile games</v>
      </c>
      <c r="S1133" s="13">
        <f>(I1133/86400)+25569+(-8/24)</f>
        <v>42362.574861111112</v>
      </c>
      <c r="T1133" s="13">
        <f>(J1133/86400)+25569+(-8/24)</f>
        <v>42332.574861111112</v>
      </c>
      <c r="U1133" t="str">
        <f t="shared" si="70"/>
        <v>Nov</v>
      </c>
      <c r="V1133">
        <f t="shared" si="71"/>
        <v>2015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>(E1134/D1134)*100</f>
        <v>14.38</v>
      </c>
      <c r="P1134" s="6">
        <f>E1134/L1134</f>
        <v>110.61538461538461</v>
      </c>
      <c r="Q1134" t="str">
        <f t="shared" si="68"/>
        <v>games</v>
      </c>
      <c r="R1134" t="str">
        <f t="shared" si="69"/>
        <v>mobile games</v>
      </c>
      <c r="S1134" s="13">
        <f>(I1134/86400)+25569+(-8/24)</f>
        <v>42735.782071759262</v>
      </c>
      <c r="T1134" s="13">
        <f>(J1134/86400)+25569+(-8/24)</f>
        <v>42705.782071759262</v>
      </c>
      <c r="U1134" t="str">
        <f t="shared" si="70"/>
        <v>Dec</v>
      </c>
      <c r="V1134">
        <f t="shared" si="71"/>
        <v>2016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>(E1135/D1135)*100</f>
        <v>0.66666666666666674</v>
      </c>
      <c r="P1135" s="6">
        <f>E1135/L1135</f>
        <v>20</v>
      </c>
      <c r="Q1135" t="str">
        <f t="shared" si="68"/>
        <v>games</v>
      </c>
      <c r="R1135" t="str">
        <f t="shared" si="69"/>
        <v>mobile games</v>
      </c>
      <c r="S1135" s="13">
        <f>(I1135/86400)+25569+(-8/24)</f>
        <v>41851.073854166665</v>
      </c>
      <c r="T1135" s="13">
        <f>(J1135/86400)+25569+(-8/24)</f>
        <v>41821.073854166665</v>
      </c>
      <c r="U1135" t="str">
        <f t="shared" si="70"/>
        <v>Jul</v>
      </c>
      <c r="V1135">
        <f t="shared" si="71"/>
        <v>2014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>(E1136/D1136)*100</f>
        <v>4.0000000000000001E-3</v>
      </c>
      <c r="P1136" s="6">
        <f>E1136/L1136</f>
        <v>1</v>
      </c>
      <c r="Q1136" t="str">
        <f t="shared" si="68"/>
        <v>games</v>
      </c>
      <c r="R1136" t="str">
        <f t="shared" si="69"/>
        <v>mobile games</v>
      </c>
      <c r="S1136" s="13">
        <f>(I1136/86400)+25569+(-8/24)</f>
        <v>41971.856249999997</v>
      </c>
      <c r="T1136" s="13">
        <f>(J1136/86400)+25569+(-8/24)</f>
        <v>41957.95171296296</v>
      </c>
      <c r="U1136" t="str">
        <f t="shared" si="70"/>
        <v>Nov</v>
      </c>
      <c r="V1136">
        <f t="shared" si="71"/>
        <v>2014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>(E1137/D1137)*100</f>
        <v>5</v>
      </c>
      <c r="P1137" s="6">
        <f>E1137/L1137</f>
        <v>50</v>
      </c>
      <c r="Q1137" t="str">
        <f t="shared" si="68"/>
        <v>games</v>
      </c>
      <c r="R1137" t="str">
        <f t="shared" si="69"/>
        <v>mobile games</v>
      </c>
      <c r="S1137" s="13">
        <f>(I1137/86400)+25569+(-8/24)</f>
        <v>42588.656180555554</v>
      </c>
      <c r="T1137" s="13">
        <f>(J1137/86400)+25569+(-8/24)</f>
        <v>42558.656180555554</v>
      </c>
      <c r="U1137" t="str">
        <f t="shared" si="70"/>
        <v>Jul</v>
      </c>
      <c r="V1137">
        <f t="shared" si="71"/>
        <v>2016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>(E1138/D1138)*100</f>
        <v>6.4439140811455857</v>
      </c>
      <c r="P1138" s="6">
        <f>E1138/L1138</f>
        <v>45</v>
      </c>
      <c r="Q1138" t="str">
        <f t="shared" si="68"/>
        <v>games</v>
      </c>
      <c r="R1138" t="str">
        <f t="shared" si="69"/>
        <v>mobile games</v>
      </c>
      <c r="S1138" s="13">
        <f>(I1138/86400)+25569+(-8/24)</f>
        <v>42357.33829861111</v>
      </c>
      <c r="T1138" s="13">
        <f>(J1138/86400)+25569+(-8/24)</f>
        <v>42327.33829861111</v>
      </c>
      <c r="U1138" t="str">
        <f t="shared" si="70"/>
        <v>Nov</v>
      </c>
      <c r="V1138">
        <f t="shared" si="71"/>
        <v>2015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>(E1139/D1139)*100</f>
        <v>39.5</v>
      </c>
      <c r="P1139" s="6">
        <f>E1139/L1139</f>
        <v>253.2051282051282</v>
      </c>
      <c r="Q1139" t="str">
        <f t="shared" si="68"/>
        <v>games</v>
      </c>
      <c r="R1139" t="str">
        <f t="shared" si="69"/>
        <v>mobile games</v>
      </c>
      <c r="S1139" s="13">
        <f>(I1139/86400)+25569+(-8/24)</f>
        <v>42483.486354166664</v>
      </c>
      <c r="T1139" s="13">
        <f>(J1139/86400)+25569+(-8/24)</f>
        <v>42453.486354166664</v>
      </c>
      <c r="U1139" t="str">
        <f t="shared" si="70"/>
        <v>Mar</v>
      </c>
      <c r="V1139">
        <f t="shared" si="71"/>
        <v>2016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>(E1140/D1140)*100</f>
        <v>0.35714285714285715</v>
      </c>
      <c r="P1140" s="6">
        <f>E1140/L1140</f>
        <v>31.25</v>
      </c>
      <c r="Q1140" t="str">
        <f t="shared" si="68"/>
        <v>games</v>
      </c>
      <c r="R1140" t="str">
        <f t="shared" si="69"/>
        <v>mobile games</v>
      </c>
      <c r="S1140" s="13">
        <f>(I1140/86400)+25569+(-8/24)</f>
        <v>42756.573275462964</v>
      </c>
      <c r="T1140" s="13">
        <f>(J1140/86400)+25569+(-8/24)</f>
        <v>42736.573275462964</v>
      </c>
      <c r="U1140" t="str">
        <f t="shared" si="70"/>
        <v>Jan</v>
      </c>
      <c r="V1140">
        <f t="shared" si="71"/>
        <v>2017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>(E1141/D1141)*100</f>
        <v>6.25E-2</v>
      </c>
      <c r="P1141" s="6">
        <f>E1141/L1141</f>
        <v>5</v>
      </c>
      <c r="Q1141" t="str">
        <f t="shared" si="68"/>
        <v>games</v>
      </c>
      <c r="R1141" t="str">
        <f t="shared" si="69"/>
        <v>mobile games</v>
      </c>
      <c r="S1141" s="13">
        <f>(I1141/86400)+25569+(-8/24)</f>
        <v>42005.014189814814</v>
      </c>
      <c r="T1141" s="13">
        <f>(J1141/86400)+25569+(-8/24)</f>
        <v>41975.014189814814</v>
      </c>
      <c r="U1141" t="str">
        <f t="shared" si="70"/>
        <v>Dec</v>
      </c>
      <c r="V1141">
        <f t="shared" si="71"/>
        <v>2014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>(E1142/D1142)*100</f>
        <v>0</v>
      </c>
      <c r="P1142" s="6" t="e">
        <f>E1142/L1142</f>
        <v>#DIV/0!</v>
      </c>
      <c r="Q1142" t="str">
        <f t="shared" si="68"/>
        <v>games</v>
      </c>
      <c r="R1142" t="str">
        <f t="shared" si="69"/>
        <v>mobile games</v>
      </c>
      <c r="S1142" s="13">
        <f>(I1142/86400)+25569+(-8/24)</f>
        <v>42222.128715277773</v>
      </c>
      <c r="T1142" s="13">
        <f>(J1142/86400)+25569+(-8/24)</f>
        <v>42192.128715277773</v>
      </c>
      <c r="U1142" t="str">
        <f t="shared" si="70"/>
        <v>Jul</v>
      </c>
      <c r="V1142">
        <f t="shared" si="71"/>
        <v>2015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>(E1143/D1143)*100</f>
        <v>0</v>
      </c>
      <c r="P1143" s="6" t="e">
        <f>E1143/L1143</f>
        <v>#DIV/0!</v>
      </c>
      <c r="Q1143" t="str">
        <f t="shared" si="68"/>
        <v>games</v>
      </c>
      <c r="R1143" t="str">
        <f t="shared" si="69"/>
        <v>mobile games</v>
      </c>
      <c r="S1143" s="13">
        <f>(I1143/86400)+25569+(-8/24)</f>
        <v>42194.366319444445</v>
      </c>
      <c r="T1143" s="13">
        <f>(J1143/86400)+25569+(-8/24)</f>
        <v>42164.366319444445</v>
      </c>
      <c r="U1143" t="str">
        <f t="shared" si="70"/>
        <v>Jun</v>
      </c>
      <c r="V1143">
        <f t="shared" si="71"/>
        <v>2015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>(E1144/D1144)*100</f>
        <v>0</v>
      </c>
      <c r="P1144" s="6" t="e">
        <f>E1144/L1144</f>
        <v>#DIV/0!</v>
      </c>
      <c r="Q1144" t="str">
        <f t="shared" si="68"/>
        <v>games</v>
      </c>
      <c r="R1144" t="str">
        <f t="shared" si="69"/>
        <v>mobile games</v>
      </c>
      <c r="S1144" s="13">
        <f>(I1144/86400)+25569+(-8/24)</f>
        <v>42051.672766203701</v>
      </c>
      <c r="T1144" s="13">
        <f>(J1144/86400)+25569+(-8/24)</f>
        <v>42021.672766203701</v>
      </c>
      <c r="U1144" t="str">
        <f t="shared" si="70"/>
        <v>Jan</v>
      </c>
      <c r="V1144">
        <f t="shared" si="71"/>
        <v>2015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>(E1145/D1145)*100</f>
        <v>0.41333333333333333</v>
      </c>
      <c r="P1145" s="6">
        <f>E1145/L1145</f>
        <v>23.25</v>
      </c>
      <c r="Q1145" t="str">
        <f t="shared" si="68"/>
        <v>games</v>
      </c>
      <c r="R1145" t="str">
        <f t="shared" si="69"/>
        <v>mobile games</v>
      </c>
      <c r="S1145" s="13">
        <f>(I1145/86400)+25569+(-8/24)</f>
        <v>42354.860254629624</v>
      </c>
      <c r="T1145" s="13">
        <f>(J1145/86400)+25569+(-8/24)</f>
        <v>42324.860254629624</v>
      </c>
      <c r="U1145" t="str">
        <f t="shared" si="70"/>
        <v>Nov</v>
      </c>
      <c r="V1145">
        <f t="shared" si="71"/>
        <v>2015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>(E1146/D1146)*100</f>
        <v>0</v>
      </c>
      <c r="P1146" s="6" t="e">
        <f>E1146/L1146</f>
        <v>#DIV/0!</v>
      </c>
      <c r="Q1146" t="str">
        <f t="shared" si="68"/>
        <v>food</v>
      </c>
      <c r="R1146" t="str">
        <f t="shared" si="69"/>
        <v>food trucks</v>
      </c>
      <c r="S1146" s="13">
        <f>(I1146/86400)+25569+(-8/24)</f>
        <v>42122.848611111105</v>
      </c>
      <c r="T1146" s="13">
        <f>(J1146/86400)+25569+(-8/24)</f>
        <v>42092.848611111105</v>
      </c>
      <c r="U1146" t="str">
        <f t="shared" si="70"/>
        <v>Mar</v>
      </c>
      <c r="V1146">
        <f t="shared" si="71"/>
        <v>2015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>(E1147/D1147)*100</f>
        <v>0.125</v>
      </c>
      <c r="P1147" s="6">
        <f>E1147/L1147</f>
        <v>100</v>
      </c>
      <c r="Q1147" t="str">
        <f t="shared" si="68"/>
        <v>food</v>
      </c>
      <c r="R1147" t="str">
        <f t="shared" si="69"/>
        <v>food trucks</v>
      </c>
      <c r="S1147" s="13">
        <f>(I1147/86400)+25569+(-8/24)</f>
        <v>41914.414259259254</v>
      </c>
      <c r="T1147" s="13">
        <f>(J1147/86400)+25569+(-8/24)</f>
        <v>41854.414259259254</v>
      </c>
      <c r="U1147" t="str">
        <f t="shared" si="70"/>
        <v>Aug</v>
      </c>
      <c r="V1147">
        <f t="shared" si="71"/>
        <v>2014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>(E1148/D1148)*100</f>
        <v>8.8333333333333339</v>
      </c>
      <c r="P1148" s="6">
        <f>E1148/L1148</f>
        <v>44.166666666666664</v>
      </c>
      <c r="Q1148" t="str">
        <f t="shared" si="68"/>
        <v>food</v>
      </c>
      <c r="R1148" t="str">
        <f t="shared" si="69"/>
        <v>food trucks</v>
      </c>
      <c r="S1148" s="13">
        <f>(I1148/86400)+25569+(-8/24)</f>
        <v>41761.620057870365</v>
      </c>
      <c r="T1148" s="13">
        <f>(J1148/86400)+25569+(-8/24)</f>
        <v>41723.620057870365</v>
      </c>
      <c r="U1148" t="str">
        <f t="shared" si="70"/>
        <v>Mar</v>
      </c>
      <c r="V1148">
        <f t="shared" si="71"/>
        <v>2014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>(E1149/D1149)*100</f>
        <v>0</v>
      </c>
      <c r="P1149" s="6" t="e">
        <f>E1149/L1149</f>
        <v>#DIV/0!</v>
      </c>
      <c r="Q1149" t="str">
        <f t="shared" si="68"/>
        <v>food</v>
      </c>
      <c r="R1149" t="str">
        <f t="shared" si="69"/>
        <v>food trucks</v>
      </c>
      <c r="S1149" s="13">
        <f>(I1149/86400)+25569+(-8/24)</f>
        <v>41931.638692129629</v>
      </c>
      <c r="T1149" s="13">
        <f>(J1149/86400)+25569+(-8/24)</f>
        <v>41871.638692129629</v>
      </c>
      <c r="U1149" t="str">
        <f t="shared" si="70"/>
        <v>Aug</v>
      </c>
      <c r="V1149">
        <f t="shared" si="71"/>
        <v>2014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>(E1150/D1150)*100</f>
        <v>0.48666666666666669</v>
      </c>
      <c r="P1150" s="6">
        <f>E1150/L1150</f>
        <v>24.333333333333332</v>
      </c>
      <c r="Q1150" t="str">
        <f t="shared" si="68"/>
        <v>food</v>
      </c>
      <c r="R1150" t="str">
        <f t="shared" si="69"/>
        <v>food trucks</v>
      </c>
      <c r="S1150" s="13">
        <f>(I1150/86400)+25569+(-8/24)</f>
        <v>42704.87940972222</v>
      </c>
      <c r="T1150" s="13">
        <f>(J1150/86400)+25569+(-8/24)</f>
        <v>42674.837743055548</v>
      </c>
      <c r="U1150" t="str">
        <f t="shared" si="70"/>
        <v>Oct</v>
      </c>
      <c r="V1150">
        <f t="shared" si="71"/>
        <v>2016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>(E1151/D1151)*100</f>
        <v>0.15</v>
      </c>
      <c r="P1151" s="6">
        <f>E1151/L1151</f>
        <v>37.5</v>
      </c>
      <c r="Q1151" t="str">
        <f t="shared" si="68"/>
        <v>food</v>
      </c>
      <c r="R1151" t="str">
        <f t="shared" si="69"/>
        <v>food trucks</v>
      </c>
      <c r="S1151" s="13">
        <f>(I1151/86400)+25569+(-8/24)</f>
        <v>42537.376921296294</v>
      </c>
      <c r="T1151" s="13">
        <f>(J1151/86400)+25569+(-8/24)</f>
        <v>42507.376921296294</v>
      </c>
      <c r="U1151" t="str">
        <f t="shared" si="70"/>
        <v>May</v>
      </c>
      <c r="V1151">
        <f t="shared" si="71"/>
        <v>2016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>(E1152/D1152)*100</f>
        <v>10.08</v>
      </c>
      <c r="P1152" s="6">
        <f>E1152/L1152</f>
        <v>42</v>
      </c>
      <c r="Q1152" t="str">
        <f t="shared" si="68"/>
        <v>food</v>
      </c>
      <c r="R1152" t="str">
        <f t="shared" si="69"/>
        <v>food trucks</v>
      </c>
      <c r="S1152" s="13">
        <f>(I1152/86400)+25569+(-8/24)</f>
        <v>42377.62123842592</v>
      </c>
      <c r="T1152" s="13">
        <f>(J1152/86400)+25569+(-8/24)</f>
        <v>42317.62123842592</v>
      </c>
      <c r="U1152" t="str">
        <f t="shared" si="70"/>
        <v>Nov</v>
      </c>
      <c r="V1152">
        <f t="shared" si="71"/>
        <v>2015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>(E1153/D1153)*100</f>
        <v>0</v>
      </c>
      <c r="P1153" s="6" t="e">
        <f>E1153/L1153</f>
        <v>#DIV/0!</v>
      </c>
      <c r="Q1153" t="str">
        <f t="shared" si="68"/>
        <v>food</v>
      </c>
      <c r="R1153" t="str">
        <f t="shared" si="69"/>
        <v>food trucks</v>
      </c>
      <c r="S1153" s="13">
        <f>(I1153/86400)+25569+(-8/24)</f>
        <v>42253.769247685188</v>
      </c>
      <c r="T1153" s="13">
        <f>(J1153/86400)+25569+(-8/24)</f>
        <v>42223.769247685188</v>
      </c>
      <c r="U1153" t="str">
        <f t="shared" si="70"/>
        <v>Aug</v>
      </c>
      <c r="V1153">
        <f t="shared" si="71"/>
        <v>2015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>(E1154/D1154)*100</f>
        <v>5.6937500000000005</v>
      </c>
      <c r="P1154" s="6">
        <f>E1154/L1154</f>
        <v>60.733333333333334</v>
      </c>
      <c r="Q1154" t="str">
        <f t="shared" si="68"/>
        <v>food</v>
      </c>
      <c r="R1154" t="str">
        <f t="shared" si="69"/>
        <v>food trucks</v>
      </c>
      <c r="S1154" s="13">
        <f>(I1154/86400)+25569+(-8/24)</f>
        <v>42139.376296296294</v>
      </c>
      <c r="T1154" s="13">
        <f>(J1154/86400)+25569+(-8/24)</f>
        <v>42109.376296296294</v>
      </c>
      <c r="U1154" t="str">
        <f t="shared" si="70"/>
        <v>Apr</v>
      </c>
      <c r="V1154">
        <f t="shared" si="71"/>
        <v>2015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>(E1155/D1155)*100</f>
        <v>0.625</v>
      </c>
      <c r="P1155" s="6">
        <f>E1155/L1155</f>
        <v>50</v>
      </c>
      <c r="Q1155" t="str">
        <f t="shared" ref="Q1155:Q1218" si="72">LEFT(N1155,FIND("/",N1155)-1)</f>
        <v>food</v>
      </c>
      <c r="R1155" t="str">
        <f t="shared" ref="R1155:R1218" si="73">MID(N1155,FIND("/",N1155)+1,20)</f>
        <v>food trucks</v>
      </c>
      <c r="S1155" s="13">
        <f>(I1155/86400)+25569+(-8/24)</f>
        <v>42173.380844907406</v>
      </c>
      <c r="T1155" s="13">
        <f>(J1155/86400)+25569+(-8/24)</f>
        <v>42143.380844907406</v>
      </c>
      <c r="U1155" t="str">
        <f t="shared" ref="U1155:U1218" si="74">TEXT(T1155,"mmm")</f>
        <v>May</v>
      </c>
      <c r="V1155">
        <f t="shared" ref="V1155:V1218" si="75">YEAR(T1155)</f>
        <v>2015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>(E1156/D1156)*100</f>
        <v>6.5</v>
      </c>
      <c r="P1156" s="6">
        <f>E1156/L1156</f>
        <v>108.33333333333333</v>
      </c>
      <c r="Q1156" t="str">
        <f t="shared" si="72"/>
        <v>food</v>
      </c>
      <c r="R1156" t="str">
        <f t="shared" si="73"/>
        <v>food trucks</v>
      </c>
      <c r="S1156" s="13">
        <f>(I1156/86400)+25569+(-8/24)</f>
        <v>42252.775532407402</v>
      </c>
      <c r="T1156" s="13">
        <f>(J1156/86400)+25569+(-8/24)</f>
        <v>42222.775532407402</v>
      </c>
      <c r="U1156" t="str">
        <f t="shared" si="74"/>
        <v>Aug</v>
      </c>
      <c r="V1156">
        <f t="shared" si="75"/>
        <v>2015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>(E1157/D1157)*100</f>
        <v>0.752</v>
      </c>
      <c r="P1157" s="6">
        <f>E1157/L1157</f>
        <v>23.5</v>
      </c>
      <c r="Q1157" t="str">
        <f t="shared" si="72"/>
        <v>food</v>
      </c>
      <c r="R1157" t="str">
        <f t="shared" si="73"/>
        <v>food trucks</v>
      </c>
      <c r="S1157" s="13">
        <f>(I1157/86400)+25569+(-8/24)</f>
        <v>41865.430648148147</v>
      </c>
      <c r="T1157" s="13">
        <f>(J1157/86400)+25569+(-8/24)</f>
        <v>41835.430648148147</v>
      </c>
      <c r="U1157" t="str">
        <f t="shared" si="74"/>
        <v>Jul</v>
      </c>
      <c r="V1157">
        <f t="shared" si="75"/>
        <v>2014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>(E1158/D1158)*100</f>
        <v>0</v>
      </c>
      <c r="P1158" s="6" t="e">
        <f>E1158/L1158</f>
        <v>#DIV/0!</v>
      </c>
      <c r="Q1158" t="str">
        <f t="shared" si="72"/>
        <v>food</v>
      </c>
      <c r="R1158" t="str">
        <f t="shared" si="73"/>
        <v>food trucks</v>
      </c>
      <c r="S1158" s="13">
        <f>(I1158/86400)+25569+(-8/24)</f>
        <v>42058.737986111104</v>
      </c>
      <c r="T1158" s="13">
        <f>(J1158/86400)+25569+(-8/24)</f>
        <v>42028.737986111104</v>
      </c>
      <c r="U1158" t="str">
        <f t="shared" si="74"/>
        <v>Jan</v>
      </c>
      <c r="V1158">
        <f t="shared" si="75"/>
        <v>2015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>(E1159/D1159)*100</f>
        <v>1.51</v>
      </c>
      <c r="P1159" s="6">
        <f>E1159/L1159</f>
        <v>50.333333333333336</v>
      </c>
      <c r="Q1159" t="str">
        <f t="shared" si="72"/>
        <v>food</v>
      </c>
      <c r="R1159" t="str">
        <f t="shared" si="73"/>
        <v>food trucks</v>
      </c>
      <c r="S1159" s="13">
        <f>(I1159/86400)+25569+(-8/24)</f>
        <v>41978.33657407407</v>
      </c>
      <c r="T1159" s="13">
        <f>(J1159/86400)+25569+(-8/24)</f>
        <v>41918.294907407406</v>
      </c>
      <c r="U1159" t="str">
        <f t="shared" si="74"/>
        <v>Oct</v>
      </c>
      <c r="V1159">
        <f t="shared" si="75"/>
        <v>2014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>(E1160/D1160)*100</f>
        <v>0.46666666666666673</v>
      </c>
      <c r="P1160" s="6">
        <f>E1160/L1160</f>
        <v>11.666666666666666</v>
      </c>
      <c r="Q1160" t="str">
        <f t="shared" si="72"/>
        <v>food</v>
      </c>
      <c r="R1160" t="str">
        <f t="shared" si="73"/>
        <v>food trucks</v>
      </c>
      <c r="S1160" s="13">
        <f>(I1160/86400)+25569+(-8/24)</f>
        <v>41981.758425925924</v>
      </c>
      <c r="T1160" s="13">
        <f>(J1160/86400)+25569+(-8/24)</f>
        <v>41951.758425925924</v>
      </c>
      <c r="U1160" t="str">
        <f t="shared" si="74"/>
        <v>Nov</v>
      </c>
      <c r="V1160">
        <f t="shared" si="75"/>
        <v>2014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>(E1161/D1161)*100</f>
        <v>0</v>
      </c>
      <c r="P1161" s="6" t="e">
        <f>E1161/L1161</f>
        <v>#DIV/0!</v>
      </c>
      <c r="Q1161" t="str">
        <f t="shared" si="72"/>
        <v>food</v>
      </c>
      <c r="R1161" t="str">
        <f t="shared" si="73"/>
        <v>food trucks</v>
      </c>
      <c r="S1161" s="13">
        <f>(I1161/86400)+25569+(-8/24)</f>
        <v>42185.322916666664</v>
      </c>
      <c r="T1161" s="13">
        <f>(J1161/86400)+25569+(-8/24)</f>
        <v>42154.393113425926</v>
      </c>
      <c r="U1161" t="str">
        <f t="shared" si="74"/>
        <v>May</v>
      </c>
      <c r="V1161">
        <f t="shared" si="75"/>
        <v>2015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>(E1162/D1162)*100</f>
        <v>3.85</v>
      </c>
      <c r="P1162" s="6">
        <f>E1162/L1162</f>
        <v>60.789473684210527</v>
      </c>
      <c r="Q1162" t="str">
        <f t="shared" si="72"/>
        <v>food</v>
      </c>
      <c r="R1162" t="str">
        <f t="shared" si="73"/>
        <v>food trucks</v>
      </c>
      <c r="S1162" s="13">
        <f>(I1162/86400)+25569+(-8/24)</f>
        <v>42090.779930555553</v>
      </c>
      <c r="T1162" s="13">
        <f>(J1162/86400)+25569+(-8/24)</f>
        <v>42060.821597222217</v>
      </c>
      <c r="U1162" t="str">
        <f t="shared" si="74"/>
        <v>Feb</v>
      </c>
      <c r="V1162">
        <f t="shared" si="75"/>
        <v>2015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>(E1163/D1163)*100</f>
        <v>0</v>
      </c>
      <c r="P1163" s="6" t="e">
        <f>E1163/L1163</f>
        <v>#DIV/0!</v>
      </c>
      <c r="Q1163" t="str">
        <f t="shared" si="72"/>
        <v>food</v>
      </c>
      <c r="R1163" t="str">
        <f t="shared" si="73"/>
        <v>food trucks</v>
      </c>
      <c r="S1163" s="13">
        <f>(I1163/86400)+25569+(-8/24)</f>
        <v>42143.296168981477</v>
      </c>
      <c r="T1163" s="13">
        <f>(J1163/86400)+25569+(-8/24)</f>
        <v>42122.296168981477</v>
      </c>
      <c r="U1163" t="str">
        <f t="shared" si="74"/>
        <v>Apr</v>
      </c>
      <c r="V1163">
        <f t="shared" si="75"/>
        <v>2015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>(E1164/D1164)*100</f>
        <v>5.8333333333333341E-2</v>
      </c>
      <c r="P1164" s="6">
        <f>E1164/L1164</f>
        <v>17.5</v>
      </c>
      <c r="Q1164" t="str">
        <f t="shared" si="72"/>
        <v>food</v>
      </c>
      <c r="R1164" t="str">
        <f t="shared" si="73"/>
        <v>food trucks</v>
      </c>
      <c r="S1164" s="13">
        <f>(I1164/86400)+25569+(-8/24)</f>
        <v>41907.350277777776</v>
      </c>
      <c r="T1164" s="13">
        <f>(J1164/86400)+25569+(-8/24)</f>
        <v>41876.350277777776</v>
      </c>
      <c r="U1164" t="str">
        <f t="shared" si="74"/>
        <v>Aug</v>
      </c>
      <c r="V1164">
        <f t="shared" si="75"/>
        <v>2014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>(E1165/D1165)*100</f>
        <v>0</v>
      </c>
      <c r="P1165" s="6" t="e">
        <f>E1165/L1165</f>
        <v>#DIV/0!</v>
      </c>
      <c r="Q1165" t="str">
        <f t="shared" si="72"/>
        <v>food</v>
      </c>
      <c r="R1165" t="str">
        <f t="shared" si="73"/>
        <v>food trucks</v>
      </c>
      <c r="S1165" s="13">
        <f>(I1165/86400)+25569+(-8/24)</f>
        <v>41860.390277777777</v>
      </c>
      <c r="T1165" s="13">
        <f>(J1165/86400)+25569+(-8/24)</f>
        <v>41830.390277777777</v>
      </c>
      <c r="U1165" t="str">
        <f t="shared" si="74"/>
        <v>Jul</v>
      </c>
      <c r="V1165">
        <f t="shared" si="75"/>
        <v>2014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>(E1166/D1166)*100</f>
        <v>0</v>
      </c>
      <c r="P1166" s="6" t="e">
        <f>E1166/L1166</f>
        <v>#DIV/0!</v>
      </c>
      <c r="Q1166" t="str">
        <f t="shared" si="72"/>
        <v>food</v>
      </c>
      <c r="R1166" t="str">
        <f t="shared" si="73"/>
        <v>food trucks</v>
      </c>
      <c r="S1166" s="13">
        <f>(I1166/86400)+25569+(-8/24)</f>
        <v>42539.39099537037</v>
      </c>
      <c r="T1166" s="13">
        <f>(J1166/86400)+25569+(-8/24)</f>
        <v>42509.39099537037</v>
      </c>
      <c r="U1166" t="str">
        <f t="shared" si="74"/>
        <v>May</v>
      </c>
      <c r="V1166">
        <f t="shared" si="75"/>
        <v>2016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>(E1167/D1167)*100</f>
        <v>20.705000000000002</v>
      </c>
      <c r="P1167" s="6">
        <f>E1167/L1167</f>
        <v>82.82</v>
      </c>
      <c r="Q1167" t="str">
        <f t="shared" si="72"/>
        <v>food</v>
      </c>
      <c r="R1167" t="str">
        <f t="shared" si="73"/>
        <v>food trucks</v>
      </c>
      <c r="S1167" s="13">
        <f>(I1167/86400)+25569+(-8/24)</f>
        <v>41825.88113425926</v>
      </c>
      <c r="T1167" s="13">
        <f>(J1167/86400)+25569+(-8/24)</f>
        <v>41791.88113425926</v>
      </c>
      <c r="U1167" t="str">
        <f t="shared" si="74"/>
        <v>Jun</v>
      </c>
      <c r="V1167">
        <f t="shared" si="75"/>
        <v>2014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>(E1168/D1168)*100</f>
        <v>19.139999999999997</v>
      </c>
      <c r="P1168" s="6">
        <f>E1168/L1168</f>
        <v>358.875</v>
      </c>
      <c r="Q1168" t="str">
        <f t="shared" si="72"/>
        <v>food</v>
      </c>
      <c r="R1168" t="str">
        <f t="shared" si="73"/>
        <v>food trucks</v>
      </c>
      <c r="S1168" s="13">
        <f>(I1168/86400)+25569+(-8/24)</f>
        <v>42180.833333333336</v>
      </c>
      <c r="T1168" s="13">
        <f>(J1168/86400)+25569+(-8/24)</f>
        <v>42150.152106481481</v>
      </c>
      <c r="U1168" t="str">
        <f t="shared" si="74"/>
        <v>May</v>
      </c>
      <c r="V1168">
        <f t="shared" si="75"/>
        <v>2015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>(E1169/D1169)*100</f>
        <v>1.6316666666666666</v>
      </c>
      <c r="P1169" s="6">
        <f>E1169/L1169</f>
        <v>61.1875</v>
      </c>
      <c r="Q1169" t="str">
        <f t="shared" si="72"/>
        <v>food</v>
      </c>
      <c r="R1169" t="str">
        <f t="shared" si="73"/>
        <v>food trucks</v>
      </c>
      <c r="S1169" s="13">
        <f>(I1169/86400)+25569+(-8/24)</f>
        <v>41894.401562499996</v>
      </c>
      <c r="T1169" s="13">
        <f>(J1169/86400)+25569+(-8/24)</f>
        <v>41863.401562499996</v>
      </c>
      <c r="U1169" t="str">
        <f t="shared" si="74"/>
        <v>Aug</v>
      </c>
      <c r="V1169">
        <f t="shared" si="75"/>
        <v>2014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>(E1170/D1170)*100</f>
        <v>5.6666666666666661</v>
      </c>
      <c r="P1170" s="6">
        <f>E1170/L1170</f>
        <v>340</v>
      </c>
      <c r="Q1170" t="str">
        <f t="shared" si="72"/>
        <v>food</v>
      </c>
      <c r="R1170" t="str">
        <f t="shared" si="73"/>
        <v>food trucks</v>
      </c>
      <c r="S1170" s="13">
        <f>(I1170/86400)+25569+(-8/24)</f>
        <v>42634.720659722218</v>
      </c>
      <c r="T1170" s="13">
        <f>(J1170/86400)+25569+(-8/24)</f>
        <v>42604.720659722218</v>
      </c>
      <c r="U1170" t="str">
        <f t="shared" si="74"/>
        <v>Aug</v>
      </c>
      <c r="V1170">
        <f t="shared" si="75"/>
        <v>2016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>(E1171/D1171)*100</f>
        <v>0.16999999999999998</v>
      </c>
      <c r="P1171" s="6">
        <f>E1171/L1171</f>
        <v>5.666666666666667</v>
      </c>
      <c r="Q1171" t="str">
        <f t="shared" si="72"/>
        <v>food</v>
      </c>
      <c r="R1171" t="str">
        <f t="shared" si="73"/>
        <v>food trucks</v>
      </c>
      <c r="S1171" s="13">
        <f>(I1171/86400)+25569+(-8/24)</f>
        <v>42057.020405092589</v>
      </c>
      <c r="T1171" s="13">
        <f>(J1171/86400)+25569+(-8/24)</f>
        <v>42027.020405092589</v>
      </c>
      <c r="U1171" t="str">
        <f t="shared" si="74"/>
        <v>Jan</v>
      </c>
      <c r="V1171">
        <f t="shared" si="75"/>
        <v>2015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>(E1172/D1172)*100</f>
        <v>0.4</v>
      </c>
      <c r="P1172" s="6">
        <f>E1172/L1172</f>
        <v>50</v>
      </c>
      <c r="Q1172" t="str">
        <f t="shared" si="72"/>
        <v>food</v>
      </c>
      <c r="R1172" t="str">
        <f t="shared" si="73"/>
        <v>food trucks</v>
      </c>
      <c r="S1172" s="13">
        <f>(I1172/86400)+25569+(-8/24)</f>
        <v>42154.559849537036</v>
      </c>
      <c r="T1172" s="13">
        <f>(J1172/86400)+25569+(-8/24)</f>
        <v>42124.559849537036</v>
      </c>
      <c r="U1172" t="str">
        <f t="shared" si="74"/>
        <v>Apr</v>
      </c>
      <c r="V1172">
        <f t="shared" si="75"/>
        <v>2015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>(E1173/D1173)*100</f>
        <v>0.1</v>
      </c>
      <c r="P1173" s="6">
        <f>E1173/L1173</f>
        <v>25</v>
      </c>
      <c r="Q1173" t="str">
        <f t="shared" si="72"/>
        <v>food</v>
      </c>
      <c r="R1173" t="str">
        <f t="shared" si="73"/>
        <v>food trucks</v>
      </c>
      <c r="S1173" s="13">
        <f>(I1173/86400)+25569+(-8/24)</f>
        <v>41956.513043981475</v>
      </c>
      <c r="T1173" s="13">
        <f>(J1173/86400)+25569+(-8/24)</f>
        <v>41938.471377314811</v>
      </c>
      <c r="U1173" t="str">
        <f t="shared" si="74"/>
        <v>Oct</v>
      </c>
      <c r="V1173">
        <f t="shared" si="75"/>
        <v>2014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>(E1174/D1174)*100</f>
        <v>0</v>
      </c>
      <c r="P1174" s="6" t="e">
        <f>E1174/L1174</f>
        <v>#DIV/0!</v>
      </c>
      <c r="Q1174" t="str">
        <f t="shared" si="72"/>
        <v>food</v>
      </c>
      <c r="R1174" t="str">
        <f t="shared" si="73"/>
        <v>food trucks</v>
      </c>
      <c r="S1174" s="13">
        <f>(I1174/86400)+25569+(-8/24)</f>
        <v>41871.348981481475</v>
      </c>
      <c r="T1174" s="13">
        <f>(J1174/86400)+25569+(-8/24)</f>
        <v>41841.348981481475</v>
      </c>
      <c r="U1174" t="str">
        <f t="shared" si="74"/>
        <v>Jul</v>
      </c>
      <c r="V1174">
        <f t="shared" si="75"/>
        <v>2014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>(E1175/D1175)*100</f>
        <v>2.4E-2</v>
      </c>
      <c r="P1175" s="6">
        <f>E1175/L1175</f>
        <v>30</v>
      </c>
      <c r="Q1175" t="str">
        <f t="shared" si="72"/>
        <v>food</v>
      </c>
      <c r="R1175" t="str">
        <f t="shared" si="73"/>
        <v>food trucks</v>
      </c>
      <c r="S1175" s="13">
        <f>(I1175/86400)+25569+(-8/24)</f>
        <v>42218.85251157407</v>
      </c>
      <c r="T1175" s="13">
        <f>(J1175/86400)+25569+(-8/24)</f>
        <v>42183.85251157407</v>
      </c>
      <c r="U1175" t="str">
        <f t="shared" si="74"/>
        <v>Jun</v>
      </c>
      <c r="V1175">
        <f t="shared" si="75"/>
        <v>2015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>(E1176/D1176)*100</f>
        <v>5.9066666666666672</v>
      </c>
      <c r="P1176" s="6">
        <f>E1176/L1176</f>
        <v>46.631578947368418</v>
      </c>
      <c r="Q1176" t="str">
        <f t="shared" si="72"/>
        <v>food</v>
      </c>
      <c r="R1176" t="str">
        <f t="shared" si="73"/>
        <v>food trucks</v>
      </c>
      <c r="S1176" s="13">
        <f>(I1176/86400)+25569+(-8/24)</f>
        <v>42498.508414351854</v>
      </c>
      <c r="T1176" s="13">
        <f>(J1176/86400)+25569+(-8/24)</f>
        <v>42468.508414351854</v>
      </c>
      <c r="U1176" t="str">
        <f t="shared" si="74"/>
        <v>Apr</v>
      </c>
      <c r="V1176">
        <f t="shared" si="75"/>
        <v>2016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>(E1177/D1177)*100</f>
        <v>2.9250000000000003</v>
      </c>
      <c r="P1177" s="6">
        <f>E1177/L1177</f>
        <v>65</v>
      </c>
      <c r="Q1177" t="str">
        <f t="shared" si="72"/>
        <v>food</v>
      </c>
      <c r="R1177" t="str">
        <f t="shared" si="73"/>
        <v>food trucks</v>
      </c>
      <c r="S1177" s="13">
        <f>(I1177/86400)+25569+(-8/24)</f>
        <v>42200.395127314812</v>
      </c>
      <c r="T1177" s="13">
        <f>(J1177/86400)+25569+(-8/24)</f>
        <v>42170.395127314812</v>
      </c>
      <c r="U1177" t="str">
        <f t="shared" si="74"/>
        <v>Jun</v>
      </c>
      <c r="V1177">
        <f t="shared" si="75"/>
        <v>2015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>(E1178/D1178)*100</f>
        <v>5.7142857142857143E-3</v>
      </c>
      <c r="P1178" s="6">
        <f>E1178/L1178</f>
        <v>10</v>
      </c>
      <c r="Q1178" t="str">
        <f t="shared" si="72"/>
        <v>food</v>
      </c>
      <c r="R1178" t="str">
        <f t="shared" si="73"/>
        <v>food trucks</v>
      </c>
      <c r="S1178" s="13">
        <f>(I1178/86400)+25569+(-8/24)</f>
        <v>42800.208333333336</v>
      </c>
      <c r="T1178" s="13">
        <f>(J1178/86400)+25569+(-8/24)</f>
        <v>42745.686319444438</v>
      </c>
      <c r="U1178" t="str">
        <f t="shared" si="74"/>
        <v>Jan</v>
      </c>
      <c r="V1178">
        <f t="shared" si="75"/>
        <v>2017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>(E1179/D1179)*100</f>
        <v>0</v>
      </c>
      <c r="P1179" s="6" t="e">
        <f>E1179/L1179</f>
        <v>#DIV/0!</v>
      </c>
      <c r="Q1179" t="str">
        <f t="shared" si="72"/>
        <v>food</v>
      </c>
      <c r="R1179" t="str">
        <f t="shared" si="73"/>
        <v>food trucks</v>
      </c>
      <c r="S1179" s="13">
        <f>(I1179/86400)+25569+(-8/24)</f>
        <v>41927.327499999999</v>
      </c>
      <c r="T1179" s="13">
        <f>(J1179/86400)+25569+(-8/24)</f>
        <v>41897.327499999999</v>
      </c>
      <c r="U1179" t="str">
        <f t="shared" si="74"/>
        <v>Sep</v>
      </c>
      <c r="V1179">
        <f t="shared" si="75"/>
        <v>2014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>(E1180/D1180)*100</f>
        <v>6.6666666666666671E-3</v>
      </c>
      <c r="P1180" s="6">
        <f>E1180/L1180</f>
        <v>5</v>
      </c>
      <c r="Q1180" t="str">
        <f t="shared" si="72"/>
        <v>food</v>
      </c>
      <c r="R1180" t="str">
        <f t="shared" si="73"/>
        <v>food trucks</v>
      </c>
      <c r="S1180" s="13">
        <f>(I1180/86400)+25569+(-8/24)</f>
        <v>41867.57236111111</v>
      </c>
      <c r="T1180" s="13">
        <f>(J1180/86400)+25569+(-8/24)</f>
        <v>41837.57236111111</v>
      </c>
      <c r="U1180" t="str">
        <f t="shared" si="74"/>
        <v>Jul</v>
      </c>
      <c r="V1180">
        <f t="shared" si="75"/>
        <v>2014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>(E1181/D1181)*100</f>
        <v>5.3333333333333339</v>
      </c>
      <c r="P1181" s="6">
        <f>E1181/L1181</f>
        <v>640</v>
      </c>
      <c r="Q1181" t="str">
        <f t="shared" si="72"/>
        <v>food</v>
      </c>
      <c r="R1181" t="str">
        <f t="shared" si="73"/>
        <v>food trucks</v>
      </c>
      <c r="S1181" s="13">
        <f>(I1181/86400)+25569+(-8/24)</f>
        <v>42305.386886574073</v>
      </c>
      <c r="T1181" s="13">
        <f>(J1181/86400)+25569+(-8/24)</f>
        <v>42275.386886574073</v>
      </c>
      <c r="U1181" t="str">
        <f t="shared" si="74"/>
        <v>Sep</v>
      </c>
      <c r="V1181">
        <f t="shared" si="75"/>
        <v>2015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>(E1182/D1182)*100</f>
        <v>11.75</v>
      </c>
      <c r="P1182" s="6">
        <f>E1182/L1182</f>
        <v>69.117647058823536</v>
      </c>
      <c r="Q1182" t="str">
        <f t="shared" si="72"/>
        <v>food</v>
      </c>
      <c r="R1182" t="str">
        <f t="shared" si="73"/>
        <v>food trucks</v>
      </c>
      <c r="S1182" s="13">
        <f>(I1182/86400)+25569+(-8/24)</f>
        <v>41818.473541666666</v>
      </c>
      <c r="T1182" s="13">
        <f>(J1182/86400)+25569+(-8/24)</f>
        <v>41781.473541666666</v>
      </c>
      <c r="U1182" t="str">
        <f t="shared" si="74"/>
        <v>May</v>
      </c>
      <c r="V1182">
        <f t="shared" si="75"/>
        <v>2014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>(E1183/D1183)*100</f>
        <v>8.0000000000000002E-3</v>
      </c>
      <c r="P1183" s="6">
        <f>E1183/L1183</f>
        <v>1.3333333333333333</v>
      </c>
      <c r="Q1183" t="str">
        <f t="shared" si="72"/>
        <v>food</v>
      </c>
      <c r="R1183" t="str">
        <f t="shared" si="73"/>
        <v>food trucks</v>
      </c>
      <c r="S1183" s="13">
        <f>(I1183/86400)+25569+(-8/24)</f>
        <v>42064.006030092591</v>
      </c>
      <c r="T1183" s="13">
        <f>(J1183/86400)+25569+(-8/24)</f>
        <v>42034.006030092591</v>
      </c>
      <c r="U1183" t="str">
        <f t="shared" si="74"/>
        <v>Jan</v>
      </c>
      <c r="V1183">
        <f t="shared" si="75"/>
        <v>2015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>(E1184/D1184)*100</f>
        <v>4.2</v>
      </c>
      <c r="P1184" s="6">
        <f>E1184/L1184</f>
        <v>10.5</v>
      </c>
      <c r="Q1184" t="str">
        <f t="shared" si="72"/>
        <v>food</v>
      </c>
      <c r="R1184" t="str">
        <f t="shared" si="73"/>
        <v>food trucks</v>
      </c>
      <c r="S1184" s="13">
        <f>(I1184/86400)+25569+(-8/24)</f>
        <v>42747.362499999996</v>
      </c>
      <c r="T1184" s="13">
        <f>(J1184/86400)+25569+(-8/24)</f>
        <v>42728.494074074071</v>
      </c>
      <c r="U1184" t="str">
        <f t="shared" si="74"/>
        <v>Dec</v>
      </c>
      <c r="V1184">
        <f t="shared" si="75"/>
        <v>2016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>(E1185/D1185)*100</f>
        <v>4</v>
      </c>
      <c r="P1185" s="6">
        <f>E1185/L1185</f>
        <v>33.333333333333336</v>
      </c>
      <c r="Q1185" t="str">
        <f t="shared" si="72"/>
        <v>food</v>
      </c>
      <c r="R1185" t="str">
        <f t="shared" si="73"/>
        <v>food trucks</v>
      </c>
      <c r="S1185" s="13">
        <f>(I1185/86400)+25569+(-8/24)</f>
        <v>42675.832638888889</v>
      </c>
      <c r="T1185" s="13">
        <f>(J1185/86400)+25569+(-8/24)</f>
        <v>42656.528043981474</v>
      </c>
      <c r="U1185" t="str">
        <f t="shared" si="74"/>
        <v>Oct</v>
      </c>
      <c r="V1185">
        <f t="shared" si="75"/>
        <v>2016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>(E1186/D1186)*100</f>
        <v>104.93636363636362</v>
      </c>
      <c r="P1186" s="6">
        <f>E1186/L1186</f>
        <v>61.562666666666665</v>
      </c>
      <c r="Q1186" t="str">
        <f t="shared" si="72"/>
        <v>photography</v>
      </c>
      <c r="R1186" t="str">
        <f t="shared" si="73"/>
        <v>photobooks</v>
      </c>
      <c r="S1186" s="13">
        <f>(I1186/86400)+25569+(-8/24)</f>
        <v>42772.266331018516</v>
      </c>
      <c r="T1186" s="13">
        <f>(J1186/86400)+25569+(-8/24)</f>
        <v>42741.266331018516</v>
      </c>
      <c r="U1186" t="str">
        <f t="shared" si="74"/>
        <v>Jan</v>
      </c>
      <c r="V1186">
        <f t="shared" si="75"/>
        <v>2017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>(E1187/D1187)*100</f>
        <v>105.44</v>
      </c>
      <c r="P1187" s="6">
        <f>E1187/L1187</f>
        <v>118.73873873873873</v>
      </c>
      <c r="Q1187" t="str">
        <f t="shared" si="72"/>
        <v>photography</v>
      </c>
      <c r="R1187" t="str">
        <f t="shared" si="73"/>
        <v>photobooks</v>
      </c>
      <c r="S1187" s="13">
        <f>(I1187/86400)+25569+(-8/24)</f>
        <v>42162.833333333336</v>
      </c>
      <c r="T1187" s="13">
        <f>(J1187/86400)+25569+(-8/24)</f>
        <v>42130.531817129631</v>
      </c>
      <c r="U1187" t="str">
        <f t="shared" si="74"/>
        <v>May</v>
      </c>
      <c r="V1187">
        <f t="shared" si="75"/>
        <v>2015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>(E1188/D1188)*100</f>
        <v>106.73333333333332</v>
      </c>
      <c r="P1188" s="6">
        <f>E1188/L1188</f>
        <v>65.081300813008127</v>
      </c>
      <c r="Q1188" t="str">
        <f t="shared" si="72"/>
        <v>photography</v>
      </c>
      <c r="R1188" t="str">
        <f t="shared" si="73"/>
        <v>photobooks</v>
      </c>
      <c r="S1188" s="13">
        <f>(I1188/86400)+25569+(-8/24)</f>
        <v>42156.612499999996</v>
      </c>
      <c r="T1188" s="13">
        <f>(J1188/86400)+25569+(-8/24)</f>
        <v>42123.530034722215</v>
      </c>
      <c r="U1188" t="str">
        <f t="shared" si="74"/>
        <v>Apr</v>
      </c>
      <c r="V1188">
        <f t="shared" si="75"/>
        <v>2015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>(E1189/D1189)*100</f>
        <v>104.12571428571428</v>
      </c>
      <c r="P1189" s="6">
        <f>E1189/L1189</f>
        <v>130.15714285714284</v>
      </c>
      <c r="Q1189" t="str">
        <f t="shared" si="72"/>
        <v>photography</v>
      </c>
      <c r="R1189" t="str">
        <f t="shared" si="73"/>
        <v>photobooks</v>
      </c>
      <c r="S1189" s="13">
        <f>(I1189/86400)+25569+(-8/24)</f>
        <v>42141.416666666664</v>
      </c>
      <c r="T1189" s="13">
        <f>(J1189/86400)+25569+(-8/24)</f>
        <v>42109.561608796292</v>
      </c>
      <c r="U1189" t="str">
        <f t="shared" si="74"/>
        <v>Apr</v>
      </c>
      <c r="V1189">
        <f t="shared" si="75"/>
        <v>2015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>(E1190/D1190)*100</f>
        <v>160.54999999999998</v>
      </c>
      <c r="P1190" s="6">
        <f>E1190/L1190</f>
        <v>37.776470588235291</v>
      </c>
      <c r="Q1190" t="str">
        <f t="shared" si="72"/>
        <v>photography</v>
      </c>
      <c r="R1190" t="str">
        <f t="shared" si="73"/>
        <v>photobooks</v>
      </c>
      <c r="S1190" s="13">
        <f>(I1190/86400)+25569+(-8/24)</f>
        <v>42732.367361111108</v>
      </c>
      <c r="T1190" s="13">
        <f>(J1190/86400)+25569+(-8/24)</f>
        <v>42711.367361111108</v>
      </c>
      <c r="U1190" t="str">
        <f t="shared" si="74"/>
        <v>Dec</v>
      </c>
      <c r="V1190">
        <f t="shared" si="75"/>
        <v>2016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>(E1191/D1191)*100</f>
        <v>107.77777777777777</v>
      </c>
      <c r="P1191" s="6">
        <f>E1191/L1191</f>
        <v>112.79069767441861</v>
      </c>
      <c r="Q1191" t="str">
        <f t="shared" si="72"/>
        <v>photography</v>
      </c>
      <c r="R1191" t="str">
        <f t="shared" si="73"/>
        <v>photobooks</v>
      </c>
      <c r="S1191" s="13">
        <f>(I1191/86400)+25569+(-8/24)</f>
        <v>42550.645775462959</v>
      </c>
      <c r="T1191" s="13">
        <f>(J1191/86400)+25569+(-8/24)</f>
        <v>42529.645775462959</v>
      </c>
      <c r="U1191" t="str">
        <f t="shared" si="74"/>
        <v>Jun</v>
      </c>
      <c r="V1191">
        <f t="shared" si="75"/>
        <v>2016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>(E1192/D1192)*100</f>
        <v>135</v>
      </c>
      <c r="P1192" s="6">
        <f>E1192/L1192</f>
        <v>51.92307692307692</v>
      </c>
      <c r="Q1192" t="str">
        <f t="shared" si="72"/>
        <v>photography</v>
      </c>
      <c r="R1192" t="str">
        <f t="shared" si="73"/>
        <v>photobooks</v>
      </c>
      <c r="S1192" s="13">
        <f>(I1192/86400)+25569+(-8/24)</f>
        <v>41882.332465277774</v>
      </c>
      <c r="T1192" s="13">
        <f>(J1192/86400)+25569+(-8/24)</f>
        <v>41852.332465277774</v>
      </c>
      <c r="U1192" t="str">
        <f t="shared" si="74"/>
        <v>Aug</v>
      </c>
      <c r="V1192">
        <f t="shared" si="75"/>
        <v>2014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>(E1193/D1193)*100</f>
        <v>109.07407407407408</v>
      </c>
      <c r="P1193" s="6">
        <f>E1193/L1193</f>
        <v>89.242424242424249</v>
      </c>
      <c r="Q1193" t="str">
        <f t="shared" si="72"/>
        <v>photography</v>
      </c>
      <c r="R1193" t="str">
        <f t="shared" si="73"/>
        <v>photobooks</v>
      </c>
      <c r="S1193" s="13">
        <f>(I1193/86400)+25569+(-8/24)</f>
        <v>42449.228703703702</v>
      </c>
      <c r="T1193" s="13">
        <f>(J1193/86400)+25569+(-8/24)</f>
        <v>42419.270370370366</v>
      </c>
      <c r="U1193" t="str">
        <f t="shared" si="74"/>
        <v>Feb</v>
      </c>
      <c r="V1193">
        <f t="shared" si="75"/>
        <v>2016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>(E1194/D1194)*100</f>
        <v>290</v>
      </c>
      <c r="P1194" s="6">
        <f>E1194/L1194</f>
        <v>19.333333333333332</v>
      </c>
      <c r="Q1194" t="str">
        <f t="shared" si="72"/>
        <v>photography</v>
      </c>
      <c r="R1194" t="str">
        <f t="shared" si="73"/>
        <v>photobooks</v>
      </c>
      <c r="S1194" s="13">
        <f>(I1194/86400)+25569+(-8/24)</f>
        <v>42777.173356481479</v>
      </c>
      <c r="T1194" s="13">
        <f>(J1194/86400)+25569+(-8/24)</f>
        <v>42747.173356481479</v>
      </c>
      <c r="U1194" t="str">
        <f t="shared" si="74"/>
        <v>Jan</v>
      </c>
      <c r="V1194">
        <f t="shared" si="75"/>
        <v>2017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>(E1195/D1195)*100</f>
        <v>103.95714285714286</v>
      </c>
      <c r="P1195" s="6">
        <f>E1195/L1195</f>
        <v>79.967032967032964</v>
      </c>
      <c r="Q1195" t="str">
        <f t="shared" si="72"/>
        <v>photography</v>
      </c>
      <c r="R1195" t="str">
        <f t="shared" si="73"/>
        <v>photobooks</v>
      </c>
      <c r="S1195" s="13">
        <f>(I1195/86400)+25569+(-8/24)</f>
        <v>42469.401076388887</v>
      </c>
      <c r="T1195" s="13">
        <f>(J1195/86400)+25569+(-8/24)</f>
        <v>42409.442743055552</v>
      </c>
      <c r="U1195" t="str">
        <f t="shared" si="74"/>
        <v>Feb</v>
      </c>
      <c r="V1195">
        <f t="shared" si="75"/>
        <v>2016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>(E1196/D1196)*100</f>
        <v>322.24</v>
      </c>
      <c r="P1196" s="6">
        <f>E1196/L1196</f>
        <v>56.414565826330531</v>
      </c>
      <c r="Q1196" t="str">
        <f t="shared" si="72"/>
        <v>photography</v>
      </c>
      <c r="R1196" t="str">
        <f t="shared" si="73"/>
        <v>photobooks</v>
      </c>
      <c r="S1196" s="13">
        <f>(I1196/86400)+25569+(-8/24)</f>
        <v>42102.15484953703</v>
      </c>
      <c r="T1196" s="13">
        <f>(J1196/86400)+25569+(-8/24)</f>
        <v>42072.15484953703</v>
      </c>
      <c r="U1196" t="str">
        <f t="shared" si="74"/>
        <v>Mar</v>
      </c>
      <c r="V1196">
        <f t="shared" si="75"/>
        <v>2015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>(E1197/D1197)*100</f>
        <v>135</v>
      </c>
      <c r="P1197" s="6">
        <f>E1197/L1197</f>
        <v>79.411764705882348</v>
      </c>
      <c r="Q1197" t="str">
        <f t="shared" si="72"/>
        <v>photography</v>
      </c>
      <c r="R1197" t="str">
        <f t="shared" si="73"/>
        <v>photobooks</v>
      </c>
      <c r="S1197" s="13">
        <f>(I1197/86400)+25569+(-8/24)</f>
        <v>42358.041666666664</v>
      </c>
      <c r="T1197" s="13">
        <f>(J1197/86400)+25569+(-8/24)</f>
        <v>42298.014502314814</v>
      </c>
      <c r="U1197" t="str">
        <f t="shared" si="74"/>
        <v>Oct</v>
      </c>
      <c r="V1197">
        <f t="shared" si="75"/>
        <v>2015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>(E1198/D1198)*100</f>
        <v>269.91034482758624</v>
      </c>
      <c r="P1198" s="6">
        <f>E1198/L1198</f>
        <v>76.439453125</v>
      </c>
      <c r="Q1198" t="str">
        <f t="shared" si="72"/>
        <v>photography</v>
      </c>
      <c r="R1198" t="str">
        <f t="shared" si="73"/>
        <v>photobooks</v>
      </c>
      <c r="S1198" s="13">
        <f>(I1198/86400)+25569+(-8/24)</f>
        <v>42356.485405092586</v>
      </c>
      <c r="T1198" s="13">
        <f>(J1198/86400)+25569+(-8/24)</f>
        <v>42326.485405092586</v>
      </c>
      <c r="U1198" t="str">
        <f t="shared" si="74"/>
        <v>Nov</v>
      </c>
      <c r="V1198">
        <f t="shared" si="75"/>
        <v>2015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>(E1199/D1199)*100</f>
        <v>253.29333333333332</v>
      </c>
      <c r="P1199" s="6">
        <f>E1199/L1199</f>
        <v>121</v>
      </c>
      <c r="Q1199" t="str">
        <f t="shared" si="72"/>
        <v>photography</v>
      </c>
      <c r="R1199" t="str">
        <f t="shared" si="73"/>
        <v>photobooks</v>
      </c>
      <c r="S1199" s="13">
        <f>(I1199/86400)+25569+(-8/24)</f>
        <v>42533.915972222218</v>
      </c>
      <c r="T1199" s="13">
        <f>(J1199/86400)+25569+(-8/24)</f>
        <v>42503.331412037034</v>
      </c>
      <c r="U1199" t="str">
        <f t="shared" si="74"/>
        <v>May</v>
      </c>
      <c r="V1199">
        <f t="shared" si="75"/>
        <v>2016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>(E1200/D1200)*100</f>
        <v>260.59999999999997</v>
      </c>
      <c r="P1200" s="6">
        <f>E1200/L1200</f>
        <v>54.616766467065865</v>
      </c>
      <c r="Q1200" t="str">
        <f t="shared" si="72"/>
        <v>photography</v>
      </c>
      <c r="R1200" t="str">
        <f t="shared" si="73"/>
        <v>photobooks</v>
      </c>
      <c r="S1200" s="13">
        <f>(I1200/86400)+25569+(-8/24)</f>
        <v>42368.791666666664</v>
      </c>
      <c r="T1200" s="13">
        <f>(J1200/86400)+25569+(-8/24)</f>
        <v>42333.285717592589</v>
      </c>
      <c r="U1200" t="str">
        <f t="shared" si="74"/>
        <v>Nov</v>
      </c>
      <c r="V1200">
        <f t="shared" si="75"/>
        <v>2015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>(E1201/D1201)*100</f>
        <v>101.31677953348381</v>
      </c>
      <c r="P1201" s="6">
        <f>E1201/L1201</f>
        <v>299.22222222222223</v>
      </c>
      <c r="Q1201" t="str">
        <f t="shared" si="72"/>
        <v>photography</v>
      </c>
      <c r="R1201" t="str">
        <f t="shared" si="73"/>
        <v>photobooks</v>
      </c>
      <c r="S1201" s="13">
        <f>(I1201/86400)+25569+(-8/24)</f>
        <v>42193.437499999993</v>
      </c>
      <c r="T1201" s="13">
        <f>(J1201/86400)+25569+(-8/24)</f>
        <v>42161.437499999993</v>
      </c>
      <c r="U1201" t="str">
        <f t="shared" si="74"/>
        <v>Jun</v>
      </c>
      <c r="V1201">
        <f t="shared" si="75"/>
        <v>2015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>(E1202/D1202)*100</f>
        <v>125.60416666666667</v>
      </c>
      <c r="P1202" s="6">
        <f>E1202/L1202</f>
        <v>58.533980582524272</v>
      </c>
      <c r="Q1202" t="str">
        <f t="shared" si="72"/>
        <v>photography</v>
      </c>
      <c r="R1202" t="str">
        <f t="shared" si="73"/>
        <v>photobooks</v>
      </c>
      <c r="S1202" s="13">
        <f>(I1202/86400)+25569+(-8/24)</f>
        <v>42110.144166666665</v>
      </c>
      <c r="T1202" s="13">
        <f>(J1202/86400)+25569+(-8/24)</f>
        <v>42089.144166666665</v>
      </c>
      <c r="U1202" t="str">
        <f t="shared" si="74"/>
        <v>Mar</v>
      </c>
      <c r="V1202">
        <f t="shared" si="75"/>
        <v>2015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>(E1203/D1203)*100</f>
        <v>102.43783333333334</v>
      </c>
      <c r="P1203" s="6">
        <f>E1203/L1203</f>
        <v>55.371801801801809</v>
      </c>
      <c r="Q1203" t="str">
        <f t="shared" si="72"/>
        <v>photography</v>
      </c>
      <c r="R1203" t="str">
        <f t="shared" si="73"/>
        <v>photobooks</v>
      </c>
      <c r="S1203" s="13">
        <f>(I1203/86400)+25569+(-8/24)</f>
        <v>42566.273680555554</v>
      </c>
      <c r="T1203" s="13">
        <f>(J1203/86400)+25569+(-8/24)</f>
        <v>42536.273680555554</v>
      </c>
      <c r="U1203" t="str">
        <f t="shared" si="74"/>
        <v>Jun</v>
      </c>
      <c r="V1203">
        <f t="shared" si="75"/>
        <v>2016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>(E1204/D1204)*100</f>
        <v>199.244</v>
      </c>
      <c r="P1204" s="6">
        <f>E1204/L1204</f>
        <v>183.80442804428046</v>
      </c>
      <c r="Q1204" t="str">
        <f t="shared" si="72"/>
        <v>photography</v>
      </c>
      <c r="R1204" t="str">
        <f t="shared" si="73"/>
        <v>photobooks</v>
      </c>
      <c r="S1204" s="13">
        <f>(I1204/86400)+25569+(-8/24)</f>
        <v>42181.95548611111</v>
      </c>
      <c r="T1204" s="13">
        <f>(J1204/86400)+25569+(-8/24)</f>
        <v>42151.95548611111</v>
      </c>
      <c r="U1204" t="str">
        <f t="shared" si="74"/>
        <v>May</v>
      </c>
      <c r="V1204">
        <f t="shared" si="75"/>
        <v>2015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>(E1205/D1205)*100</f>
        <v>102.45398773006136</v>
      </c>
      <c r="P1205" s="6">
        <f>E1205/L1205</f>
        <v>165.34653465346534</v>
      </c>
      <c r="Q1205" t="str">
        <f t="shared" si="72"/>
        <v>photography</v>
      </c>
      <c r="R1205" t="str">
        <f t="shared" si="73"/>
        <v>photobooks</v>
      </c>
      <c r="S1205" s="13">
        <f>(I1205/86400)+25569+(-8/24)</f>
        <v>42155.2815625</v>
      </c>
      <c r="T1205" s="13">
        <f>(J1205/86400)+25569+(-8/24)</f>
        <v>42125.2815625</v>
      </c>
      <c r="U1205" t="str">
        <f t="shared" si="74"/>
        <v>May</v>
      </c>
      <c r="V1205">
        <f t="shared" si="75"/>
        <v>2015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>(E1206/D1206)*100</f>
        <v>102.94615384615385</v>
      </c>
      <c r="P1206" s="6">
        <f>E1206/L1206</f>
        <v>234.78947368421052</v>
      </c>
      <c r="Q1206" t="str">
        <f t="shared" si="72"/>
        <v>photography</v>
      </c>
      <c r="R1206" t="str">
        <f t="shared" si="73"/>
        <v>photobooks</v>
      </c>
      <c r="S1206" s="13">
        <f>(I1206/86400)+25569+(-8/24)</f>
        <v>42341.874999999993</v>
      </c>
      <c r="T1206" s="13">
        <f>(J1206/86400)+25569+(-8/24)</f>
        <v>42297.414733796293</v>
      </c>
      <c r="U1206" t="str">
        <f t="shared" si="74"/>
        <v>Oct</v>
      </c>
      <c r="V1206">
        <f t="shared" si="75"/>
        <v>2015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>(E1207/D1207)*100</f>
        <v>100.86153846153847</v>
      </c>
      <c r="P1207" s="6">
        <f>E1207/L1207</f>
        <v>211.48387096774192</v>
      </c>
      <c r="Q1207" t="str">
        <f t="shared" si="72"/>
        <v>photography</v>
      </c>
      <c r="R1207" t="str">
        <f t="shared" si="73"/>
        <v>photobooks</v>
      </c>
      <c r="S1207" s="13">
        <f>(I1207/86400)+25569+(-8/24)</f>
        <v>42168.173043981478</v>
      </c>
      <c r="T1207" s="13">
        <f>(J1207/86400)+25569+(-8/24)</f>
        <v>42138.173043981478</v>
      </c>
      <c r="U1207" t="str">
        <f t="shared" si="74"/>
        <v>May</v>
      </c>
      <c r="V1207">
        <f t="shared" si="75"/>
        <v>2015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>(E1208/D1208)*100</f>
        <v>114.99999999999999</v>
      </c>
      <c r="P1208" s="6">
        <f>E1208/L1208</f>
        <v>32.34375</v>
      </c>
      <c r="Q1208" t="str">
        <f t="shared" si="72"/>
        <v>photography</v>
      </c>
      <c r="R1208" t="str">
        <f t="shared" si="73"/>
        <v>photobooks</v>
      </c>
      <c r="S1208" s="13">
        <f>(I1208/86400)+25569+(-8/24)</f>
        <v>42805.228472222218</v>
      </c>
      <c r="T1208" s="13">
        <f>(J1208/86400)+25569+(-8/24)</f>
        <v>42772.442743055552</v>
      </c>
      <c r="U1208" t="str">
        <f t="shared" si="74"/>
        <v>Feb</v>
      </c>
      <c r="V1208">
        <f t="shared" si="75"/>
        <v>2017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>(E1209/D1209)*100</f>
        <v>104.16766467065868</v>
      </c>
      <c r="P1209" s="6">
        <f>E1209/L1209</f>
        <v>123.37588652482269</v>
      </c>
      <c r="Q1209" t="str">
        <f t="shared" si="72"/>
        <v>photography</v>
      </c>
      <c r="R1209" t="str">
        <f t="shared" si="73"/>
        <v>photobooks</v>
      </c>
      <c r="S1209" s="13">
        <f>(I1209/86400)+25569+(-8/24)</f>
        <v>42460.083333333336</v>
      </c>
      <c r="T1209" s="13">
        <f>(J1209/86400)+25569+(-8/24)</f>
        <v>42430.096909722219</v>
      </c>
      <c r="U1209" t="str">
        <f t="shared" si="74"/>
        <v>Mar</v>
      </c>
      <c r="V1209">
        <f t="shared" si="75"/>
        <v>2016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>(E1210/D1210)*100</f>
        <v>155.29999999999998</v>
      </c>
      <c r="P1210" s="6">
        <f>E1210/L1210</f>
        <v>207.06666666666666</v>
      </c>
      <c r="Q1210" t="str">
        <f t="shared" si="72"/>
        <v>photography</v>
      </c>
      <c r="R1210" t="str">
        <f t="shared" si="73"/>
        <v>photobooks</v>
      </c>
      <c r="S1210" s="13">
        <f>(I1210/86400)+25569+(-8/24)</f>
        <v>42453.334074074075</v>
      </c>
      <c r="T1210" s="13">
        <f>(J1210/86400)+25569+(-8/24)</f>
        <v>42423.375740740739</v>
      </c>
      <c r="U1210" t="str">
        <f t="shared" si="74"/>
        <v>Feb</v>
      </c>
      <c r="V1210">
        <f t="shared" si="75"/>
        <v>2016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>(E1211/D1211)*100</f>
        <v>106</v>
      </c>
      <c r="P1211" s="6">
        <f>E1211/L1211</f>
        <v>138.2608695652174</v>
      </c>
      <c r="Q1211" t="str">
        <f t="shared" si="72"/>
        <v>photography</v>
      </c>
      <c r="R1211" t="str">
        <f t="shared" si="73"/>
        <v>photobooks</v>
      </c>
      <c r="S1211" s="13">
        <f>(I1211/86400)+25569+(-8/24)</f>
        <v>42791.512789351851</v>
      </c>
      <c r="T1211" s="13">
        <f>(J1211/86400)+25569+(-8/24)</f>
        <v>42761.512789351851</v>
      </c>
      <c r="U1211" t="str">
        <f t="shared" si="74"/>
        <v>Jan</v>
      </c>
      <c r="V1211">
        <f t="shared" si="75"/>
        <v>2017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>(E1212/D1212)*100</f>
        <v>254.31499999999997</v>
      </c>
      <c r="P1212" s="6">
        <f>E1212/L1212</f>
        <v>493.81553398058253</v>
      </c>
      <c r="Q1212" t="str">
        <f t="shared" si="72"/>
        <v>photography</v>
      </c>
      <c r="R1212" t="str">
        <f t="shared" si="73"/>
        <v>photobooks</v>
      </c>
      <c r="S1212" s="13">
        <f>(I1212/86400)+25569+(-8/24)</f>
        <v>42155.541666666664</v>
      </c>
      <c r="T1212" s="13">
        <f>(J1212/86400)+25569+(-8/24)</f>
        <v>42132.608472222222</v>
      </c>
      <c r="U1212" t="str">
        <f t="shared" si="74"/>
        <v>May</v>
      </c>
      <c r="V1212">
        <f t="shared" si="75"/>
        <v>2015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>(E1213/D1213)*100</f>
        <v>101.1</v>
      </c>
      <c r="P1213" s="6">
        <f>E1213/L1213</f>
        <v>168.5</v>
      </c>
      <c r="Q1213" t="str">
        <f t="shared" si="72"/>
        <v>photography</v>
      </c>
      <c r="R1213" t="str">
        <f t="shared" si="73"/>
        <v>photobooks</v>
      </c>
      <c r="S1213" s="13">
        <f>(I1213/86400)+25569+(-8/24)</f>
        <v>42530.533113425925</v>
      </c>
      <c r="T1213" s="13">
        <f>(J1213/86400)+25569+(-8/24)</f>
        <v>42515.533113425925</v>
      </c>
      <c r="U1213" t="str">
        <f t="shared" si="74"/>
        <v>May</v>
      </c>
      <c r="V1213">
        <f t="shared" si="75"/>
        <v>2016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>(E1214/D1214)*100</f>
        <v>129.04</v>
      </c>
      <c r="P1214" s="6">
        <f>E1214/L1214</f>
        <v>38.867469879518069</v>
      </c>
      <c r="Q1214" t="str">
        <f t="shared" si="72"/>
        <v>photography</v>
      </c>
      <c r="R1214" t="str">
        <f t="shared" si="73"/>
        <v>photobooks</v>
      </c>
      <c r="S1214" s="13">
        <f>(I1214/86400)+25569+(-8/24)</f>
        <v>42334.708333333336</v>
      </c>
      <c r="T1214" s="13">
        <f>(J1214/86400)+25569+(-8/24)</f>
        <v>42318.616840277777</v>
      </c>
      <c r="U1214" t="str">
        <f t="shared" si="74"/>
        <v>Nov</v>
      </c>
      <c r="V1214">
        <f t="shared" si="75"/>
        <v>2015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>(E1215/D1215)*100</f>
        <v>102.23076923076924</v>
      </c>
      <c r="P1215" s="6">
        <f>E1215/L1215</f>
        <v>61.527777777777779</v>
      </c>
      <c r="Q1215" t="str">
        <f t="shared" si="72"/>
        <v>photography</v>
      </c>
      <c r="R1215" t="str">
        <f t="shared" si="73"/>
        <v>photobooks</v>
      </c>
      <c r="S1215" s="13">
        <f>(I1215/86400)+25569+(-8/24)</f>
        <v>42766.422453703701</v>
      </c>
      <c r="T1215" s="13">
        <f>(J1215/86400)+25569+(-8/24)</f>
        <v>42731.422453703701</v>
      </c>
      <c r="U1215" t="str">
        <f t="shared" si="74"/>
        <v>Dec</v>
      </c>
      <c r="V1215">
        <f t="shared" si="75"/>
        <v>2016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>(E1216/D1216)*100</f>
        <v>131.80000000000001</v>
      </c>
      <c r="P1216" s="6">
        <f>E1216/L1216</f>
        <v>105.44</v>
      </c>
      <c r="Q1216" t="str">
        <f t="shared" si="72"/>
        <v>photography</v>
      </c>
      <c r="R1216" t="str">
        <f t="shared" si="73"/>
        <v>photobooks</v>
      </c>
      <c r="S1216" s="13">
        <f>(I1216/86400)+25569+(-8/24)</f>
        <v>42164.507002314807</v>
      </c>
      <c r="T1216" s="13">
        <f>(J1216/86400)+25569+(-8/24)</f>
        <v>42104.507002314807</v>
      </c>
      <c r="U1216" t="str">
        <f t="shared" si="74"/>
        <v>Apr</v>
      </c>
      <c r="V1216">
        <f t="shared" si="75"/>
        <v>2015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>(E1217/D1217)*100</f>
        <v>786.0802000000001</v>
      </c>
      <c r="P1217" s="6">
        <f>E1217/L1217</f>
        <v>71.592003642987251</v>
      </c>
      <c r="Q1217" t="str">
        <f t="shared" si="72"/>
        <v>photography</v>
      </c>
      <c r="R1217" t="str">
        <f t="shared" si="73"/>
        <v>photobooks</v>
      </c>
      <c r="S1217" s="13">
        <f>(I1217/86400)+25569+(-8/24)</f>
        <v>41789.589768518512</v>
      </c>
      <c r="T1217" s="13">
        <f>(J1217/86400)+25569+(-8/24)</f>
        <v>41759.589768518512</v>
      </c>
      <c r="U1217" t="str">
        <f t="shared" si="74"/>
        <v>Apr</v>
      </c>
      <c r="V1217">
        <f t="shared" si="75"/>
        <v>2014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>(E1218/D1218)*100</f>
        <v>145.70000000000002</v>
      </c>
      <c r="P1218" s="6">
        <f>E1218/L1218</f>
        <v>91.882882882882882</v>
      </c>
      <c r="Q1218" t="str">
        <f t="shared" si="72"/>
        <v>photography</v>
      </c>
      <c r="R1218" t="str">
        <f t="shared" si="73"/>
        <v>photobooks</v>
      </c>
      <c r="S1218" s="13">
        <f>(I1218/86400)+25569+(-8/24)</f>
        <v>42279.627083333333</v>
      </c>
      <c r="T1218" s="13">
        <f>(J1218/86400)+25569+(-8/24)</f>
        <v>42247.283067129632</v>
      </c>
      <c r="U1218" t="str">
        <f t="shared" si="74"/>
        <v>Aug</v>
      </c>
      <c r="V1218">
        <f t="shared" si="75"/>
        <v>2015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>(E1219/D1219)*100</f>
        <v>102.60000000000001</v>
      </c>
      <c r="P1219" s="6">
        <f>E1219/L1219</f>
        <v>148.57377049180329</v>
      </c>
      <c r="Q1219" t="str">
        <f t="shared" ref="Q1219:Q1282" si="76">LEFT(N1219,FIND("/",N1219)-1)</f>
        <v>photography</v>
      </c>
      <c r="R1219" t="str">
        <f t="shared" ref="R1219:R1282" si="77">MID(N1219,FIND("/",N1219)+1,20)</f>
        <v>photobooks</v>
      </c>
      <c r="S1219" s="13">
        <f>(I1219/86400)+25569+(-8/24)</f>
        <v>42565.4761574074</v>
      </c>
      <c r="T1219" s="13">
        <f>(J1219/86400)+25569+(-8/24)</f>
        <v>42535.4761574074</v>
      </c>
      <c r="U1219" t="str">
        <f t="shared" ref="U1219:U1282" si="78">TEXT(T1219,"mmm")</f>
        <v>Jun</v>
      </c>
      <c r="V1219">
        <f t="shared" ref="V1219:V1282" si="79">YEAR(T1219)</f>
        <v>2016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>(E1220/D1220)*100</f>
        <v>172.27777777777777</v>
      </c>
      <c r="P1220" s="6">
        <f>E1220/L1220</f>
        <v>174.2134831460674</v>
      </c>
      <c r="Q1220" t="str">
        <f t="shared" si="76"/>
        <v>photography</v>
      </c>
      <c r="R1220" t="str">
        <f t="shared" si="77"/>
        <v>photobooks</v>
      </c>
      <c r="S1220" s="13">
        <f>(I1220/86400)+25569+(-8/24)</f>
        <v>42308.791666666664</v>
      </c>
      <c r="T1220" s="13">
        <f>(J1220/86400)+25569+(-8/24)</f>
        <v>42278.328703703701</v>
      </c>
      <c r="U1220" t="str">
        <f t="shared" si="78"/>
        <v>Oct</v>
      </c>
      <c r="V1220">
        <f t="shared" si="79"/>
        <v>2015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>(E1221/D1221)*100</f>
        <v>159.16819571865443</v>
      </c>
      <c r="P1221" s="6">
        <f>E1221/L1221</f>
        <v>102.86166007905139</v>
      </c>
      <c r="Q1221" t="str">
        <f t="shared" si="76"/>
        <v>photography</v>
      </c>
      <c r="R1221" t="str">
        <f t="shared" si="77"/>
        <v>photobooks</v>
      </c>
      <c r="S1221" s="13">
        <f>(I1221/86400)+25569+(-8/24)</f>
        <v>42663.128622685188</v>
      </c>
      <c r="T1221" s="13">
        <f>(J1221/86400)+25569+(-8/24)</f>
        <v>42633.128622685188</v>
      </c>
      <c r="U1221" t="str">
        <f t="shared" si="78"/>
        <v>Sep</v>
      </c>
      <c r="V1221">
        <f t="shared" si="79"/>
        <v>2016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>(E1222/D1222)*100</f>
        <v>103.76666666666668</v>
      </c>
      <c r="P1222" s="6">
        <f>E1222/L1222</f>
        <v>111.17857142857143</v>
      </c>
      <c r="Q1222" t="str">
        <f t="shared" si="76"/>
        <v>photography</v>
      </c>
      <c r="R1222" t="str">
        <f t="shared" si="77"/>
        <v>photobooks</v>
      </c>
      <c r="S1222" s="13">
        <f>(I1222/86400)+25569+(-8/24)</f>
        <v>42241.295277777775</v>
      </c>
      <c r="T1222" s="13">
        <f>(J1222/86400)+25569+(-8/24)</f>
        <v>42211.295277777775</v>
      </c>
      <c r="U1222" t="str">
        <f t="shared" si="78"/>
        <v>Jul</v>
      </c>
      <c r="V1222">
        <f t="shared" si="79"/>
        <v>2015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>(E1223/D1223)*100</f>
        <v>111.40954545454547</v>
      </c>
      <c r="P1223" s="6">
        <f>E1223/L1223</f>
        <v>23.796213592233013</v>
      </c>
      <c r="Q1223" t="str">
        <f t="shared" si="76"/>
        <v>photography</v>
      </c>
      <c r="R1223" t="str">
        <f t="shared" si="77"/>
        <v>photobooks</v>
      </c>
      <c r="S1223" s="13">
        <f>(I1223/86400)+25569+(-8/24)</f>
        <v>42707.666666666664</v>
      </c>
      <c r="T1223" s="13">
        <f>(J1223/86400)+25569+(-8/24)</f>
        <v>42680.142222222225</v>
      </c>
      <c r="U1223" t="str">
        <f t="shared" si="78"/>
        <v>Nov</v>
      </c>
      <c r="V1223">
        <f t="shared" si="79"/>
        <v>2016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>(E1224/D1224)*100</f>
        <v>280.375</v>
      </c>
      <c r="P1224" s="6">
        <f>E1224/L1224</f>
        <v>81.268115942028984</v>
      </c>
      <c r="Q1224" t="str">
        <f t="shared" si="76"/>
        <v>photography</v>
      </c>
      <c r="R1224" t="str">
        <f t="shared" si="77"/>
        <v>photobooks</v>
      </c>
      <c r="S1224" s="13">
        <f>(I1224/86400)+25569+(-8/24)</f>
        <v>42460.833333333336</v>
      </c>
      <c r="T1224" s="13">
        <f>(J1224/86400)+25569+(-8/24)</f>
        <v>42430.387118055551</v>
      </c>
      <c r="U1224" t="str">
        <f t="shared" si="78"/>
        <v>Mar</v>
      </c>
      <c r="V1224">
        <f t="shared" si="79"/>
        <v>2016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>(E1225/D1225)*100</f>
        <v>112.10606060606061</v>
      </c>
      <c r="P1225" s="6">
        <f>E1225/L1225</f>
        <v>116.21465968586388</v>
      </c>
      <c r="Q1225" t="str">
        <f t="shared" si="76"/>
        <v>photography</v>
      </c>
      <c r="R1225" t="str">
        <f t="shared" si="77"/>
        <v>photobooks</v>
      </c>
      <c r="S1225" s="13">
        <f>(I1225/86400)+25569+(-8/24)</f>
        <v>42683.885520833333</v>
      </c>
      <c r="T1225" s="13">
        <f>(J1225/86400)+25569+(-8/24)</f>
        <v>42653.843854166662</v>
      </c>
      <c r="U1225" t="str">
        <f t="shared" si="78"/>
        <v>Oct</v>
      </c>
      <c r="V1225">
        <f t="shared" si="79"/>
        <v>2016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>(E1226/D1226)*100</f>
        <v>7.0666666666666673</v>
      </c>
      <c r="P1226" s="6">
        <f>E1226/L1226</f>
        <v>58.888888888888886</v>
      </c>
      <c r="Q1226" t="str">
        <f t="shared" si="76"/>
        <v>music</v>
      </c>
      <c r="R1226" t="str">
        <f t="shared" si="77"/>
        <v>world music</v>
      </c>
      <c r="S1226" s="13">
        <f>(I1226/86400)+25569+(-8/24)</f>
        <v>41796.216458333329</v>
      </c>
      <c r="T1226" s="13">
        <f>(J1226/86400)+25569+(-8/24)</f>
        <v>41736.216458333329</v>
      </c>
      <c r="U1226" t="str">
        <f t="shared" si="78"/>
        <v>Apr</v>
      </c>
      <c r="V1226">
        <f t="shared" si="79"/>
        <v>2014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>(E1227/D1227)*100</f>
        <v>4.3999999999999995</v>
      </c>
      <c r="P1227" s="6">
        <f>E1227/L1227</f>
        <v>44</v>
      </c>
      <c r="Q1227" t="str">
        <f t="shared" si="76"/>
        <v>music</v>
      </c>
      <c r="R1227" t="str">
        <f t="shared" si="77"/>
        <v>world music</v>
      </c>
      <c r="S1227" s="13">
        <f>(I1227/86400)+25569+(-8/24)</f>
        <v>41569.572662037033</v>
      </c>
      <c r="T1227" s="13">
        <f>(J1227/86400)+25569+(-8/24)</f>
        <v>41509.572662037033</v>
      </c>
      <c r="U1227" t="str">
        <f t="shared" si="78"/>
        <v>Aug</v>
      </c>
      <c r="V1227">
        <f t="shared" si="79"/>
        <v>2013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>(E1228/D1228)*100</f>
        <v>3.8739999999999997</v>
      </c>
      <c r="P1228" s="6">
        <f>E1228/L1228</f>
        <v>48.424999999999997</v>
      </c>
      <c r="Q1228" t="str">
        <f t="shared" si="76"/>
        <v>music</v>
      </c>
      <c r="R1228" t="str">
        <f t="shared" si="77"/>
        <v>world music</v>
      </c>
      <c r="S1228" s="13">
        <f>(I1228/86400)+25569+(-8/24)</f>
        <v>41749.708333333328</v>
      </c>
      <c r="T1228" s="13">
        <f>(J1228/86400)+25569+(-8/24)</f>
        <v>41715.541446759256</v>
      </c>
      <c r="U1228" t="str">
        <f t="shared" si="78"/>
        <v>Mar</v>
      </c>
      <c r="V1228">
        <f t="shared" si="79"/>
        <v>2014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>(E1229/D1229)*100</f>
        <v>0</v>
      </c>
      <c r="P1229" s="6" t="e">
        <f>E1229/L1229</f>
        <v>#DIV/0!</v>
      </c>
      <c r="Q1229" t="str">
        <f t="shared" si="76"/>
        <v>music</v>
      </c>
      <c r="R1229" t="str">
        <f t="shared" si="77"/>
        <v>world music</v>
      </c>
      <c r="S1229" s="13">
        <f>(I1229/86400)+25569+(-8/24)</f>
        <v>41857.958333333328</v>
      </c>
      <c r="T1229" s="13">
        <f>(J1229/86400)+25569+(-8/24)</f>
        <v>41827.585833333331</v>
      </c>
      <c r="U1229" t="str">
        <f t="shared" si="78"/>
        <v>Jul</v>
      </c>
      <c r="V1229">
        <f t="shared" si="79"/>
        <v>2014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>(E1230/D1230)*100</f>
        <v>29.299999999999997</v>
      </c>
      <c r="P1230" s="6">
        <f>E1230/L1230</f>
        <v>61.041666666666664</v>
      </c>
      <c r="Q1230" t="str">
        <f t="shared" si="76"/>
        <v>music</v>
      </c>
      <c r="R1230" t="str">
        <f t="shared" si="77"/>
        <v>world music</v>
      </c>
      <c r="S1230" s="13">
        <f>(I1230/86400)+25569+(-8/24)</f>
        <v>40814.395925925921</v>
      </c>
      <c r="T1230" s="13">
        <f>(J1230/86400)+25569+(-8/24)</f>
        <v>40754.395925925921</v>
      </c>
      <c r="U1230" t="str">
        <f t="shared" si="78"/>
        <v>Jul</v>
      </c>
      <c r="V1230">
        <f t="shared" si="79"/>
        <v>2011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>(E1231/D1231)*100</f>
        <v>0.90909090909090906</v>
      </c>
      <c r="P1231" s="6">
        <f>E1231/L1231</f>
        <v>25</v>
      </c>
      <c r="Q1231" t="str">
        <f t="shared" si="76"/>
        <v>music</v>
      </c>
      <c r="R1231" t="str">
        <f t="shared" si="77"/>
        <v>world music</v>
      </c>
      <c r="S1231" s="13">
        <f>(I1231/86400)+25569+(-8/24)</f>
        <v>41015.333333333328</v>
      </c>
      <c r="T1231" s="13">
        <f>(J1231/86400)+25569+(-8/24)</f>
        <v>40985.126469907402</v>
      </c>
      <c r="U1231" t="str">
        <f t="shared" si="78"/>
        <v>Mar</v>
      </c>
      <c r="V1231">
        <f t="shared" si="79"/>
        <v>2012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>(E1232/D1232)*100</f>
        <v>0</v>
      </c>
      <c r="P1232" s="6" t="e">
        <f>E1232/L1232</f>
        <v>#DIV/0!</v>
      </c>
      <c r="Q1232" t="str">
        <f t="shared" si="76"/>
        <v>music</v>
      </c>
      <c r="R1232" t="str">
        <f t="shared" si="77"/>
        <v>world music</v>
      </c>
      <c r="S1232" s="13">
        <f>(I1232/86400)+25569+(-8/24)</f>
        <v>40598.639236111107</v>
      </c>
      <c r="T1232" s="13">
        <f>(J1232/86400)+25569+(-8/24)</f>
        <v>40568.639236111107</v>
      </c>
      <c r="U1232" t="str">
        <f t="shared" si="78"/>
        <v>Jan</v>
      </c>
      <c r="V1232">
        <f t="shared" si="79"/>
        <v>2011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>(E1233/D1233)*100</f>
        <v>0</v>
      </c>
      <c r="P1233" s="6" t="e">
        <f>E1233/L1233</f>
        <v>#DIV/0!</v>
      </c>
      <c r="Q1233" t="str">
        <f t="shared" si="76"/>
        <v>music</v>
      </c>
      <c r="R1233" t="str">
        <f t="shared" si="77"/>
        <v>world music</v>
      </c>
      <c r="S1233" s="13">
        <f>(I1233/86400)+25569+(-8/24)</f>
        <v>42243.708333333336</v>
      </c>
      <c r="T1233" s="13">
        <f>(J1233/86400)+25569+(-8/24)</f>
        <v>42193.608425925922</v>
      </c>
      <c r="U1233" t="str">
        <f t="shared" si="78"/>
        <v>Jul</v>
      </c>
      <c r="V1233">
        <f t="shared" si="79"/>
        <v>2015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>(E1234/D1234)*100</f>
        <v>0.8</v>
      </c>
      <c r="P1234" s="6">
        <f>E1234/L1234</f>
        <v>40</v>
      </c>
      <c r="Q1234" t="str">
        <f t="shared" si="76"/>
        <v>music</v>
      </c>
      <c r="R1234" t="str">
        <f t="shared" si="77"/>
        <v>world music</v>
      </c>
      <c r="S1234" s="13">
        <f>(I1234/86400)+25569+(-8/24)</f>
        <v>41553.514699074069</v>
      </c>
      <c r="T1234" s="13">
        <f>(J1234/86400)+25569+(-8/24)</f>
        <v>41506.514699074069</v>
      </c>
      <c r="U1234" t="str">
        <f t="shared" si="78"/>
        <v>Aug</v>
      </c>
      <c r="V1234">
        <f t="shared" si="79"/>
        <v>2013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>(E1235/D1235)*100</f>
        <v>11.600000000000001</v>
      </c>
      <c r="P1235" s="6">
        <f>E1235/L1235</f>
        <v>19.333333333333332</v>
      </c>
      <c r="Q1235" t="str">
        <f t="shared" si="76"/>
        <v>music</v>
      </c>
      <c r="R1235" t="str">
        <f t="shared" si="77"/>
        <v>world music</v>
      </c>
      <c r="S1235" s="13">
        <f>(I1235/86400)+25569+(-8/24)</f>
        <v>40960.615439814814</v>
      </c>
      <c r="T1235" s="13">
        <f>(J1235/86400)+25569+(-8/24)</f>
        <v>40939.615439814814</v>
      </c>
      <c r="U1235" t="str">
        <f t="shared" si="78"/>
        <v>Jan</v>
      </c>
      <c r="V1235">
        <f t="shared" si="79"/>
        <v>2012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>(E1236/D1236)*100</f>
        <v>0</v>
      </c>
      <c r="P1236" s="6" t="e">
        <f>E1236/L1236</f>
        <v>#DIV/0!</v>
      </c>
      <c r="Q1236" t="str">
        <f t="shared" si="76"/>
        <v>music</v>
      </c>
      <c r="R1236" t="str">
        <f t="shared" si="77"/>
        <v>world music</v>
      </c>
      <c r="S1236" s="13">
        <f>(I1236/86400)+25569+(-8/24)</f>
        <v>42037.455347222225</v>
      </c>
      <c r="T1236" s="13">
        <f>(J1236/86400)+25569+(-8/24)</f>
        <v>42007.455347222225</v>
      </c>
      <c r="U1236" t="str">
        <f t="shared" si="78"/>
        <v>Jan</v>
      </c>
      <c r="V1236">
        <f t="shared" si="79"/>
        <v>2015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>(E1237/D1237)*100</f>
        <v>2.7873639500929119</v>
      </c>
      <c r="P1237" s="6">
        <f>E1237/L1237</f>
        <v>35</v>
      </c>
      <c r="Q1237" t="str">
        <f t="shared" si="76"/>
        <v>music</v>
      </c>
      <c r="R1237" t="str">
        <f t="shared" si="77"/>
        <v>world music</v>
      </c>
      <c r="S1237" s="13">
        <f>(I1237/86400)+25569+(-8/24)</f>
        <v>41622.802071759259</v>
      </c>
      <c r="T1237" s="13">
        <f>(J1237/86400)+25569+(-8/24)</f>
        <v>41582.802071759259</v>
      </c>
      <c r="U1237" t="str">
        <f t="shared" si="78"/>
        <v>Nov</v>
      </c>
      <c r="V1237">
        <f t="shared" si="79"/>
        <v>2013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>(E1238/D1238)*100</f>
        <v>0</v>
      </c>
      <c r="P1238" s="6" t="e">
        <f>E1238/L1238</f>
        <v>#DIV/0!</v>
      </c>
      <c r="Q1238" t="str">
        <f t="shared" si="76"/>
        <v>music</v>
      </c>
      <c r="R1238" t="str">
        <f t="shared" si="77"/>
        <v>world music</v>
      </c>
      <c r="S1238" s="13">
        <f>(I1238/86400)+25569+(-8/24)</f>
        <v>41118.333333333328</v>
      </c>
      <c r="T1238" s="13">
        <f>(J1238/86400)+25569+(-8/24)</f>
        <v>41110.34680555555</v>
      </c>
      <c r="U1238" t="str">
        <f t="shared" si="78"/>
        <v>Jul</v>
      </c>
      <c r="V1238">
        <f t="shared" si="79"/>
        <v>2012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>(E1239/D1239)*100</f>
        <v>0</v>
      </c>
      <c r="P1239" s="6" t="e">
        <f>E1239/L1239</f>
        <v>#DIV/0!</v>
      </c>
      <c r="Q1239" t="str">
        <f t="shared" si="76"/>
        <v>music</v>
      </c>
      <c r="R1239" t="str">
        <f t="shared" si="77"/>
        <v>world music</v>
      </c>
      <c r="S1239" s="13">
        <f>(I1239/86400)+25569+(-8/24)</f>
        <v>41144.949826388889</v>
      </c>
      <c r="T1239" s="13">
        <f>(J1239/86400)+25569+(-8/24)</f>
        <v>41124.949826388889</v>
      </c>
      <c r="U1239" t="str">
        <f t="shared" si="78"/>
        <v>Aug</v>
      </c>
      <c r="V1239">
        <f t="shared" si="79"/>
        <v>2012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>(E1240/D1240)*100</f>
        <v>17.8</v>
      </c>
      <c r="P1240" s="6">
        <f>E1240/L1240</f>
        <v>59.333333333333336</v>
      </c>
      <c r="Q1240" t="str">
        <f t="shared" si="76"/>
        <v>music</v>
      </c>
      <c r="R1240" t="str">
        <f t="shared" si="77"/>
        <v>world music</v>
      </c>
      <c r="S1240" s="13">
        <f>(I1240/86400)+25569+(-8/24)</f>
        <v>40761.277037037034</v>
      </c>
      <c r="T1240" s="13">
        <f>(J1240/86400)+25569+(-8/24)</f>
        <v>40731.277037037034</v>
      </c>
      <c r="U1240" t="str">
        <f t="shared" si="78"/>
        <v>Jul</v>
      </c>
      <c r="V1240">
        <f t="shared" si="79"/>
        <v>2011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>(E1241/D1241)*100</f>
        <v>0</v>
      </c>
      <c r="P1241" s="6" t="e">
        <f>E1241/L1241</f>
        <v>#DIV/0!</v>
      </c>
      <c r="Q1241" t="str">
        <f t="shared" si="76"/>
        <v>music</v>
      </c>
      <c r="R1241" t="str">
        <f t="shared" si="77"/>
        <v>world music</v>
      </c>
      <c r="S1241" s="13">
        <f>(I1241/86400)+25569+(-8/24)</f>
        <v>40913.629247685181</v>
      </c>
      <c r="T1241" s="13">
        <f>(J1241/86400)+25569+(-8/24)</f>
        <v>40883.629247685181</v>
      </c>
      <c r="U1241" t="str">
        <f t="shared" si="78"/>
        <v>Dec</v>
      </c>
      <c r="V1241">
        <f t="shared" si="79"/>
        <v>2011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>(E1242/D1242)*100</f>
        <v>3.0124999999999997</v>
      </c>
      <c r="P1242" s="6">
        <f>E1242/L1242</f>
        <v>30.125</v>
      </c>
      <c r="Q1242" t="str">
        <f t="shared" si="76"/>
        <v>music</v>
      </c>
      <c r="R1242" t="str">
        <f t="shared" si="77"/>
        <v>world music</v>
      </c>
      <c r="S1242" s="13">
        <f>(I1242/86400)+25569+(-8/24)</f>
        <v>41467.57708333333</v>
      </c>
      <c r="T1242" s="13">
        <f>(J1242/86400)+25569+(-8/24)</f>
        <v>41408.706678240742</v>
      </c>
      <c r="U1242" t="str">
        <f t="shared" si="78"/>
        <v>May</v>
      </c>
      <c r="V1242">
        <f t="shared" si="79"/>
        <v>2013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>(E1243/D1243)*100</f>
        <v>50.739999999999995</v>
      </c>
      <c r="P1243" s="6">
        <f>E1243/L1243</f>
        <v>74.617647058823536</v>
      </c>
      <c r="Q1243" t="str">
        <f t="shared" si="76"/>
        <v>music</v>
      </c>
      <c r="R1243" t="str">
        <f t="shared" si="77"/>
        <v>world music</v>
      </c>
      <c r="S1243" s="13">
        <f>(I1243/86400)+25569+(-8/24)</f>
        <v>41945.915972222218</v>
      </c>
      <c r="T1243" s="13">
        <f>(J1243/86400)+25569+(-8/24)</f>
        <v>41923.504398148143</v>
      </c>
      <c r="U1243" t="str">
        <f t="shared" si="78"/>
        <v>Oct</v>
      </c>
      <c r="V1243">
        <f t="shared" si="79"/>
        <v>2014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>(E1244/D1244)*100</f>
        <v>0.54884742041712409</v>
      </c>
      <c r="P1244" s="6">
        <f>E1244/L1244</f>
        <v>5</v>
      </c>
      <c r="Q1244" t="str">
        <f t="shared" si="76"/>
        <v>music</v>
      </c>
      <c r="R1244" t="str">
        <f t="shared" si="77"/>
        <v>world music</v>
      </c>
      <c r="S1244" s="13">
        <f>(I1244/86400)+25569+(-8/24)</f>
        <v>40797.220833333333</v>
      </c>
      <c r="T1244" s="13">
        <f>(J1244/86400)+25569+(-8/24)</f>
        <v>40781.832199074073</v>
      </c>
      <c r="U1244" t="str">
        <f t="shared" si="78"/>
        <v>Aug</v>
      </c>
      <c r="V1244">
        <f t="shared" si="79"/>
        <v>2011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>(E1245/D1245)*100</f>
        <v>14.091666666666667</v>
      </c>
      <c r="P1245" s="6">
        <f>E1245/L1245</f>
        <v>44.5</v>
      </c>
      <c r="Q1245" t="str">
        <f t="shared" si="76"/>
        <v>music</v>
      </c>
      <c r="R1245" t="str">
        <f t="shared" si="77"/>
        <v>world music</v>
      </c>
      <c r="S1245" s="13">
        <f>(I1245/86400)+25569+(-8/24)</f>
        <v>40732.541666666664</v>
      </c>
      <c r="T1245" s="13">
        <f>(J1245/86400)+25569+(-8/24)</f>
        <v>40671.545960648145</v>
      </c>
      <c r="U1245" t="str">
        <f t="shared" si="78"/>
        <v>May</v>
      </c>
      <c r="V1245">
        <f t="shared" si="79"/>
        <v>2011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>(E1246/D1246)*100</f>
        <v>103.8</v>
      </c>
      <c r="P1246" s="6">
        <f>E1246/L1246</f>
        <v>46.133333333333333</v>
      </c>
      <c r="Q1246" t="str">
        <f t="shared" si="76"/>
        <v>music</v>
      </c>
      <c r="R1246" t="str">
        <f t="shared" si="77"/>
        <v>rock</v>
      </c>
      <c r="S1246" s="13">
        <f>(I1246/86400)+25569+(-8/24)</f>
        <v>41386.541666666664</v>
      </c>
      <c r="T1246" s="13">
        <f>(J1246/86400)+25569+(-8/24)</f>
        <v>41355.492164351854</v>
      </c>
      <c r="U1246" t="str">
        <f t="shared" si="78"/>
        <v>Mar</v>
      </c>
      <c r="V1246">
        <f t="shared" si="79"/>
        <v>2013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>(E1247/D1247)*100</f>
        <v>120.24999999999999</v>
      </c>
      <c r="P1247" s="6">
        <f>E1247/L1247</f>
        <v>141.47058823529412</v>
      </c>
      <c r="Q1247" t="str">
        <f t="shared" si="76"/>
        <v>music</v>
      </c>
      <c r="R1247" t="str">
        <f t="shared" si="77"/>
        <v>rock</v>
      </c>
      <c r="S1247" s="13">
        <f>(I1247/86400)+25569+(-8/24)</f>
        <v>41804.266597222224</v>
      </c>
      <c r="T1247" s="13">
        <f>(J1247/86400)+25569+(-8/24)</f>
        <v>41774.266597222224</v>
      </c>
      <c r="U1247" t="str">
        <f t="shared" si="78"/>
        <v>May</v>
      </c>
      <c r="V1247">
        <f t="shared" si="79"/>
        <v>2014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>(E1248/D1248)*100</f>
        <v>117</v>
      </c>
      <c r="P1248" s="6">
        <f>E1248/L1248</f>
        <v>75.483870967741936</v>
      </c>
      <c r="Q1248" t="str">
        <f t="shared" si="76"/>
        <v>music</v>
      </c>
      <c r="R1248" t="str">
        <f t="shared" si="77"/>
        <v>rock</v>
      </c>
      <c r="S1248" s="13">
        <f>(I1248/86400)+25569+(-8/24)</f>
        <v>40882.751724537033</v>
      </c>
      <c r="T1248" s="13">
        <f>(J1248/86400)+25569+(-8/24)</f>
        <v>40837.710057870368</v>
      </c>
      <c r="U1248" t="str">
        <f t="shared" si="78"/>
        <v>Oct</v>
      </c>
      <c r="V1248">
        <f t="shared" si="79"/>
        <v>2011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>(E1249/D1249)*100</f>
        <v>122.14285714285715</v>
      </c>
      <c r="P1249" s="6">
        <f>E1249/L1249</f>
        <v>85.5</v>
      </c>
      <c r="Q1249" t="str">
        <f t="shared" si="76"/>
        <v>music</v>
      </c>
      <c r="R1249" t="str">
        <f t="shared" si="77"/>
        <v>rock</v>
      </c>
      <c r="S1249" s="13">
        <f>(I1249/86400)+25569+(-8/24)</f>
        <v>41399.958969907406</v>
      </c>
      <c r="T1249" s="13">
        <f>(J1249/86400)+25569+(-8/24)</f>
        <v>41369.958969907406</v>
      </c>
      <c r="U1249" t="str">
        <f t="shared" si="78"/>
        <v>Apr</v>
      </c>
      <c r="V1249">
        <f t="shared" si="79"/>
        <v>2013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>(E1250/D1250)*100</f>
        <v>151.63999999999999</v>
      </c>
      <c r="P1250" s="6">
        <f>E1250/L1250</f>
        <v>64.254237288135599</v>
      </c>
      <c r="Q1250" t="str">
        <f t="shared" si="76"/>
        <v>music</v>
      </c>
      <c r="R1250" t="str">
        <f t="shared" si="77"/>
        <v>rock</v>
      </c>
      <c r="S1250" s="13">
        <f>(I1250/86400)+25569+(-8/24)</f>
        <v>41802.957638888889</v>
      </c>
      <c r="T1250" s="13">
        <f>(J1250/86400)+25569+(-8/24)</f>
        <v>41767.323530092588</v>
      </c>
      <c r="U1250" t="str">
        <f t="shared" si="78"/>
        <v>May</v>
      </c>
      <c r="V1250">
        <f t="shared" si="79"/>
        <v>2014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>(E1251/D1251)*100</f>
        <v>104.44</v>
      </c>
      <c r="P1251" s="6">
        <f>E1251/L1251</f>
        <v>64.46913580246914</v>
      </c>
      <c r="Q1251" t="str">
        <f t="shared" si="76"/>
        <v>music</v>
      </c>
      <c r="R1251" t="str">
        <f t="shared" si="77"/>
        <v>rock</v>
      </c>
      <c r="S1251" s="13">
        <f>(I1251/86400)+25569+(-8/24)</f>
        <v>41097.407534722217</v>
      </c>
      <c r="T1251" s="13">
        <f>(J1251/86400)+25569+(-8/24)</f>
        <v>41067.407534722217</v>
      </c>
      <c r="U1251" t="str">
        <f t="shared" si="78"/>
        <v>Jun</v>
      </c>
      <c r="V1251">
        <f t="shared" si="79"/>
        <v>2012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>(E1252/D1252)*100</f>
        <v>200.15333333333331</v>
      </c>
      <c r="P1252" s="6">
        <f>E1252/L1252</f>
        <v>118.2007874015748</v>
      </c>
      <c r="Q1252" t="str">
        <f t="shared" si="76"/>
        <v>music</v>
      </c>
      <c r="R1252" t="str">
        <f t="shared" si="77"/>
        <v>rock</v>
      </c>
      <c r="S1252" s="13">
        <f>(I1252/86400)+25569+(-8/24)</f>
        <v>41888.309386574074</v>
      </c>
      <c r="T1252" s="13">
        <f>(J1252/86400)+25569+(-8/24)</f>
        <v>41843.309386574074</v>
      </c>
      <c r="U1252" t="str">
        <f t="shared" si="78"/>
        <v>Jul</v>
      </c>
      <c r="V1252">
        <f t="shared" si="79"/>
        <v>2014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>(E1253/D1253)*100</f>
        <v>101.8</v>
      </c>
      <c r="P1253" s="6">
        <f>E1253/L1253</f>
        <v>82.540540540540547</v>
      </c>
      <c r="Q1253" t="str">
        <f t="shared" si="76"/>
        <v>music</v>
      </c>
      <c r="R1253" t="str">
        <f t="shared" si="77"/>
        <v>rock</v>
      </c>
      <c r="S1253" s="13">
        <f>(I1253/86400)+25569+(-8/24)</f>
        <v>40811.481099537035</v>
      </c>
      <c r="T1253" s="13">
        <f>(J1253/86400)+25569+(-8/24)</f>
        <v>40751.481099537035</v>
      </c>
      <c r="U1253" t="str">
        <f t="shared" si="78"/>
        <v>Jul</v>
      </c>
      <c r="V1253">
        <f t="shared" si="79"/>
        <v>2011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>(E1254/D1254)*100</f>
        <v>137.65714285714284</v>
      </c>
      <c r="P1254" s="6">
        <f>E1254/L1254</f>
        <v>34.170212765957444</v>
      </c>
      <c r="Q1254" t="str">
        <f t="shared" si="76"/>
        <v>music</v>
      </c>
      <c r="R1254" t="str">
        <f t="shared" si="77"/>
        <v>rock</v>
      </c>
      <c r="S1254" s="13">
        <f>(I1254/86400)+25569+(-8/24)</f>
        <v>41571.654733796291</v>
      </c>
      <c r="T1254" s="13">
        <f>(J1254/86400)+25569+(-8/24)</f>
        <v>41543.654733796291</v>
      </c>
      <c r="U1254" t="str">
        <f t="shared" si="78"/>
        <v>Sep</v>
      </c>
      <c r="V1254">
        <f t="shared" si="79"/>
        <v>2013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>(E1255/D1255)*100</f>
        <v>303833.2</v>
      </c>
      <c r="P1255" s="6">
        <f>E1255/L1255</f>
        <v>42.73322081575246</v>
      </c>
      <c r="Q1255" t="str">
        <f t="shared" si="76"/>
        <v>music</v>
      </c>
      <c r="R1255" t="str">
        <f t="shared" si="77"/>
        <v>rock</v>
      </c>
      <c r="S1255" s="13">
        <f>(I1255/86400)+25569+(-8/24)</f>
        <v>41885.450312499997</v>
      </c>
      <c r="T1255" s="13">
        <f>(J1255/86400)+25569+(-8/24)</f>
        <v>41855.450312499997</v>
      </c>
      <c r="U1255" t="str">
        <f t="shared" si="78"/>
        <v>Aug</v>
      </c>
      <c r="V1255">
        <f t="shared" si="79"/>
        <v>2014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>(E1256/D1256)*100</f>
        <v>198.85074626865671</v>
      </c>
      <c r="P1256" s="6">
        <f>E1256/L1256</f>
        <v>94.489361702127653</v>
      </c>
      <c r="Q1256" t="str">
        <f t="shared" si="76"/>
        <v>music</v>
      </c>
      <c r="R1256" t="str">
        <f t="shared" si="77"/>
        <v>rock</v>
      </c>
      <c r="S1256" s="13">
        <f>(I1256/86400)+25569+(-8/24)</f>
        <v>40543.874305555553</v>
      </c>
      <c r="T1256" s="13">
        <f>(J1256/86400)+25569+(-8/24)</f>
        <v>40487.288032407407</v>
      </c>
      <c r="U1256" t="str">
        <f t="shared" si="78"/>
        <v>Nov</v>
      </c>
      <c r="V1256">
        <f t="shared" si="79"/>
        <v>2010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>(E1257/D1257)*100</f>
        <v>202.36666666666667</v>
      </c>
      <c r="P1257" s="6">
        <f>E1257/L1257</f>
        <v>55.697247706422019</v>
      </c>
      <c r="Q1257" t="str">
        <f t="shared" si="76"/>
        <v>music</v>
      </c>
      <c r="R1257" t="str">
        <f t="shared" si="77"/>
        <v>rock</v>
      </c>
      <c r="S1257" s="13">
        <f>(I1257/86400)+25569+(-8/24)</f>
        <v>41609.553842592592</v>
      </c>
      <c r="T1257" s="13">
        <f>(J1257/86400)+25569+(-8/24)</f>
        <v>41579.512175925927</v>
      </c>
      <c r="U1257" t="str">
        <f t="shared" si="78"/>
        <v>Nov</v>
      </c>
      <c r="V1257">
        <f t="shared" si="79"/>
        <v>2013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>(E1258/D1258)*100</f>
        <v>117.96376666666666</v>
      </c>
      <c r="P1258" s="6">
        <f>E1258/L1258</f>
        <v>98.030831024930734</v>
      </c>
      <c r="Q1258" t="str">
        <f t="shared" si="76"/>
        <v>music</v>
      </c>
      <c r="R1258" t="str">
        <f t="shared" si="77"/>
        <v>rock</v>
      </c>
      <c r="S1258" s="13">
        <f>(I1258/86400)+25569+(-8/24)</f>
        <v>40951.586006944439</v>
      </c>
      <c r="T1258" s="13">
        <f>(J1258/86400)+25569+(-8/24)</f>
        <v>40921.586006944439</v>
      </c>
      <c r="U1258" t="str">
        <f t="shared" si="78"/>
        <v>Jan</v>
      </c>
      <c r="V1258">
        <f t="shared" si="79"/>
        <v>2012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>(E1259/D1259)*100</f>
        <v>294.72727272727275</v>
      </c>
      <c r="P1259" s="6">
        <f>E1259/L1259</f>
        <v>92.102272727272734</v>
      </c>
      <c r="Q1259" t="str">
        <f t="shared" si="76"/>
        <v>music</v>
      </c>
      <c r="R1259" t="str">
        <f t="shared" si="77"/>
        <v>rock</v>
      </c>
      <c r="S1259" s="13">
        <f>(I1259/86400)+25569+(-8/24)</f>
        <v>40635.710532407407</v>
      </c>
      <c r="T1259" s="13">
        <f>(J1259/86400)+25569+(-8/24)</f>
        <v>40586.752199074072</v>
      </c>
      <c r="U1259" t="str">
        <f t="shared" si="78"/>
        <v>Feb</v>
      </c>
      <c r="V1259">
        <f t="shared" si="79"/>
        <v>2011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>(E1260/D1260)*100</f>
        <v>213.14633333333336</v>
      </c>
      <c r="P1260" s="6">
        <f>E1260/L1260</f>
        <v>38.175462686567165</v>
      </c>
      <c r="Q1260" t="str">
        <f t="shared" si="76"/>
        <v>music</v>
      </c>
      <c r="R1260" t="str">
        <f t="shared" si="77"/>
        <v>rock</v>
      </c>
      <c r="S1260" s="13">
        <f>(I1260/86400)+25569+(-8/24)</f>
        <v>41517.277916666666</v>
      </c>
      <c r="T1260" s="13">
        <f>(J1260/86400)+25569+(-8/24)</f>
        <v>41487.277916666666</v>
      </c>
      <c r="U1260" t="str">
        <f t="shared" si="78"/>
        <v>Aug</v>
      </c>
      <c r="V1260">
        <f t="shared" si="79"/>
        <v>2013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>(E1261/D1261)*100</f>
        <v>104.24</v>
      </c>
      <c r="P1261" s="6">
        <f>E1261/L1261</f>
        <v>27.145833333333332</v>
      </c>
      <c r="Q1261" t="str">
        <f t="shared" si="76"/>
        <v>music</v>
      </c>
      <c r="R1261" t="str">
        <f t="shared" si="77"/>
        <v>rock</v>
      </c>
      <c r="S1261" s="13">
        <f>(I1261/86400)+25569+(-8/24)</f>
        <v>41798.832638888889</v>
      </c>
      <c r="T1261" s="13">
        <f>(J1261/86400)+25569+(-8/24)</f>
        <v>41766.637314814812</v>
      </c>
      <c r="U1261" t="str">
        <f t="shared" si="78"/>
        <v>May</v>
      </c>
      <c r="V1261">
        <f t="shared" si="79"/>
        <v>2014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>(E1262/D1262)*100</f>
        <v>113.66666666666667</v>
      </c>
      <c r="P1262" s="6">
        <f>E1262/L1262</f>
        <v>50.689189189189186</v>
      </c>
      <c r="Q1262" t="str">
        <f t="shared" si="76"/>
        <v>music</v>
      </c>
      <c r="R1262" t="str">
        <f t="shared" si="77"/>
        <v>rock</v>
      </c>
      <c r="S1262" s="13">
        <f>(I1262/86400)+25569+(-8/24)</f>
        <v>41696.50949074074</v>
      </c>
      <c r="T1262" s="13">
        <f>(J1262/86400)+25569+(-8/24)</f>
        <v>41666.50949074074</v>
      </c>
      <c r="U1262" t="str">
        <f t="shared" si="78"/>
        <v>Jan</v>
      </c>
      <c r="V1262">
        <f t="shared" si="79"/>
        <v>2014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>(E1263/D1263)*100</f>
        <v>101.25</v>
      </c>
      <c r="P1263" s="6">
        <f>E1263/L1263</f>
        <v>38.942307692307693</v>
      </c>
      <c r="Q1263" t="str">
        <f t="shared" si="76"/>
        <v>music</v>
      </c>
      <c r="R1263" t="str">
        <f t="shared" si="77"/>
        <v>rock</v>
      </c>
      <c r="S1263" s="13">
        <f>(I1263/86400)+25569+(-8/24)</f>
        <v>41668.009571759256</v>
      </c>
      <c r="T1263" s="13">
        <f>(J1263/86400)+25569+(-8/24)</f>
        <v>41638.009571759256</v>
      </c>
      <c r="U1263" t="str">
        <f t="shared" si="78"/>
        <v>Dec</v>
      </c>
      <c r="V1263">
        <f t="shared" si="79"/>
        <v>2013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>(E1264/D1264)*100</f>
        <v>125.41538461538462</v>
      </c>
      <c r="P1264" s="6">
        <f>E1264/L1264</f>
        <v>77.638095238095232</v>
      </c>
      <c r="Q1264" t="str">
        <f t="shared" si="76"/>
        <v>music</v>
      </c>
      <c r="R1264" t="str">
        <f t="shared" si="77"/>
        <v>rock</v>
      </c>
      <c r="S1264" s="13">
        <f>(I1264/86400)+25569+(-8/24)</f>
        <v>41686.429305555554</v>
      </c>
      <c r="T1264" s="13">
        <f>(J1264/86400)+25569+(-8/24)</f>
        <v>41656.429305555554</v>
      </c>
      <c r="U1264" t="str">
        <f t="shared" si="78"/>
        <v>Jan</v>
      </c>
      <c r="V1264">
        <f t="shared" si="79"/>
        <v>2014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>(E1265/D1265)*100</f>
        <v>119</v>
      </c>
      <c r="P1265" s="6">
        <f>E1265/L1265</f>
        <v>43.536585365853661</v>
      </c>
      <c r="Q1265" t="str">
        <f t="shared" si="76"/>
        <v>music</v>
      </c>
      <c r="R1265" t="str">
        <f t="shared" si="77"/>
        <v>rock</v>
      </c>
      <c r="S1265" s="13">
        <f>(I1265/86400)+25569+(-8/24)</f>
        <v>41726.708333333328</v>
      </c>
      <c r="T1265" s="13">
        <f>(J1265/86400)+25569+(-8/24)</f>
        <v>41691.750810185185</v>
      </c>
      <c r="U1265" t="str">
        <f t="shared" si="78"/>
        <v>Feb</v>
      </c>
      <c r="V1265">
        <f t="shared" si="79"/>
        <v>2014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>(E1266/D1266)*100</f>
        <v>166.46153846153845</v>
      </c>
      <c r="P1266" s="6">
        <f>E1266/L1266</f>
        <v>31.823529411764707</v>
      </c>
      <c r="Q1266" t="str">
        <f t="shared" si="76"/>
        <v>music</v>
      </c>
      <c r="R1266" t="str">
        <f t="shared" si="77"/>
        <v>rock</v>
      </c>
      <c r="S1266" s="13">
        <f>(I1266/86400)+25569+(-8/24)</f>
        <v>41576.329664351848</v>
      </c>
      <c r="T1266" s="13">
        <f>(J1266/86400)+25569+(-8/24)</f>
        <v>41547.329664351848</v>
      </c>
      <c r="U1266" t="str">
        <f t="shared" si="78"/>
        <v>Sep</v>
      </c>
      <c r="V1266">
        <f t="shared" si="79"/>
        <v>2013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>(E1267/D1267)*100</f>
        <v>119.14771428571429</v>
      </c>
      <c r="P1267" s="6">
        <f>E1267/L1267</f>
        <v>63.184393939393942</v>
      </c>
      <c r="Q1267" t="str">
        <f t="shared" si="76"/>
        <v>music</v>
      </c>
      <c r="R1267" t="str">
        <f t="shared" si="77"/>
        <v>rock</v>
      </c>
      <c r="S1267" s="13">
        <f>(I1267/86400)+25569+(-8/24)</f>
        <v>40512.321932870364</v>
      </c>
      <c r="T1267" s="13">
        <f>(J1267/86400)+25569+(-8/24)</f>
        <v>40465.321932870364</v>
      </c>
      <c r="U1267" t="str">
        <f t="shared" si="78"/>
        <v>Oct</v>
      </c>
      <c r="V1267">
        <f t="shared" si="79"/>
        <v>2010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>(E1268/D1268)*100</f>
        <v>100.47368421052632</v>
      </c>
      <c r="P1268" s="6">
        <f>E1268/L1268</f>
        <v>190.9</v>
      </c>
      <c r="Q1268" t="str">
        <f t="shared" si="76"/>
        <v>music</v>
      </c>
      <c r="R1268" t="str">
        <f t="shared" si="77"/>
        <v>rock</v>
      </c>
      <c r="S1268" s="13">
        <f>(I1268/86400)+25569+(-8/24)</f>
        <v>41650.543344907404</v>
      </c>
      <c r="T1268" s="13">
        <f>(J1268/86400)+25569+(-8/24)</f>
        <v>41620.543344907404</v>
      </c>
      <c r="U1268" t="str">
        <f t="shared" si="78"/>
        <v>Dec</v>
      </c>
      <c r="V1268">
        <f t="shared" si="79"/>
        <v>2013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>(E1269/D1269)*100</f>
        <v>101.8</v>
      </c>
      <c r="P1269" s="6">
        <f>E1269/L1269</f>
        <v>140.85534591194968</v>
      </c>
      <c r="Q1269" t="str">
        <f t="shared" si="76"/>
        <v>music</v>
      </c>
      <c r="R1269" t="str">
        <f t="shared" si="77"/>
        <v>rock</v>
      </c>
      <c r="S1269" s="13">
        <f>(I1269/86400)+25569+(-8/24)</f>
        <v>41479.251828703702</v>
      </c>
      <c r="T1269" s="13">
        <f>(J1269/86400)+25569+(-8/24)</f>
        <v>41449.251828703702</v>
      </c>
      <c r="U1269" t="str">
        <f t="shared" si="78"/>
        <v>Jun</v>
      </c>
      <c r="V1269">
        <f t="shared" si="79"/>
        <v>2013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>(E1270/D1270)*100</f>
        <v>116.66666666666667</v>
      </c>
      <c r="P1270" s="6">
        <f>E1270/L1270</f>
        <v>76.92307692307692</v>
      </c>
      <c r="Q1270" t="str">
        <f t="shared" si="76"/>
        <v>music</v>
      </c>
      <c r="R1270" t="str">
        <f t="shared" si="77"/>
        <v>rock</v>
      </c>
      <c r="S1270" s="13">
        <f>(I1270/86400)+25569+(-8/24)</f>
        <v>41537.512118055551</v>
      </c>
      <c r="T1270" s="13">
        <f>(J1270/86400)+25569+(-8/24)</f>
        <v>41507.512118055551</v>
      </c>
      <c r="U1270" t="str">
        <f t="shared" si="78"/>
        <v>Aug</v>
      </c>
      <c r="V1270">
        <f t="shared" si="79"/>
        <v>2013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>(E1271/D1271)*100</f>
        <v>108.64893617021276</v>
      </c>
      <c r="P1271" s="6">
        <f>E1271/L1271</f>
        <v>99.15533980582525</v>
      </c>
      <c r="Q1271" t="str">
        <f t="shared" si="76"/>
        <v>music</v>
      </c>
      <c r="R1271" t="str">
        <f t="shared" si="77"/>
        <v>rock</v>
      </c>
      <c r="S1271" s="13">
        <f>(I1271/86400)+25569+(-8/24)</f>
        <v>42475.666666666664</v>
      </c>
      <c r="T1271" s="13">
        <f>(J1271/86400)+25569+(-8/24)</f>
        <v>42445.489722222221</v>
      </c>
      <c r="U1271" t="str">
        <f t="shared" si="78"/>
        <v>Mar</v>
      </c>
      <c r="V1271">
        <f t="shared" si="79"/>
        <v>2016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>(E1272/D1272)*100</f>
        <v>114.72</v>
      </c>
      <c r="P1272" s="6">
        <f>E1272/L1272</f>
        <v>67.881656804733723</v>
      </c>
      <c r="Q1272" t="str">
        <f t="shared" si="76"/>
        <v>music</v>
      </c>
      <c r="R1272" t="str">
        <f t="shared" si="77"/>
        <v>rock</v>
      </c>
      <c r="S1272" s="13">
        <f>(I1272/86400)+25569+(-8/24)</f>
        <v>40993.48196759259</v>
      </c>
      <c r="T1272" s="13">
        <f>(J1272/86400)+25569+(-8/24)</f>
        <v>40933.523634259254</v>
      </c>
      <c r="U1272" t="str">
        <f t="shared" si="78"/>
        <v>Jan</v>
      </c>
      <c r="V1272">
        <f t="shared" si="79"/>
        <v>2012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>(E1273/D1273)*100</f>
        <v>101.8</v>
      </c>
      <c r="P1273" s="6">
        <f>E1273/L1273</f>
        <v>246.29032258064515</v>
      </c>
      <c r="Q1273" t="str">
        <f t="shared" si="76"/>
        <v>music</v>
      </c>
      <c r="R1273" t="str">
        <f t="shared" si="77"/>
        <v>rock</v>
      </c>
      <c r="S1273" s="13">
        <f>(I1273/86400)+25569+(-8/24)</f>
        <v>41591.391886574071</v>
      </c>
      <c r="T1273" s="13">
        <f>(J1273/86400)+25569+(-8/24)</f>
        <v>41561.350219907406</v>
      </c>
      <c r="U1273" t="str">
        <f t="shared" si="78"/>
        <v>Oct</v>
      </c>
      <c r="V1273">
        <f t="shared" si="79"/>
        <v>2013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>(E1274/D1274)*100</f>
        <v>106</v>
      </c>
      <c r="P1274" s="6">
        <f>E1274/L1274</f>
        <v>189.28571428571428</v>
      </c>
      <c r="Q1274" t="str">
        <f t="shared" si="76"/>
        <v>music</v>
      </c>
      <c r="R1274" t="str">
        <f t="shared" si="77"/>
        <v>rock</v>
      </c>
      <c r="S1274" s="13">
        <f>(I1274/86400)+25569+(-8/24)</f>
        <v>40343.833333333328</v>
      </c>
      <c r="T1274" s="13">
        <f>(J1274/86400)+25569+(-8/24)</f>
        <v>40274.411793981482</v>
      </c>
      <c r="U1274" t="str">
        <f t="shared" si="78"/>
        <v>Apr</v>
      </c>
      <c r="V1274">
        <f t="shared" si="79"/>
        <v>2010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>(E1275/D1275)*100</f>
        <v>103.49999999999999</v>
      </c>
      <c r="P1275" s="6">
        <f>E1275/L1275</f>
        <v>76.666666666666671</v>
      </c>
      <c r="Q1275" t="str">
        <f t="shared" si="76"/>
        <v>music</v>
      </c>
      <c r="R1275" t="str">
        <f t="shared" si="77"/>
        <v>rock</v>
      </c>
      <c r="S1275" s="13">
        <f>(I1275/86400)+25569+(-8/24)</f>
        <v>41882.396886574068</v>
      </c>
      <c r="T1275" s="13">
        <f>(J1275/86400)+25569+(-8/24)</f>
        <v>41852.396886574068</v>
      </c>
      <c r="U1275" t="str">
        <f t="shared" si="78"/>
        <v>Aug</v>
      </c>
      <c r="V1275">
        <f t="shared" si="79"/>
        <v>2014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>(E1276/D1276)*100</f>
        <v>154.97535999999999</v>
      </c>
      <c r="P1276" s="6">
        <f>E1276/L1276</f>
        <v>82.963254817987149</v>
      </c>
      <c r="Q1276" t="str">
        <f t="shared" si="76"/>
        <v>music</v>
      </c>
      <c r="R1276" t="str">
        <f t="shared" si="77"/>
        <v>rock</v>
      </c>
      <c r="S1276" s="13">
        <f>(I1276/86400)+25569+(-8/24)</f>
        <v>41151.356770833328</v>
      </c>
      <c r="T1276" s="13">
        <f>(J1276/86400)+25569+(-8/24)</f>
        <v>41116.356770833328</v>
      </c>
      <c r="U1276" t="str">
        <f t="shared" si="78"/>
        <v>Jul</v>
      </c>
      <c r="V1276">
        <f t="shared" si="79"/>
        <v>2012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>(E1277/D1277)*100</f>
        <v>162.14066666666668</v>
      </c>
      <c r="P1277" s="6">
        <f>E1277/L1277</f>
        <v>62.522107969151669</v>
      </c>
      <c r="Q1277" t="str">
        <f t="shared" si="76"/>
        <v>music</v>
      </c>
      <c r="R1277" t="str">
        <f t="shared" si="77"/>
        <v>rock</v>
      </c>
      <c r="S1277" s="13">
        <f>(I1277/86400)+25569+(-8/24)</f>
        <v>41493.534571759257</v>
      </c>
      <c r="T1277" s="13">
        <f>(J1277/86400)+25569+(-8/24)</f>
        <v>41458.534571759257</v>
      </c>
      <c r="U1277" t="str">
        <f t="shared" si="78"/>
        <v>Jul</v>
      </c>
      <c r="V1277">
        <f t="shared" si="79"/>
        <v>2013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>(E1278/D1278)*100</f>
        <v>104.42100000000001</v>
      </c>
      <c r="P1278" s="6">
        <f>E1278/L1278</f>
        <v>46.06808823529412</v>
      </c>
      <c r="Q1278" t="str">
        <f t="shared" si="76"/>
        <v>music</v>
      </c>
      <c r="R1278" t="str">
        <f t="shared" si="77"/>
        <v>rock</v>
      </c>
      <c r="S1278" s="13">
        <f>(I1278/86400)+25569+(-8/24)</f>
        <v>40056.833333333328</v>
      </c>
      <c r="T1278" s="13">
        <f>(J1278/86400)+25569+(-8/24)</f>
        <v>40007.37091435185</v>
      </c>
      <c r="U1278" t="str">
        <f t="shared" si="78"/>
        <v>Jul</v>
      </c>
      <c r="V1278">
        <f t="shared" si="79"/>
        <v>2009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>(E1279/D1279)*100</f>
        <v>106.12433333333333</v>
      </c>
      <c r="P1279" s="6">
        <f>E1279/L1279</f>
        <v>38.543946731234868</v>
      </c>
      <c r="Q1279" t="str">
        <f t="shared" si="76"/>
        <v>music</v>
      </c>
      <c r="R1279" t="str">
        <f t="shared" si="77"/>
        <v>rock</v>
      </c>
      <c r="S1279" s="13">
        <f>(I1279/86400)+25569+(-8/24)</f>
        <v>41156.22855324074</v>
      </c>
      <c r="T1279" s="13">
        <f>(J1279/86400)+25569+(-8/24)</f>
        <v>41121.22855324074</v>
      </c>
      <c r="U1279" t="str">
        <f t="shared" si="78"/>
        <v>Jul</v>
      </c>
      <c r="V1279">
        <f t="shared" si="79"/>
        <v>2012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>(E1280/D1280)*100</f>
        <v>154.93846153846152</v>
      </c>
      <c r="P1280" s="6">
        <f>E1280/L1280</f>
        <v>53.005263157894738</v>
      </c>
      <c r="Q1280" t="str">
        <f t="shared" si="76"/>
        <v>music</v>
      </c>
      <c r="R1280" t="str">
        <f t="shared" si="77"/>
        <v>rock</v>
      </c>
      <c r="S1280" s="13">
        <f>(I1280/86400)+25569+(-8/24)</f>
        <v>41814.75</v>
      </c>
      <c r="T1280" s="13">
        <f>(J1280/86400)+25569+(-8/24)</f>
        <v>41786.221828703703</v>
      </c>
      <c r="U1280" t="str">
        <f t="shared" si="78"/>
        <v>May</v>
      </c>
      <c r="V1280">
        <f t="shared" si="79"/>
        <v>2014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>(E1281/D1281)*100</f>
        <v>110.77157238734421</v>
      </c>
      <c r="P1281" s="6">
        <f>E1281/L1281</f>
        <v>73.355396825396824</v>
      </c>
      <c r="Q1281" t="str">
        <f t="shared" si="76"/>
        <v>music</v>
      </c>
      <c r="R1281" t="str">
        <f t="shared" si="77"/>
        <v>rock</v>
      </c>
      <c r="S1281" s="13">
        <f>(I1281/86400)+25569+(-8/24)</f>
        <v>41721.724189814813</v>
      </c>
      <c r="T1281" s="13">
        <f>(J1281/86400)+25569+(-8/24)</f>
        <v>41681.765856481477</v>
      </c>
      <c r="U1281" t="str">
        <f t="shared" si="78"/>
        <v>Feb</v>
      </c>
      <c r="V1281">
        <f t="shared" si="79"/>
        <v>2014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>(E1282/D1282)*100</f>
        <v>110.91186666666665</v>
      </c>
      <c r="P1282" s="6">
        <f>E1282/L1282</f>
        <v>127.97523076923076</v>
      </c>
      <c r="Q1282" t="str">
        <f t="shared" si="76"/>
        <v>music</v>
      </c>
      <c r="R1282" t="str">
        <f t="shared" si="77"/>
        <v>rock</v>
      </c>
      <c r="S1282" s="13">
        <f>(I1282/86400)+25569+(-8/24)</f>
        <v>40603.42423611111</v>
      </c>
      <c r="T1282" s="13">
        <f>(J1282/86400)+25569+(-8/24)</f>
        <v>40513.42423611111</v>
      </c>
      <c r="U1282" t="str">
        <f t="shared" si="78"/>
        <v>Dec</v>
      </c>
      <c r="V1282">
        <f t="shared" si="79"/>
        <v>2010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>(E1283/D1283)*100</f>
        <v>110.71428571428572</v>
      </c>
      <c r="P1283" s="6">
        <f>E1283/L1283</f>
        <v>104.72972972972973</v>
      </c>
      <c r="Q1283" t="str">
        <f t="shared" ref="Q1283:Q1346" si="80">LEFT(N1283,FIND("/",N1283)-1)</f>
        <v>music</v>
      </c>
      <c r="R1283" t="str">
        <f t="shared" ref="R1283:R1346" si="81">MID(N1283,FIND("/",N1283)+1,20)</f>
        <v>rock</v>
      </c>
      <c r="S1283" s="13">
        <f>(I1283/86400)+25569+(-8/24)</f>
        <v>41483.410138888888</v>
      </c>
      <c r="T1283" s="13">
        <f>(J1283/86400)+25569+(-8/24)</f>
        <v>41463.410138888888</v>
      </c>
      <c r="U1283" t="str">
        <f t="shared" ref="U1283:U1346" si="82">TEXT(T1283,"mmm")</f>
        <v>Jul</v>
      </c>
      <c r="V1283">
        <f t="shared" ref="V1283:V1346" si="83">YEAR(T1283)</f>
        <v>2013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>(E1284/D1284)*100</f>
        <v>123.61333333333333</v>
      </c>
      <c r="P1284" s="6">
        <f>E1284/L1284</f>
        <v>67.671532846715323</v>
      </c>
      <c r="Q1284" t="str">
        <f t="shared" si="80"/>
        <v>music</v>
      </c>
      <c r="R1284" t="str">
        <f t="shared" si="81"/>
        <v>rock</v>
      </c>
      <c r="S1284" s="13">
        <f>(I1284/86400)+25569+(-8/24)</f>
        <v>41616.874305555553</v>
      </c>
      <c r="T1284" s="13">
        <f>(J1284/86400)+25569+(-8/24)</f>
        <v>41586.141840277771</v>
      </c>
      <c r="U1284" t="str">
        <f t="shared" si="82"/>
        <v>Nov</v>
      </c>
      <c r="V1284">
        <f t="shared" si="83"/>
        <v>2013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>(E1285/D1285)*100</f>
        <v>211.05</v>
      </c>
      <c r="P1285" s="6">
        <f>E1285/L1285</f>
        <v>95.931818181818187</v>
      </c>
      <c r="Q1285" t="str">
        <f t="shared" si="80"/>
        <v>music</v>
      </c>
      <c r="R1285" t="str">
        <f t="shared" si="81"/>
        <v>rock</v>
      </c>
      <c r="S1285" s="13">
        <f>(I1285/86400)+25569+(-8/24)</f>
        <v>41343.833333333328</v>
      </c>
      <c r="T1285" s="13">
        <f>(J1285/86400)+25569+(-8/24)</f>
        <v>41320.38413194444</v>
      </c>
      <c r="U1285" t="str">
        <f t="shared" si="82"/>
        <v>Feb</v>
      </c>
      <c r="V1285">
        <f t="shared" si="83"/>
        <v>2013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>(E1286/D1286)*100</f>
        <v>101</v>
      </c>
      <c r="P1286" s="6">
        <f>E1286/L1286</f>
        <v>65.161290322580641</v>
      </c>
      <c r="Q1286" t="str">
        <f t="shared" si="80"/>
        <v>theater</v>
      </c>
      <c r="R1286" t="str">
        <f t="shared" si="81"/>
        <v>plays</v>
      </c>
      <c r="S1286" s="13">
        <f>(I1286/86400)+25569+(-8/24)</f>
        <v>42735.374305555553</v>
      </c>
      <c r="T1286" s="13">
        <f>(J1286/86400)+25569+(-8/24)</f>
        <v>42711.901412037034</v>
      </c>
      <c r="U1286" t="str">
        <f t="shared" si="82"/>
        <v>Dec</v>
      </c>
      <c r="V1286">
        <f t="shared" si="83"/>
        <v>2016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>(E1287/D1287)*100</f>
        <v>101.64999999999999</v>
      </c>
      <c r="P1287" s="6">
        <f>E1287/L1287</f>
        <v>32.269841269841272</v>
      </c>
      <c r="Q1287" t="str">
        <f t="shared" si="80"/>
        <v>theater</v>
      </c>
      <c r="R1287" t="str">
        <f t="shared" si="81"/>
        <v>plays</v>
      </c>
      <c r="S1287" s="13">
        <f>(I1287/86400)+25569+(-8/24)</f>
        <v>42175.249710648146</v>
      </c>
      <c r="T1287" s="13">
        <f>(J1287/86400)+25569+(-8/24)</f>
        <v>42160.249710648146</v>
      </c>
      <c r="U1287" t="str">
        <f t="shared" si="82"/>
        <v>Jun</v>
      </c>
      <c r="V1287">
        <f t="shared" si="83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>(E1288/D1288)*100</f>
        <v>108.33333333333333</v>
      </c>
      <c r="P1288" s="6">
        <f>E1288/L1288</f>
        <v>81.25</v>
      </c>
      <c r="Q1288" t="str">
        <f t="shared" si="80"/>
        <v>theater</v>
      </c>
      <c r="R1288" t="str">
        <f t="shared" si="81"/>
        <v>plays</v>
      </c>
      <c r="S1288" s="13">
        <f>(I1288/86400)+25569+(-8/24)</f>
        <v>42052.249999999993</v>
      </c>
      <c r="T1288" s="13">
        <f>(J1288/86400)+25569+(-8/24)</f>
        <v>42039.051238425927</v>
      </c>
      <c r="U1288" t="str">
        <f t="shared" si="82"/>
        <v>Feb</v>
      </c>
      <c r="V1288">
        <f t="shared" si="83"/>
        <v>2015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>(E1289/D1289)*100</f>
        <v>242</v>
      </c>
      <c r="P1289" s="6">
        <f>E1289/L1289</f>
        <v>24.2</v>
      </c>
      <c r="Q1289" t="str">
        <f t="shared" si="80"/>
        <v>theater</v>
      </c>
      <c r="R1289" t="str">
        <f t="shared" si="81"/>
        <v>plays</v>
      </c>
      <c r="S1289" s="13">
        <f>(I1289/86400)+25569+(-8/24)</f>
        <v>42167.287685185183</v>
      </c>
      <c r="T1289" s="13">
        <f>(J1289/86400)+25569+(-8/24)</f>
        <v>42107.287685185183</v>
      </c>
      <c r="U1289" t="str">
        <f t="shared" si="82"/>
        <v>Apr</v>
      </c>
      <c r="V1289">
        <f t="shared" si="83"/>
        <v>2015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>(E1290/D1290)*100</f>
        <v>100.44999999999999</v>
      </c>
      <c r="P1290" s="6">
        <f>E1290/L1290</f>
        <v>65.868852459016395</v>
      </c>
      <c r="Q1290" t="str">
        <f t="shared" si="80"/>
        <v>theater</v>
      </c>
      <c r="R1290" t="str">
        <f t="shared" si="81"/>
        <v>plays</v>
      </c>
      <c r="S1290" s="13">
        <f>(I1290/86400)+25569+(-8/24)</f>
        <v>42591.833333333336</v>
      </c>
      <c r="T1290" s="13">
        <f>(J1290/86400)+25569+(-8/24)</f>
        <v>42560.821331018517</v>
      </c>
      <c r="U1290" t="str">
        <f t="shared" si="82"/>
        <v>Jul</v>
      </c>
      <c r="V1290">
        <f t="shared" si="83"/>
        <v>2016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>(E1291/D1291)*100</f>
        <v>125.06666666666666</v>
      </c>
      <c r="P1291" s="6">
        <f>E1291/L1291</f>
        <v>36.07692307692308</v>
      </c>
      <c r="Q1291" t="str">
        <f t="shared" si="80"/>
        <v>theater</v>
      </c>
      <c r="R1291" t="str">
        <f t="shared" si="81"/>
        <v>plays</v>
      </c>
      <c r="S1291" s="13">
        <f>(I1291/86400)+25569+(-8/24)</f>
        <v>42738.801446759258</v>
      </c>
      <c r="T1291" s="13">
        <f>(J1291/86400)+25569+(-8/24)</f>
        <v>42708.801446759258</v>
      </c>
      <c r="U1291" t="str">
        <f t="shared" si="82"/>
        <v>Dec</v>
      </c>
      <c r="V1291">
        <f t="shared" si="83"/>
        <v>2016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>(E1292/D1292)*100</f>
        <v>108.57142857142857</v>
      </c>
      <c r="P1292" s="6">
        <f>E1292/L1292</f>
        <v>44.186046511627907</v>
      </c>
      <c r="Q1292" t="str">
        <f t="shared" si="80"/>
        <v>theater</v>
      </c>
      <c r="R1292" t="str">
        <f t="shared" si="81"/>
        <v>plays</v>
      </c>
      <c r="S1292" s="13">
        <f>(I1292/86400)+25569+(-8/24)</f>
        <v>42116.957638888889</v>
      </c>
      <c r="T1292" s="13">
        <f>(J1292/86400)+25569+(-8/24)</f>
        <v>42086.281608796293</v>
      </c>
      <c r="U1292" t="str">
        <f t="shared" si="82"/>
        <v>Mar</v>
      </c>
      <c r="V1292">
        <f t="shared" si="83"/>
        <v>2015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>(E1293/D1293)*100</f>
        <v>145.70000000000002</v>
      </c>
      <c r="P1293" s="6">
        <f>E1293/L1293</f>
        <v>104.07142857142857</v>
      </c>
      <c r="Q1293" t="str">
        <f t="shared" si="80"/>
        <v>theater</v>
      </c>
      <c r="R1293" t="str">
        <f t="shared" si="81"/>
        <v>plays</v>
      </c>
      <c r="S1293" s="13">
        <f>(I1293/86400)+25569+(-8/24)</f>
        <v>42100.958333333336</v>
      </c>
      <c r="T1293" s="13">
        <f>(J1293/86400)+25569+(-8/24)</f>
        <v>42064.319340277776</v>
      </c>
      <c r="U1293" t="str">
        <f t="shared" si="82"/>
        <v>Mar</v>
      </c>
      <c r="V1293">
        <f t="shared" si="83"/>
        <v>2015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>(E1294/D1294)*100</f>
        <v>110.00000000000001</v>
      </c>
      <c r="P1294" s="6">
        <f>E1294/L1294</f>
        <v>35.96153846153846</v>
      </c>
      <c r="Q1294" t="str">
        <f t="shared" si="80"/>
        <v>theater</v>
      </c>
      <c r="R1294" t="str">
        <f t="shared" si="81"/>
        <v>plays</v>
      </c>
      <c r="S1294" s="13">
        <f>(I1294/86400)+25569+(-8/24)</f>
        <v>42283.624305555553</v>
      </c>
      <c r="T1294" s="13">
        <f>(J1294/86400)+25569+(-8/24)</f>
        <v>42256.430879629632</v>
      </c>
      <c r="U1294" t="str">
        <f t="shared" si="82"/>
        <v>Sep</v>
      </c>
      <c r="V1294">
        <f t="shared" si="83"/>
        <v>2015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>(E1295/D1295)*100</f>
        <v>102.23333333333333</v>
      </c>
      <c r="P1295" s="6">
        <f>E1295/L1295</f>
        <v>127.79166666666667</v>
      </c>
      <c r="Q1295" t="str">
        <f t="shared" si="80"/>
        <v>theater</v>
      </c>
      <c r="R1295" t="str">
        <f t="shared" si="81"/>
        <v>plays</v>
      </c>
      <c r="S1295" s="13">
        <f>(I1295/86400)+25569+(-8/24)</f>
        <v>42322.409386574072</v>
      </c>
      <c r="T1295" s="13">
        <f>(J1295/86400)+25569+(-8/24)</f>
        <v>42292.367719907408</v>
      </c>
      <c r="U1295" t="str">
        <f t="shared" si="82"/>
        <v>Oct</v>
      </c>
      <c r="V1295">
        <f t="shared" si="83"/>
        <v>2015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>(E1296/D1296)*100</f>
        <v>122</v>
      </c>
      <c r="P1296" s="6">
        <f>E1296/L1296</f>
        <v>27.727272727272727</v>
      </c>
      <c r="Q1296" t="str">
        <f t="shared" si="80"/>
        <v>theater</v>
      </c>
      <c r="R1296" t="str">
        <f t="shared" si="81"/>
        <v>plays</v>
      </c>
      <c r="S1296" s="13">
        <f>(I1296/86400)+25569+(-8/24)</f>
        <v>42296.124999999993</v>
      </c>
      <c r="T1296" s="13">
        <f>(J1296/86400)+25569+(-8/24)</f>
        <v>42278.120335648149</v>
      </c>
      <c r="U1296" t="str">
        <f t="shared" si="82"/>
        <v>Oct</v>
      </c>
      <c r="V1296">
        <f t="shared" si="83"/>
        <v>2015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>(E1297/D1297)*100</f>
        <v>101.96000000000001</v>
      </c>
      <c r="P1297" s="6">
        <f>E1297/L1297</f>
        <v>39.828125</v>
      </c>
      <c r="Q1297" t="str">
        <f t="shared" si="80"/>
        <v>theater</v>
      </c>
      <c r="R1297" t="str">
        <f t="shared" si="81"/>
        <v>plays</v>
      </c>
      <c r="S1297" s="13">
        <f>(I1297/86400)+25569+(-8/24)</f>
        <v>42214.374999999993</v>
      </c>
      <c r="T1297" s="13">
        <f>(J1297/86400)+25569+(-8/24)</f>
        <v>42184.239548611113</v>
      </c>
      <c r="U1297" t="str">
        <f t="shared" si="82"/>
        <v>Jun</v>
      </c>
      <c r="V1297">
        <f t="shared" si="83"/>
        <v>2015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>(E1298/D1298)*100</f>
        <v>141.1764705882353</v>
      </c>
      <c r="P1298" s="6">
        <f>E1298/L1298</f>
        <v>52.173913043478258</v>
      </c>
      <c r="Q1298" t="str">
        <f t="shared" si="80"/>
        <v>theater</v>
      </c>
      <c r="R1298" t="str">
        <f t="shared" si="81"/>
        <v>plays</v>
      </c>
      <c r="S1298" s="13">
        <f>(I1298/86400)+25569+(-8/24)</f>
        <v>42442.675613425927</v>
      </c>
      <c r="T1298" s="13">
        <f>(J1298/86400)+25569+(-8/24)</f>
        <v>42422.717280092591</v>
      </c>
      <c r="U1298" t="str">
        <f t="shared" si="82"/>
        <v>Feb</v>
      </c>
      <c r="V1298">
        <f t="shared" si="83"/>
        <v>2016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>(E1299/D1299)*100</f>
        <v>109.52500000000001</v>
      </c>
      <c r="P1299" s="6">
        <f>E1299/L1299</f>
        <v>92.037815126050418</v>
      </c>
      <c r="Q1299" t="str">
        <f t="shared" si="80"/>
        <v>theater</v>
      </c>
      <c r="R1299" t="str">
        <f t="shared" si="81"/>
        <v>plays</v>
      </c>
      <c r="S1299" s="13">
        <f>(I1299/86400)+25569+(-8/24)</f>
        <v>42491.413865740738</v>
      </c>
      <c r="T1299" s="13">
        <f>(J1299/86400)+25569+(-8/24)</f>
        <v>42461.413865740738</v>
      </c>
      <c r="U1299" t="str">
        <f t="shared" si="82"/>
        <v>Apr</v>
      </c>
      <c r="V1299">
        <f t="shared" si="83"/>
        <v>2016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>(E1300/D1300)*100</f>
        <v>104.65</v>
      </c>
      <c r="P1300" s="6">
        <f>E1300/L1300</f>
        <v>63.424242424242422</v>
      </c>
      <c r="Q1300" t="str">
        <f t="shared" si="80"/>
        <v>theater</v>
      </c>
      <c r="R1300" t="str">
        <f t="shared" si="81"/>
        <v>plays</v>
      </c>
      <c r="S1300" s="13">
        <f>(I1300/86400)+25569+(-8/24)</f>
        <v>42488.347592592589</v>
      </c>
      <c r="T1300" s="13">
        <f>(J1300/86400)+25569+(-8/24)</f>
        <v>42458.347592592589</v>
      </c>
      <c r="U1300" t="str">
        <f t="shared" si="82"/>
        <v>Mar</v>
      </c>
      <c r="V1300">
        <f t="shared" si="83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>(E1301/D1301)*100</f>
        <v>124</v>
      </c>
      <c r="P1301" s="6">
        <f>E1301/L1301</f>
        <v>135.625</v>
      </c>
      <c r="Q1301" t="str">
        <f t="shared" si="80"/>
        <v>theater</v>
      </c>
      <c r="R1301" t="str">
        <f t="shared" si="81"/>
        <v>plays</v>
      </c>
      <c r="S1301" s="13">
        <f>(I1301/86400)+25569+(-8/24)</f>
        <v>42199.481006944443</v>
      </c>
      <c r="T1301" s="13">
        <f>(J1301/86400)+25569+(-8/24)</f>
        <v>42169.481006944443</v>
      </c>
      <c r="U1301" t="str">
        <f t="shared" si="82"/>
        <v>Jun</v>
      </c>
      <c r="V1301">
        <f t="shared" si="83"/>
        <v>2015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>(E1302/D1302)*100</f>
        <v>135</v>
      </c>
      <c r="P1302" s="6">
        <f>E1302/L1302</f>
        <v>168.75</v>
      </c>
      <c r="Q1302" t="str">
        <f t="shared" si="80"/>
        <v>theater</v>
      </c>
      <c r="R1302" t="str">
        <f t="shared" si="81"/>
        <v>plays</v>
      </c>
      <c r="S1302" s="13">
        <f>(I1302/86400)+25569+(-8/24)</f>
        <v>42522.456249999996</v>
      </c>
      <c r="T1302" s="13">
        <f>(J1302/86400)+25569+(-8/24)</f>
        <v>42483.341874999998</v>
      </c>
      <c r="U1302" t="str">
        <f t="shared" si="82"/>
        <v>Apr</v>
      </c>
      <c r="V1302">
        <f t="shared" si="83"/>
        <v>2016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>(E1303/D1303)*100</f>
        <v>102.75000000000001</v>
      </c>
      <c r="P1303" s="6">
        <f>E1303/L1303</f>
        <v>70.862068965517238</v>
      </c>
      <c r="Q1303" t="str">
        <f t="shared" si="80"/>
        <v>theater</v>
      </c>
      <c r="R1303" t="str">
        <f t="shared" si="81"/>
        <v>plays</v>
      </c>
      <c r="S1303" s="13">
        <f>(I1303/86400)+25569+(-8/24)</f>
        <v>42205.791666666664</v>
      </c>
      <c r="T1303" s="13">
        <f>(J1303/86400)+25569+(-8/24)</f>
        <v>42195.416412037033</v>
      </c>
      <c r="U1303" t="str">
        <f t="shared" si="82"/>
        <v>Jul</v>
      </c>
      <c r="V1303">
        <f t="shared" si="83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>(E1304/D1304)*100</f>
        <v>100</v>
      </c>
      <c r="P1304" s="6">
        <f>E1304/L1304</f>
        <v>50</v>
      </c>
      <c r="Q1304" t="str">
        <f t="shared" si="80"/>
        <v>theater</v>
      </c>
      <c r="R1304" t="str">
        <f t="shared" si="81"/>
        <v>plays</v>
      </c>
      <c r="S1304" s="13">
        <f>(I1304/86400)+25569+(-8/24)</f>
        <v>42704.766331018516</v>
      </c>
      <c r="T1304" s="13">
        <f>(J1304/86400)+25569+(-8/24)</f>
        <v>42674.724664351852</v>
      </c>
      <c r="U1304" t="str">
        <f t="shared" si="82"/>
        <v>Oct</v>
      </c>
      <c r="V1304">
        <f t="shared" si="83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>(E1305/D1305)*100</f>
        <v>130.26085714285716</v>
      </c>
      <c r="P1305" s="6">
        <f>E1305/L1305</f>
        <v>42.214166666666671</v>
      </c>
      <c r="Q1305" t="str">
        <f t="shared" si="80"/>
        <v>theater</v>
      </c>
      <c r="R1305" t="str">
        <f t="shared" si="81"/>
        <v>plays</v>
      </c>
      <c r="S1305" s="13">
        <f>(I1305/86400)+25569+(-8/24)</f>
        <v>42582.124999999993</v>
      </c>
      <c r="T1305" s="13">
        <f>(J1305/86400)+25569+(-8/24)</f>
        <v>42566.107870370368</v>
      </c>
      <c r="U1305" t="str">
        <f t="shared" si="82"/>
        <v>Jul</v>
      </c>
      <c r="V1305">
        <f t="shared" si="83"/>
        <v>2016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>(E1306/D1306)*100</f>
        <v>39.627499999999998</v>
      </c>
      <c r="P1306" s="6">
        <f>E1306/L1306</f>
        <v>152.41346153846155</v>
      </c>
      <c r="Q1306" t="str">
        <f t="shared" si="80"/>
        <v>technology</v>
      </c>
      <c r="R1306" t="str">
        <f t="shared" si="81"/>
        <v>wearables</v>
      </c>
      <c r="S1306" s="13">
        <f>(I1306/86400)+25569+(-8/24)</f>
        <v>42806.819502314807</v>
      </c>
      <c r="T1306" s="13">
        <f>(J1306/86400)+25569+(-8/24)</f>
        <v>42746.861168981479</v>
      </c>
      <c r="U1306" t="str">
        <f t="shared" si="82"/>
        <v>Jan</v>
      </c>
      <c r="V1306">
        <f t="shared" si="83"/>
        <v>2017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>(E1307/D1307)*100</f>
        <v>25.976666666666663</v>
      </c>
      <c r="P1307" s="6">
        <f>E1307/L1307</f>
        <v>90.616279069767444</v>
      </c>
      <c r="Q1307" t="str">
        <f t="shared" si="80"/>
        <v>technology</v>
      </c>
      <c r="R1307" t="str">
        <f t="shared" si="81"/>
        <v>wearables</v>
      </c>
      <c r="S1307" s="13">
        <f>(I1307/86400)+25569+(-8/24)</f>
        <v>42572.395833333336</v>
      </c>
      <c r="T1307" s="13">
        <f>(J1307/86400)+25569+(-8/24)</f>
        <v>42543.332268518519</v>
      </c>
      <c r="U1307" t="str">
        <f t="shared" si="82"/>
        <v>Jun</v>
      </c>
      <c r="V1307">
        <f t="shared" si="83"/>
        <v>2016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>(E1308/D1308)*100</f>
        <v>65.24636363636364</v>
      </c>
      <c r="P1308" s="6">
        <f>E1308/L1308</f>
        <v>201.60393258426967</v>
      </c>
      <c r="Q1308" t="str">
        <f t="shared" si="80"/>
        <v>technology</v>
      </c>
      <c r="R1308" t="str">
        <f t="shared" si="81"/>
        <v>wearables</v>
      </c>
      <c r="S1308" s="13">
        <f>(I1308/86400)+25569+(-8/24)</f>
        <v>41977.124236111107</v>
      </c>
      <c r="T1308" s="13">
        <f>(J1308/86400)+25569+(-8/24)</f>
        <v>41947.124236111107</v>
      </c>
      <c r="U1308" t="str">
        <f t="shared" si="82"/>
        <v>Nov</v>
      </c>
      <c r="V1308">
        <f t="shared" si="83"/>
        <v>2014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>(E1309/D1309)*100</f>
        <v>11.514000000000001</v>
      </c>
      <c r="P1309" s="6">
        <f>E1309/L1309</f>
        <v>127.93333333333334</v>
      </c>
      <c r="Q1309" t="str">
        <f t="shared" si="80"/>
        <v>technology</v>
      </c>
      <c r="R1309" t="str">
        <f t="shared" si="81"/>
        <v>wearables</v>
      </c>
      <c r="S1309" s="13">
        <f>(I1309/86400)+25569+(-8/24)</f>
        <v>42417.169895833336</v>
      </c>
      <c r="T1309" s="13">
        <f>(J1309/86400)+25569+(-8/24)</f>
        <v>42387.169895833336</v>
      </c>
      <c r="U1309" t="str">
        <f t="shared" si="82"/>
        <v>Jan</v>
      </c>
      <c r="V1309">
        <f t="shared" si="83"/>
        <v>2016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>(E1310/D1310)*100</f>
        <v>11.360000000000001</v>
      </c>
      <c r="P1310" s="6">
        <f>E1310/L1310</f>
        <v>29.894736842105264</v>
      </c>
      <c r="Q1310" t="str">
        <f t="shared" si="80"/>
        <v>technology</v>
      </c>
      <c r="R1310" t="str">
        <f t="shared" si="81"/>
        <v>wearables</v>
      </c>
      <c r="S1310" s="13">
        <f>(I1310/86400)+25569+(-8/24)</f>
        <v>42651.280231481483</v>
      </c>
      <c r="T1310" s="13">
        <f>(J1310/86400)+25569+(-8/24)</f>
        <v>42611.280231481483</v>
      </c>
      <c r="U1310" t="str">
        <f t="shared" si="82"/>
        <v>Aug</v>
      </c>
      <c r="V1310">
        <f t="shared" si="83"/>
        <v>2016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>(E1311/D1311)*100</f>
        <v>111.99130434782609</v>
      </c>
      <c r="P1311" s="6">
        <f>E1311/L1311</f>
        <v>367.97142857142859</v>
      </c>
      <c r="Q1311" t="str">
        <f t="shared" si="80"/>
        <v>technology</v>
      </c>
      <c r="R1311" t="str">
        <f t="shared" si="81"/>
        <v>wearables</v>
      </c>
      <c r="S1311" s="13">
        <f>(I1311/86400)+25569+(-8/24)</f>
        <v>42292.549398148149</v>
      </c>
      <c r="T1311" s="13">
        <f>(J1311/86400)+25569+(-8/24)</f>
        <v>42257.549398148149</v>
      </c>
      <c r="U1311" t="str">
        <f t="shared" si="82"/>
        <v>Sep</v>
      </c>
      <c r="V1311">
        <f t="shared" si="83"/>
        <v>2015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>(E1312/D1312)*100</f>
        <v>15.5</v>
      </c>
      <c r="P1312" s="6">
        <f>E1312/L1312</f>
        <v>129.16666666666666</v>
      </c>
      <c r="Q1312" t="str">
        <f t="shared" si="80"/>
        <v>technology</v>
      </c>
      <c r="R1312" t="str">
        <f t="shared" si="81"/>
        <v>wearables</v>
      </c>
      <c r="S1312" s="13">
        <f>(I1312/86400)+25569+(-8/24)</f>
        <v>42601.333912037029</v>
      </c>
      <c r="T1312" s="13">
        <f>(J1312/86400)+25569+(-8/24)</f>
        <v>42556.333912037029</v>
      </c>
      <c r="U1312" t="str">
        <f t="shared" si="82"/>
        <v>Jul</v>
      </c>
      <c r="V1312">
        <f t="shared" si="83"/>
        <v>2016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>(E1313/D1313)*100</f>
        <v>32.027999999999999</v>
      </c>
      <c r="P1313" s="6">
        <f>E1313/L1313</f>
        <v>800.7</v>
      </c>
      <c r="Q1313" t="str">
        <f t="shared" si="80"/>
        <v>technology</v>
      </c>
      <c r="R1313" t="str">
        <f t="shared" si="81"/>
        <v>wearables</v>
      </c>
      <c r="S1313" s="13">
        <f>(I1313/86400)+25569+(-8/24)</f>
        <v>42704.510636574072</v>
      </c>
      <c r="T1313" s="13">
        <f>(J1313/86400)+25569+(-8/24)</f>
        <v>42669.468969907401</v>
      </c>
      <c r="U1313" t="str">
        <f t="shared" si="82"/>
        <v>Oct</v>
      </c>
      <c r="V1313">
        <f t="shared" si="83"/>
        <v>2016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>(E1314/D1314)*100</f>
        <v>0.60869565217391308</v>
      </c>
      <c r="P1314" s="6">
        <f>E1314/L1314</f>
        <v>28</v>
      </c>
      <c r="Q1314" t="str">
        <f t="shared" si="80"/>
        <v>technology</v>
      </c>
      <c r="R1314" t="str">
        <f t="shared" si="81"/>
        <v>wearables</v>
      </c>
      <c r="S1314" s="13">
        <f>(I1314/86400)+25569+(-8/24)</f>
        <v>42112.369467592587</v>
      </c>
      <c r="T1314" s="13">
        <f>(J1314/86400)+25569+(-8/24)</f>
        <v>42082.369467592587</v>
      </c>
      <c r="U1314" t="str">
        <f t="shared" si="82"/>
        <v>Mar</v>
      </c>
      <c r="V1314">
        <f t="shared" si="83"/>
        <v>2015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>(E1315/D1315)*100</f>
        <v>31.114999999999998</v>
      </c>
      <c r="P1315" s="6">
        <f>E1315/L1315</f>
        <v>102.01639344262296</v>
      </c>
      <c r="Q1315" t="str">
        <f t="shared" si="80"/>
        <v>technology</v>
      </c>
      <c r="R1315" t="str">
        <f t="shared" si="81"/>
        <v>wearables</v>
      </c>
      <c r="S1315" s="13">
        <f>(I1315/86400)+25569+(-8/24)</f>
        <v>42432.37631944444</v>
      </c>
      <c r="T1315" s="13">
        <f>(J1315/86400)+25569+(-8/24)</f>
        <v>42402.37631944444</v>
      </c>
      <c r="U1315" t="str">
        <f t="shared" si="82"/>
        <v>Feb</v>
      </c>
      <c r="V1315">
        <f t="shared" si="83"/>
        <v>2016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>(E1316/D1316)*100</f>
        <v>1.1266666666666667</v>
      </c>
      <c r="P1316" s="6">
        <f>E1316/L1316</f>
        <v>184.36363636363637</v>
      </c>
      <c r="Q1316" t="str">
        <f t="shared" si="80"/>
        <v>technology</v>
      </c>
      <c r="R1316" t="str">
        <f t="shared" si="81"/>
        <v>wearables</v>
      </c>
      <c r="S1316" s="13">
        <f>(I1316/86400)+25569+(-8/24)</f>
        <v>42664.336342592585</v>
      </c>
      <c r="T1316" s="13">
        <f>(J1316/86400)+25569+(-8/24)</f>
        <v>42604.336342592585</v>
      </c>
      <c r="U1316" t="str">
        <f t="shared" si="82"/>
        <v>Aug</v>
      </c>
      <c r="V1316">
        <f t="shared" si="83"/>
        <v>2016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>(E1317/D1317)*100</f>
        <v>40.404000000000003</v>
      </c>
      <c r="P1317" s="6">
        <f>E1317/L1317</f>
        <v>162.91935483870967</v>
      </c>
      <c r="Q1317" t="str">
        <f t="shared" si="80"/>
        <v>technology</v>
      </c>
      <c r="R1317" t="str">
        <f t="shared" si="81"/>
        <v>wearables</v>
      </c>
      <c r="S1317" s="13">
        <f>(I1317/86400)+25569+(-8/24)</f>
        <v>42313.708333333336</v>
      </c>
      <c r="T1317" s="13">
        <f>(J1317/86400)+25569+(-8/24)</f>
        <v>42278.164907407401</v>
      </c>
      <c r="U1317" t="str">
        <f t="shared" si="82"/>
        <v>Oct</v>
      </c>
      <c r="V1317">
        <f t="shared" si="83"/>
        <v>2015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>(E1318/D1318)*100</f>
        <v>1.3333333333333333E-3</v>
      </c>
      <c r="P1318" s="6">
        <f>E1318/L1318</f>
        <v>1</v>
      </c>
      <c r="Q1318" t="str">
        <f t="shared" si="80"/>
        <v>technology</v>
      </c>
      <c r="R1318" t="str">
        <f t="shared" si="81"/>
        <v>wearables</v>
      </c>
      <c r="S1318" s="13">
        <f>(I1318/86400)+25569+(-8/24)</f>
        <v>42428.628576388888</v>
      </c>
      <c r="T1318" s="13">
        <f>(J1318/86400)+25569+(-8/24)</f>
        <v>42393.628576388888</v>
      </c>
      <c r="U1318" t="str">
        <f t="shared" si="82"/>
        <v>Jan</v>
      </c>
      <c r="V1318">
        <f t="shared" si="83"/>
        <v>2016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>(E1319/D1319)*100</f>
        <v>5.7334999999999994</v>
      </c>
      <c r="P1319" s="6">
        <f>E1319/L1319</f>
        <v>603.52631578947364</v>
      </c>
      <c r="Q1319" t="str">
        <f t="shared" si="80"/>
        <v>technology</v>
      </c>
      <c r="R1319" t="str">
        <f t="shared" si="81"/>
        <v>wearables</v>
      </c>
      <c r="S1319" s="13">
        <f>(I1319/86400)+25569+(-8/24)</f>
        <v>42572.249999999993</v>
      </c>
      <c r="T1319" s="13">
        <f>(J1319/86400)+25569+(-8/24)</f>
        <v>42519.902152777773</v>
      </c>
      <c r="U1319" t="str">
        <f t="shared" si="82"/>
        <v>May</v>
      </c>
      <c r="V1319">
        <f t="shared" si="83"/>
        <v>2016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>(E1320/D1320)*100</f>
        <v>15.324999999999999</v>
      </c>
      <c r="P1320" s="6">
        <f>E1320/L1320</f>
        <v>45.407407407407405</v>
      </c>
      <c r="Q1320" t="str">
        <f t="shared" si="80"/>
        <v>technology</v>
      </c>
      <c r="R1320" t="str">
        <f t="shared" si="81"/>
        <v>wearables</v>
      </c>
      <c r="S1320" s="13">
        <f>(I1320/86400)+25569+(-8/24)</f>
        <v>42014.710324074076</v>
      </c>
      <c r="T1320" s="13">
        <f>(J1320/86400)+25569+(-8/24)</f>
        <v>41984.710324074076</v>
      </c>
      <c r="U1320" t="str">
        <f t="shared" si="82"/>
        <v>Dec</v>
      </c>
      <c r="V1320">
        <f t="shared" si="83"/>
        <v>2014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>(E1321/D1321)*100</f>
        <v>15.103448275862069</v>
      </c>
      <c r="P1321" s="6">
        <f>E1321/L1321</f>
        <v>97.333333333333329</v>
      </c>
      <c r="Q1321" t="str">
        <f t="shared" si="80"/>
        <v>technology</v>
      </c>
      <c r="R1321" t="str">
        <f t="shared" si="81"/>
        <v>wearables</v>
      </c>
      <c r="S1321" s="13">
        <f>(I1321/86400)+25569+(-8/24)</f>
        <v>41831.333333333328</v>
      </c>
      <c r="T1321" s="13">
        <f>(J1321/86400)+25569+(-8/24)</f>
        <v>41816.478761574072</v>
      </c>
      <c r="U1321" t="str">
        <f t="shared" si="82"/>
        <v>Jun</v>
      </c>
      <c r="V1321">
        <f t="shared" si="83"/>
        <v>2014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>(E1322/D1322)*100</f>
        <v>0.503</v>
      </c>
      <c r="P1322" s="6">
        <f>E1322/L1322</f>
        <v>167.66666666666666</v>
      </c>
      <c r="Q1322" t="str">
        <f t="shared" si="80"/>
        <v>technology</v>
      </c>
      <c r="R1322" t="str">
        <f t="shared" si="81"/>
        <v>wearables</v>
      </c>
      <c r="S1322" s="13">
        <f>(I1322/86400)+25569+(-8/24)</f>
        <v>42734.624999999993</v>
      </c>
      <c r="T1322" s="13">
        <f>(J1322/86400)+25569+(-8/24)</f>
        <v>42705.357013888883</v>
      </c>
      <c r="U1322" t="str">
        <f t="shared" si="82"/>
        <v>Dec</v>
      </c>
      <c r="V1322">
        <f t="shared" si="83"/>
        <v>2016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>(E1323/D1323)*100</f>
        <v>1.3028138528138529</v>
      </c>
      <c r="P1323" s="6">
        <f>E1323/L1323</f>
        <v>859.85714285714289</v>
      </c>
      <c r="Q1323" t="str">
        <f t="shared" si="80"/>
        <v>technology</v>
      </c>
      <c r="R1323" t="str">
        <f t="shared" si="81"/>
        <v>wearables</v>
      </c>
      <c r="S1323" s="13">
        <f>(I1323/86400)+25569+(-8/24)</f>
        <v>42727.415937499994</v>
      </c>
      <c r="T1323" s="13">
        <f>(J1323/86400)+25569+(-8/24)</f>
        <v>42697.415937499994</v>
      </c>
      <c r="U1323" t="str">
        <f t="shared" si="82"/>
        <v>Nov</v>
      </c>
      <c r="V1323">
        <f t="shared" si="83"/>
        <v>2016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>(E1324/D1324)*100</f>
        <v>0.30285714285714288</v>
      </c>
      <c r="P1324" s="6">
        <f>E1324/L1324</f>
        <v>26.5</v>
      </c>
      <c r="Q1324" t="str">
        <f t="shared" si="80"/>
        <v>technology</v>
      </c>
      <c r="R1324" t="str">
        <f t="shared" si="81"/>
        <v>wearables</v>
      </c>
      <c r="S1324" s="13">
        <f>(I1324/86400)+25569+(-8/24)</f>
        <v>42145.323206018518</v>
      </c>
      <c r="T1324" s="13">
        <f>(J1324/86400)+25569+(-8/24)</f>
        <v>42115.323206018518</v>
      </c>
      <c r="U1324" t="str">
        <f t="shared" si="82"/>
        <v>Apr</v>
      </c>
      <c r="V1324">
        <f t="shared" si="83"/>
        <v>2015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>(E1325/D1325)*100</f>
        <v>8.8800000000000008</v>
      </c>
      <c r="P1325" s="6">
        <f>E1325/L1325</f>
        <v>30.272727272727273</v>
      </c>
      <c r="Q1325" t="str">
        <f t="shared" si="80"/>
        <v>technology</v>
      </c>
      <c r="R1325" t="str">
        <f t="shared" si="81"/>
        <v>wearables</v>
      </c>
      <c r="S1325" s="13">
        <f>(I1325/86400)+25569+(-8/24)</f>
        <v>42485.954861111109</v>
      </c>
      <c r="T1325" s="13">
        <f>(J1325/86400)+25569+(-8/24)</f>
        <v>42451.365115740737</v>
      </c>
      <c r="U1325" t="str">
        <f t="shared" si="82"/>
        <v>Mar</v>
      </c>
      <c r="V1325">
        <f t="shared" si="83"/>
        <v>2016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>(E1326/D1326)*100</f>
        <v>9.84</v>
      </c>
      <c r="P1326" s="6">
        <f>E1326/L1326</f>
        <v>54.666666666666664</v>
      </c>
      <c r="Q1326" t="str">
        <f t="shared" si="80"/>
        <v>technology</v>
      </c>
      <c r="R1326" t="str">
        <f t="shared" si="81"/>
        <v>wearables</v>
      </c>
      <c r="S1326" s="13">
        <f>(I1326/86400)+25569+(-8/24)</f>
        <v>42656.300370370365</v>
      </c>
      <c r="T1326" s="13">
        <f>(J1326/86400)+25569+(-8/24)</f>
        <v>42626.300370370365</v>
      </c>
      <c r="U1326" t="str">
        <f t="shared" si="82"/>
        <v>Sep</v>
      </c>
      <c r="V1326">
        <f t="shared" si="83"/>
        <v>2016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>(E1327/D1327)*100</f>
        <v>2.4299999999999997</v>
      </c>
      <c r="P1327" s="6">
        <f>E1327/L1327</f>
        <v>60.75</v>
      </c>
      <c r="Q1327" t="str">
        <f t="shared" si="80"/>
        <v>technology</v>
      </c>
      <c r="R1327" t="str">
        <f t="shared" si="81"/>
        <v>wearables</v>
      </c>
      <c r="S1327" s="13">
        <f>(I1327/86400)+25569+(-8/24)</f>
        <v>42733.752719907403</v>
      </c>
      <c r="T1327" s="13">
        <f>(J1327/86400)+25569+(-8/24)</f>
        <v>42703.752719907403</v>
      </c>
      <c r="U1327" t="str">
        <f t="shared" si="82"/>
        <v>Nov</v>
      </c>
      <c r="V1327">
        <f t="shared" si="83"/>
        <v>2016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>(E1328/D1328)*100</f>
        <v>1.1299999999999999</v>
      </c>
      <c r="P1328" s="6">
        <f>E1328/L1328</f>
        <v>102.72727272727273</v>
      </c>
      <c r="Q1328" t="str">
        <f t="shared" si="80"/>
        <v>technology</v>
      </c>
      <c r="R1328" t="str">
        <f t="shared" si="81"/>
        <v>wearables</v>
      </c>
      <c r="S1328" s="13">
        <f>(I1328/86400)+25569+(-8/24)</f>
        <v>42019.458657407406</v>
      </c>
      <c r="T1328" s="13">
        <f>(J1328/86400)+25569+(-8/24)</f>
        <v>41974.458657407406</v>
      </c>
      <c r="U1328" t="str">
        <f t="shared" si="82"/>
        <v>Dec</v>
      </c>
      <c r="V1328">
        <f t="shared" si="83"/>
        <v>2014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>(E1329/D1329)*100</f>
        <v>3.5520833333333335</v>
      </c>
      <c r="P1329" s="6">
        <f>E1329/L1329</f>
        <v>41.585365853658537</v>
      </c>
      <c r="Q1329" t="str">
        <f t="shared" si="80"/>
        <v>technology</v>
      </c>
      <c r="R1329" t="str">
        <f t="shared" si="81"/>
        <v>wearables</v>
      </c>
      <c r="S1329" s="13">
        <f>(I1329/86400)+25569+(-8/24)</f>
        <v>42153.345312500001</v>
      </c>
      <c r="T1329" s="13">
        <f>(J1329/86400)+25569+(-8/24)</f>
        <v>42123.345312500001</v>
      </c>
      <c r="U1329" t="str">
        <f t="shared" si="82"/>
        <v>Apr</v>
      </c>
      <c r="V1329">
        <f t="shared" si="83"/>
        <v>2015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>(E1330/D1330)*100</f>
        <v>2.3306666666666667</v>
      </c>
      <c r="P1330" s="6">
        <f>E1330/L1330</f>
        <v>116.53333333333333</v>
      </c>
      <c r="Q1330" t="str">
        <f t="shared" si="80"/>
        <v>technology</v>
      </c>
      <c r="R1330" t="str">
        <f t="shared" si="81"/>
        <v>wearables</v>
      </c>
      <c r="S1330" s="13">
        <f>(I1330/86400)+25569+(-8/24)</f>
        <v>42657.309421296297</v>
      </c>
      <c r="T1330" s="13">
        <f>(J1330/86400)+25569+(-8/24)</f>
        <v>42612.309421296297</v>
      </c>
      <c r="U1330" t="str">
        <f t="shared" si="82"/>
        <v>Aug</v>
      </c>
      <c r="V1330">
        <f t="shared" si="83"/>
        <v>2016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>(E1331/D1331)*100</f>
        <v>0.81600000000000006</v>
      </c>
      <c r="P1331" s="6">
        <f>E1331/L1331</f>
        <v>45.333333333333336</v>
      </c>
      <c r="Q1331" t="str">
        <f t="shared" si="80"/>
        <v>technology</v>
      </c>
      <c r="R1331" t="str">
        <f t="shared" si="81"/>
        <v>wearables</v>
      </c>
      <c r="S1331" s="13">
        <f>(I1331/86400)+25569+(-8/24)</f>
        <v>41974.929918981477</v>
      </c>
      <c r="T1331" s="13">
        <f>(J1331/86400)+25569+(-8/24)</f>
        <v>41934.888252314813</v>
      </c>
      <c r="U1331" t="str">
        <f t="shared" si="82"/>
        <v>Oct</v>
      </c>
      <c r="V1331">
        <f t="shared" si="83"/>
        <v>2014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>(E1332/D1332)*100</f>
        <v>22.494285714285713</v>
      </c>
      <c r="P1332" s="6">
        <f>E1332/L1332</f>
        <v>157.46</v>
      </c>
      <c r="Q1332" t="str">
        <f t="shared" si="80"/>
        <v>technology</v>
      </c>
      <c r="R1332" t="str">
        <f t="shared" si="81"/>
        <v>wearables</v>
      </c>
      <c r="S1332" s="13">
        <f>(I1332/86400)+25569+(-8/24)</f>
        <v>42552.833333333336</v>
      </c>
      <c r="T1332" s="13">
        <f>(J1332/86400)+25569+(-8/24)</f>
        <v>42521.943391203698</v>
      </c>
      <c r="U1332" t="str">
        <f t="shared" si="82"/>
        <v>May</v>
      </c>
      <c r="V1332">
        <f t="shared" si="83"/>
        <v>2016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>(E1333/D1333)*100</f>
        <v>1.3668</v>
      </c>
      <c r="P1333" s="6">
        <f>E1333/L1333</f>
        <v>100.5</v>
      </c>
      <c r="Q1333" t="str">
        <f t="shared" si="80"/>
        <v>technology</v>
      </c>
      <c r="R1333" t="str">
        <f t="shared" si="81"/>
        <v>wearables</v>
      </c>
      <c r="S1333" s="13">
        <f>(I1333/86400)+25569+(-8/24)</f>
        <v>42599.170763888884</v>
      </c>
      <c r="T1333" s="13">
        <f>(J1333/86400)+25569+(-8/24)</f>
        <v>42569.170763888884</v>
      </c>
      <c r="U1333" t="str">
        <f t="shared" si="82"/>
        <v>Jul</v>
      </c>
      <c r="V1333">
        <f t="shared" si="83"/>
        <v>2016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>(E1334/D1334)*100</f>
        <v>0</v>
      </c>
      <c r="P1334" s="6" t="e">
        <f>E1334/L1334</f>
        <v>#DIV/0!</v>
      </c>
      <c r="Q1334" t="str">
        <f t="shared" si="80"/>
        <v>technology</v>
      </c>
      <c r="R1334" t="str">
        <f t="shared" si="81"/>
        <v>wearables</v>
      </c>
      <c r="S1334" s="13">
        <f>(I1334/86400)+25569+(-8/24)</f>
        <v>42761.726944444446</v>
      </c>
      <c r="T1334" s="13">
        <f>(J1334/86400)+25569+(-8/24)</f>
        <v>42731.726944444446</v>
      </c>
      <c r="U1334" t="str">
        <f t="shared" si="82"/>
        <v>Dec</v>
      </c>
      <c r="V1334">
        <f t="shared" si="83"/>
        <v>2016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>(E1335/D1335)*100</f>
        <v>0</v>
      </c>
      <c r="P1335" s="6" t="e">
        <f>E1335/L1335</f>
        <v>#DIV/0!</v>
      </c>
      <c r="Q1335" t="str">
        <f t="shared" si="80"/>
        <v>technology</v>
      </c>
      <c r="R1335" t="str">
        <f t="shared" si="81"/>
        <v>wearables</v>
      </c>
      <c r="S1335" s="13">
        <f>(I1335/86400)+25569+(-8/24)</f>
        <v>41835.7734375</v>
      </c>
      <c r="T1335" s="13">
        <f>(J1335/86400)+25569+(-8/24)</f>
        <v>41805.7734375</v>
      </c>
      <c r="U1335" t="str">
        <f t="shared" si="82"/>
        <v>Jun</v>
      </c>
      <c r="V1335">
        <f t="shared" si="83"/>
        <v>2014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>(E1336/D1336)*100</f>
        <v>10.754135338345865</v>
      </c>
      <c r="P1336" s="6">
        <f>E1336/L1336</f>
        <v>51.822463768115945</v>
      </c>
      <c r="Q1336" t="str">
        <f t="shared" si="80"/>
        <v>technology</v>
      </c>
      <c r="R1336" t="str">
        <f t="shared" si="81"/>
        <v>wearables</v>
      </c>
      <c r="S1336" s="13">
        <f>(I1336/86400)+25569+(-8/24)</f>
        <v>42440.440821759257</v>
      </c>
      <c r="T1336" s="13">
        <f>(J1336/86400)+25569+(-8/24)</f>
        <v>42410.440821759257</v>
      </c>
      <c r="U1336" t="str">
        <f t="shared" si="82"/>
        <v>Feb</v>
      </c>
      <c r="V1336">
        <f t="shared" si="83"/>
        <v>2016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>(E1337/D1337)*100</f>
        <v>19.759999999999998</v>
      </c>
      <c r="P1337" s="6">
        <f>E1337/L1337</f>
        <v>308.75</v>
      </c>
      <c r="Q1337" t="str">
        <f t="shared" si="80"/>
        <v>technology</v>
      </c>
      <c r="R1337" t="str">
        <f t="shared" si="81"/>
        <v>wearables</v>
      </c>
      <c r="S1337" s="13">
        <f>(I1337/86400)+25569+(-8/24)</f>
        <v>42343.603032407402</v>
      </c>
      <c r="T1337" s="13">
        <f>(J1337/86400)+25569+(-8/24)</f>
        <v>42313.603032407402</v>
      </c>
      <c r="U1337" t="str">
        <f t="shared" si="82"/>
        <v>Nov</v>
      </c>
      <c r="V1337">
        <f t="shared" si="83"/>
        <v>2015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>(E1338/D1338)*100</f>
        <v>84.946999999999989</v>
      </c>
      <c r="P1338" s="6">
        <f>E1338/L1338</f>
        <v>379.22767857142856</v>
      </c>
      <c r="Q1338" t="str">
        <f t="shared" si="80"/>
        <v>technology</v>
      </c>
      <c r="R1338" t="str">
        <f t="shared" si="81"/>
        <v>wearables</v>
      </c>
      <c r="S1338" s="13">
        <f>(I1338/86400)+25569+(-8/24)</f>
        <v>41990.530416666668</v>
      </c>
      <c r="T1338" s="13">
        <f>(J1338/86400)+25569+(-8/24)</f>
        <v>41955.530416666668</v>
      </c>
      <c r="U1338" t="str">
        <f t="shared" si="82"/>
        <v>Nov</v>
      </c>
      <c r="V1338">
        <f t="shared" si="83"/>
        <v>2014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>(E1339/D1339)*100</f>
        <v>49.381999999999998</v>
      </c>
      <c r="P1339" s="6">
        <f>E1339/L1339</f>
        <v>176.36428571428573</v>
      </c>
      <c r="Q1339" t="str">
        <f t="shared" si="80"/>
        <v>technology</v>
      </c>
      <c r="R1339" t="str">
        <f t="shared" si="81"/>
        <v>wearables</v>
      </c>
      <c r="S1339" s="13">
        <f>(I1339/86400)+25569+(-8/24)</f>
        <v>42797.243969907409</v>
      </c>
      <c r="T1339" s="13">
        <f>(J1339/86400)+25569+(-8/24)</f>
        <v>42767.243969907409</v>
      </c>
      <c r="U1339" t="str">
        <f t="shared" si="82"/>
        <v>Feb</v>
      </c>
      <c r="V1339">
        <f t="shared" si="83"/>
        <v>2017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>(E1340/D1340)*100</f>
        <v>3.3033333333333332</v>
      </c>
      <c r="P1340" s="6">
        <f>E1340/L1340</f>
        <v>66.066666666666663</v>
      </c>
      <c r="Q1340" t="str">
        <f t="shared" si="80"/>
        <v>technology</v>
      </c>
      <c r="R1340" t="str">
        <f t="shared" si="81"/>
        <v>wearables</v>
      </c>
      <c r="S1340" s="13">
        <f>(I1340/86400)+25569+(-8/24)</f>
        <v>42218.470289351848</v>
      </c>
      <c r="T1340" s="13">
        <f>(J1340/86400)+25569+(-8/24)</f>
        <v>42188.470289351848</v>
      </c>
      <c r="U1340" t="str">
        <f t="shared" si="82"/>
        <v>Jul</v>
      </c>
      <c r="V1340">
        <f t="shared" si="83"/>
        <v>2015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>(E1341/D1341)*100</f>
        <v>6.6339999999999995</v>
      </c>
      <c r="P1341" s="6">
        <f>E1341/L1341</f>
        <v>89.648648648648646</v>
      </c>
      <c r="Q1341" t="str">
        <f t="shared" si="80"/>
        <v>technology</v>
      </c>
      <c r="R1341" t="str">
        <f t="shared" si="81"/>
        <v>wearables</v>
      </c>
      <c r="S1341" s="13">
        <f>(I1341/86400)+25569+(-8/24)</f>
        <v>41981.355497685181</v>
      </c>
      <c r="T1341" s="13">
        <f>(J1341/86400)+25569+(-8/24)</f>
        <v>41936.313831018517</v>
      </c>
      <c r="U1341" t="str">
        <f t="shared" si="82"/>
        <v>Oct</v>
      </c>
      <c r="V1341">
        <f t="shared" si="83"/>
        <v>2014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>(E1342/D1342)*100</f>
        <v>0</v>
      </c>
      <c r="P1342" s="6" t="e">
        <f>E1342/L1342</f>
        <v>#DIV/0!</v>
      </c>
      <c r="Q1342" t="str">
        <f t="shared" si="80"/>
        <v>technology</v>
      </c>
      <c r="R1342" t="str">
        <f t="shared" si="81"/>
        <v>wearables</v>
      </c>
      <c r="S1342" s="13">
        <f>(I1342/86400)+25569+(-8/24)</f>
        <v>41866.262187499997</v>
      </c>
      <c r="T1342" s="13">
        <f>(J1342/86400)+25569+(-8/24)</f>
        <v>41836.262187499997</v>
      </c>
      <c r="U1342" t="str">
        <f t="shared" si="82"/>
        <v>Jul</v>
      </c>
      <c r="V1342">
        <f t="shared" si="83"/>
        <v>2014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>(E1343/D1343)*100</f>
        <v>70.36</v>
      </c>
      <c r="P1343" s="6">
        <f>E1343/L1343</f>
        <v>382.39130434782606</v>
      </c>
      <c r="Q1343" t="str">
        <f t="shared" si="80"/>
        <v>technology</v>
      </c>
      <c r="R1343" t="str">
        <f t="shared" si="81"/>
        <v>wearables</v>
      </c>
      <c r="S1343" s="13">
        <f>(I1343/86400)+25569+(-8/24)</f>
        <v>42644.290706018517</v>
      </c>
      <c r="T1343" s="13">
        <f>(J1343/86400)+25569+(-8/24)</f>
        <v>42612.290706018517</v>
      </c>
      <c r="U1343" t="str">
        <f t="shared" si="82"/>
        <v>Aug</v>
      </c>
      <c r="V1343">
        <f t="shared" si="83"/>
        <v>2016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>(E1344/D1344)*100</f>
        <v>0.2</v>
      </c>
      <c r="P1344" s="6">
        <f>E1344/L1344</f>
        <v>100</v>
      </c>
      <c r="Q1344" t="str">
        <f t="shared" si="80"/>
        <v>technology</v>
      </c>
      <c r="R1344" t="str">
        <f t="shared" si="81"/>
        <v>wearables</v>
      </c>
      <c r="S1344" s="13">
        <f>(I1344/86400)+25569+(-8/24)</f>
        <v>42202.483090277776</v>
      </c>
      <c r="T1344" s="13">
        <f>(J1344/86400)+25569+(-8/24)</f>
        <v>42172.483090277776</v>
      </c>
      <c r="U1344" t="str">
        <f t="shared" si="82"/>
        <v>Jun</v>
      </c>
      <c r="V1344">
        <f t="shared" si="83"/>
        <v>2015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>(E1345/D1345)*100</f>
        <v>102.298</v>
      </c>
      <c r="P1345" s="6">
        <f>E1345/L1345</f>
        <v>158.35603715170279</v>
      </c>
      <c r="Q1345" t="str">
        <f t="shared" si="80"/>
        <v>technology</v>
      </c>
      <c r="R1345" t="str">
        <f t="shared" si="81"/>
        <v>wearables</v>
      </c>
      <c r="S1345" s="13">
        <f>(I1345/86400)+25569+(-8/24)</f>
        <v>42600.832638888889</v>
      </c>
      <c r="T1345" s="13">
        <f>(J1345/86400)+25569+(-8/24)</f>
        <v>42542.193090277775</v>
      </c>
      <c r="U1345" t="str">
        <f t="shared" si="82"/>
        <v>Jun</v>
      </c>
      <c r="V1345">
        <f t="shared" si="83"/>
        <v>2016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>(E1346/D1346)*100</f>
        <v>377.73333333333335</v>
      </c>
      <c r="P1346" s="6">
        <f>E1346/L1346</f>
        <v>40.762589928057551</v>
      </c>
      <c r="Q1346" t="str">
        <f t="shared" si="80"/>
        <v>publishing</v>
      </c>
      <c r="R1346" t="str">
        <f t="shared" si="81"/>
        <v>nonfiction</v>
      </c>
      <c r="S1346" s="13">
        <f>(I1346/86400)+25569+(-8/24)</f>
        <v>42551.456469907404</v>
      </c>
      <c r="T1346" s="13">
        <f>(J1346/86400)+25569+(-8/24)</f>
        <v>42522.456469907404</v>
      </c>
      <c r="U1346" t="str">
        <f t="shared" si="82"/>
        <v>Jun</v>
      </c>
      <c r="V1346">
        <f t="shared" si="83"/>
        <v>2016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>(E1347/D1347)*100</f>
        <v>125</v>
      </c>
      <c r="P1347" s="6">
        <f>E1347/L1347</f>
        <v>53.571428571428569</v>
      </c>
      <c r="Q1347" t="str">
        <f t="shared" ref="Q1347:Q1410" si="84">LEFT(N1347,FIND("/",N1347)-1)</f>
        <v>publishing</v>
      </c>
      <c r="R1347" t="str">
        <f t="shared" ref="R1347:R1410" si="85">MID(N1347,FIND("/",N1347)+1,20)</f>
        <v>nonfiction</v>
      </c>
      <c r="S1347" s="13">
        <f>(I1347/86400)+25569+(-8/24)</f>
        <v>41834.481006944443</v>
      </c>
      <c r="T1347" s="13">
        <f>(J1347/86400)+25569+(-8/24)</f>
        <v>41799.481006944443</v>
      </c>
      <c r="U1347" t="str">
        <f t="shared" ref="U1347:U1410" si="86">TEXT(T1347,"mmm")</f>
        <v>Jun</v>
      </c>
      <c r="V1347">
        <f t="shared" ref="V1347:V1410" si="87">YEAR(T1347)</f>
        <v>2014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>(E1348/D1348)*100</f>
        <v>147.32653061224491</v>
      </c>
      <c r="P1348" s="6">
        <f>E1348/L1348</f>
        <v>48.449664429530202</v>
      </c>
      <c r="Q1348" t="str">
        <f t="shared" si="84"/>
        <v>publishing</v>
      </c>
      <c r="R1348" t="str">
        <f t="shared" si="85"/>
        <v>nonfiction</v>
      </c>
      <c r="S1348" s="13">
        <f>(I1348/86400)+25569+(-8/24)</f>
        <v>41451.742488425924</v>
      </c>
      <c r="T1348" s="13">
        <f>(J1348/86400)+25569+(-8/24)</f>
        <v>41421.742488425924</v>
      </c>
      <c r="U1348" t="str">
        <f t="shared" si="86"/>
        <v>May</v>
      </c>
      <c r="V1348">
        <f t="shared" si="87"/>
        <v>2013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>(E1349/D1349)*100</f>
        <v>102.2</v>
      </c>
      <c r="P1349" s="6">
        <f>E1349/L1349</f>
        <v>82.41935483870968</v>
      </c>
      <c r="Q1349" t="str">
        <f t="shared" si="84"/>
        <v>publishing</v>
      </c>
      <c r="R1349" t="str">
        <f t="shared" si="85"/>
        <v>nonfiction</v>
      </c>
      <c r="S1349" s="13">
        <f>(I1349/86400)+25569+(-8/24)</f>
        <v>42070.304687499993</v>
      </c>
      <c r="T1349" s="13">
        <f>(J1349/86400)+25569+(-8/24)</f>
        <v>42040.304687499993</v>
      </c>
      <c r="U1349" t="str">
        <f t="shared" si="86"/>
        <v>Feb</v>
      </c>
      <c r="V1349">
        <f t="shared" si="87"/>
        <v>2015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>(E1350/D1350)*100</f>
        <v>101.8723404255319</v>
      </c>
      <c r="P1350" s="6">
        <f>E1350/L1350</f>
        <v>230.19230769230768</v>
      </c>
      <c r="Q1350" t="str">
        <f t="shared" si="84"/>
        <v>publishing</v>
      </c>
      <c r="R1350" t="str">
        <f t="shared" si="85"/>
        <v>nonfiction</v>
      </c>
      <c r="S1350" s="13">
        <f>(I1350/86400)+25569+(-8/24)</f>
        <v>41991.172835648147</v>
      </c>
      <c r="T1350" s="13">
        <f>(J1350/86400)+25569+(-8/24)</f>
        <v>41963.172835648147</v>
      </c>
      <c r="U1350" t="str">
        <f t="shared" si="86"/>
        <v>Nov</v>
      </c>
      <c r="V1350">
        <f t="shared" si="87"/>
        <v>2014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>(E1351/D1351)*100</f>
        <v>204.2</v>
      </c>
      <c r="P1351" s="6">
        <f>E1351/L1351</f>
        <v>59.360465116279073</v>
      </c>
      <c r="Q1351" t="str">
        <f t="shared" si="84"/>
        <v>publishing</v>
      </c>
      <c r="R1351" t="str">
        <f t="shared" si="85"/>
        <v>nonfiction</v>
      </c>
      <c r="S1351" s="13">
        <f>(I1351/86400)+25569+(-8/24)</f>
        <v>42353.957638888889</v>
      </c>
      <c r="T1351" s="13">
        <f>(J1351/86400)+25569+(-8/24)</f>
        <v>42316.999247685184</v>
      </c>
      <c r="U1351" t="str">
        <f t="shared" si="86"/>
        <v>Nov</v>
      </c>
      <c r="V1351">
        <f t="shared" si="87"/>
        <v>2015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>(E1352/D1352)*100</f>
        <v>104.05</v>
      </c>
      <c r="P1352" s="6">
        <f>E1352/L1352</f>
        <v>66.698717948717942</v>
      </c>
      <c r="Q1352" t="str">
        <f t="shared" si="84"/>
        <v>publishing</v>
      </c>
      <c r="R1352" t="str">
        <f t="shared" si="85"/>
        <v>nonfiction</v>
      </c>
      <c r="S1352" s="13">
        <f>(I1352/86400)+25569+(-8/24)</f>
        <v>42363.679791666662</v>
      </c>
      <c r="T1352" s="13">
        <f>(J1352/86400)+25569+(-8/24)</f>
        <v>42333.679791666662</v>
      </c>
      <c r="U1352" t="str">
        <f t="shared" si="86"/>
        <v>Nov</v>
      </c>
      <c r="V1352">
        <f t="shared" si="87"/>
        <v>2015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>(E1353/D1353)*100</f>
        <v>101.265</v>
      </c>
      <c r="P1353" s="6">
        <f>E1353/L1353</f>
        <v>168.77500000000001</v>
      </c>
      <c r="Q1353" t="str">
        <f t="shared" si="84"/>
        <v>publishing</v>
      </c>
      <c r="R1353" t="str">
        <f t="shared" si="85"/>
        <v>nonfiction</v>
      </c>
      <c r="S1353" s="13">
        <f>(I1353/86400)+25569+(-8/24)</f>
        <v>42412.406759259255</v>
      </c>
      <c r="T1353" s="13">
        <f>(J1353/86400)+25569+(-8/24)</f>
        <v>42382.406759259255</v>
      </c>
      <c r="U1353" t="str">
        <f t="shared" si="86"/>
        <v>Jan</v>
      </c>
      <c r="V1353">
        <f t="shared" si="87"/>
        <v>2016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>(E1354/D1354)*100</f>
        <v>136.13999999999999</v>
      </c>
      <c r="P1354" s="6">
        <f>E1354/L1354</f>
        <v>59.973568281938327</v>
      </c>
      <c r="Q1354" t="str">
        <f t="shared" si="84"/>
        <v>publishing</v>
      </c>
      <c r="R1354" t="str">
        <f t="shared" si="85"/>
        <v>nonfiction</v>
      </c>
      <c r="S1354" s="13">
        <f>(I1354/86400)+25569+(-8/24)</f>
        <v>42251.832638888889</v>
      </c>
      <c r="T1354" s="13">
        <f>(J1354/86400)+25569+(-8/24)</f>
        <v>42200.244976851849</v>
      </c>
      <c r="U1354" t="str">
        <f t="shared" si="86"/>
        <v>Jul</v>
      </c>
      <c r="V1354">
        <f t="shared" si="87"/>
        <v>2015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>(E1355/D1355)*100</f>
        <v>133.6</v>
      </c>
      <c r="P1355" s="6">
        <f>E1355/L1355</f>
        <v>31.80952380952381</v>
      </c>
      <c r="Q1355" t="str">
        <f t="shared" si="84"/>
        <v>publishing</v>
      </c>
      <c r="R1355" t="str">
        <f t="shared" si="85"/>
        <v>nonfiction</v>
      </c>
      <c r="S1355" s="13">
        <f>(I1355/86400)+25569+(-8/24)</f>
        <v>41343.666666666664</v>
      </c>
      <c r="T1355" s="13">
        <f>(J1355/86400)+25569+(-8/24)</f>
        <v>41308.784583333334</v>
      </c>
      <c r="U1355" t="str">
        <f t="shared" si="86"/>
        <v>Feb</v>
      </c>
      <c r="V1355">
        <f t="shared" si="87"/>
        <v>2013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>(E1356/D1356)*100</f>
        <v>130.25</v>
      </c>
      <c r="P1356" s="6">
        <f>E1356/L1356</f>
        <v>24.421875</v>
      </c>
      <c r="Q1356" t="str">
        <f t="shared" si="84"/>
        <v>publishing</v>
      </c>
      <c r="R1356" t="str">
        <f t="shared" si="85"/>
        <v>nonfiction</v>
      </c>
      <c r="S1356" s="13">
        <f>(I1356/86400)+25569+(-8/24)</f>
        <v>42532.474293981482</v>
      </c>
      <c r="T1356" s="13">
        <f>(J1356/86400)+25569+(-8/24)</f>
        <v>42502.474293981482</v>
      </c>
      <c r="U1356" t="str">
        <f t="shared" si="86"/>
        <v>May</v>
      </c>
      <c r="V1356">
        <f t="shared" si="87"/>
        <v>2016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>(E1357/D1357)*100</f>
        <v>122.67999999999999</v>
      </c>
      <c r="P1357" s="6">
        <f>E1357/L1357</f>
        <v>25.347107438016529</v>
      </c>
      <c r="Q1357" t="str">
        <f t="shared" si="84"/>
        <v>publishing</v>
      </c>
      <c r="R1357" t="str">
        <f t="shared" si="85"/>
        <v>nonfiction</v>
      </c>
      <c r="S1357" s="13">
        <f>(I1357/86400)+25569+(-8/24)</f>
        <v>41243.083333333328</v>
      </c>
      <c r="T1357" s="13">
        <f>(J1357/86400)+25569+(-8/24)</f>
        <v>41212.921354166661</v>
      </c>
      <c r="U1357" t="str">
        <f t="shared" si="86"/>
        <v>Oct</v>
      </c>
      <c r="V1357">
        <f t="shared" si="87"/>
        <v>2012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>(E1358/D1358)*100</f>
        <v>182.81058823529412</v>
      </c>
      <c r="P1358" s="6">
        <f>E1358/L1358</f>
        <v>71.443218390804603</v>
      </c>
      <c r="Q1358" t="str">
        <f t="shared" si="84"/>
        <v>publishing</v>
      </c>
      <c r="R1358" t="str">
        <f t="shared" si="85"/>
        <v>nonfiction</v>
      </c>
      <c r="S1358" s="13">
        <f>(I1358/86400)+25569+(-8/24)</f>
        <v>41459.705555555549</v>
      </c>
      <c r="T1358" s="13">
        <f>(J1358/86400)+25569+(-8/24)</f>
        <v>41429.705555555549</v>
      </c>
      <c r="U1358" t="str">
        <f t="shared" si="86"/>
        <v>Jun</v>
      </c>
      <c r="V1358">
        <f t="shared" si="87"/>
        <v>2013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>(E1359/D1359)*100</f>
        <v>125.29999999999998</v>
      </c>
      <c r="P1359" s="6">
        <f>E1359/L1359</f>
        <v>38.553846153846152</v>
      </c>
      <c r="Q1359" t="str">
        <f t="shared" si="84"/>
        <v>publishing</v>
      </c>
      <c r="R1359" t="str">
        <f t="shared" si="85"/>
        <v>nonfiction</v>
      </c>
      <c r="S1359" s="13">
        <f>(I1359/86400)+25569+(-8/24)</f>
        <v>41333.915972222218</v>
      </c>
      <c r="T1359" s="13">
        <f>(J1359/86400)+25569+(-8/24)</f>
        <v>41304.628900462958</v>
      </c>
      <c r="U1359" t="str">
        <f t="shared" si="86"/>
        <v>Jan</v>
      </c>
      <c r="V1359">
        <f t="shared" si="87"/>
        <v>2013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>(E1360/D1360)*100</f>
        <v>111.66666666666667</v>
      </c>
      <c r="P1360" s="6">
        <f>E1360/L1360</f>
        <v>68.367346938775512</v>
      </c>
      <c r="Q1360" t="str">
        <f t="shared" si="84"/>
        <v>publishing</v>
      </c>
      <c r="R1360" t="str">
        <f t="shared" si="85"/>
        <v>nonfiction</v>
      </c>
      <c r="S1360" s="13">
        <f>(I1360/86400)+25569+(-8/24)</f>
        <v>40719.237534722219</v>
      </c>
      <c r="T1360" s="13">
        <f>(J1360/86400)+25569+(-8/24)</f>
        <v>40689.237534722219</v>
      </c>
      <c r="U1360" t="str">
        <f t="shared" si="86"/>
        <v>May</v>
      </c>
      <c r="V1360">
        <f t="shared" si="87"/>
        <v>2011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>(E1361/D1361)*100</f>
        <v>115.75757575757575</v>
      </c>
      <c r="P1361" s="6">
        <f>E1361/L1361</f>
        <v>40.210526315789473</v>
      </c>
      <c r="Q1361" t="str">
        <f t="shared" si="84"/>
        <v>publishing</v>
      </c>
      <c r="R1361" t="str">
        <f t="shared" si="85"/>
        <v>nonfiction</v>
      </c>
      <c r="S1361" s="13">
        <f>(I1361/86400)+25569+(-8/24)</f>
        <v>40730.481365740736</v>
      </c>
      <c r="T1361" s="13">
        <f>(J1361/86400)+25569+(-8/24)</f>
        <v>40668.481365740736</v>
      </c>
      <c r="U1361" t="str">
        <f t="shared" si="86"/>
        <v>May</v>
      </c>
      <c r="V1361">
        <f t="shared" si="87"/>
        <v>2011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>(E1362/D1362)*100</f>
        <v>173.2</v>
      </c>
      <c r="P1362" s="6">
        <f>E1362/L1362</f>
        <v>32.074074074074076</v>
      </c>
      <c r="Q1362" t="str">
        <f t="shared" si="84"/>
        <v>publishing</v>
      </c>
      <c r="R1362" t="str">
        <f t="shared" si="85"/>
        <v>nonfiction</v>
      </c>
      <c r="S1362" s="13">
        <f>(I1362/86400)+25569+(-8/24)</f>
        <v>41123.567361111105</v>
      </c>
      <c r="T1362" s="13">
        <f>(J1362/86400)+25569+(-8/24)</f>
        <v>41095.567361111105</v>
      </c>
      <c r="U1362" t="str">
        <f t="shared" si="86"/>
        <v>Jul</v>
      </c>
      <c r="V1362">
        <f t="shared" si="87"/>
        <v>2012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>(E1363/D1363)*100</f>
        <v>125.98333333333333</v>
      </c>
      <c r="P1363" s="6">
        <f>E1363/L1363</f>
        <v>28.632575757575758</v>
      </c>
      <c r="Q1363" t="str">
        <f t="shared" si="84"/>
        <v>publishing</v>
      </c>
      <c r="R1363" t="str">
        <f t="shared" si="85"/>
        <v>nonfiction</v>
      </c>
      <c r="S1363" s="13">
        <f>(I1363/86400)+25569+(-8/24)</f>
        <v>41811.383935185186</v>
      </c>
      <c r="T1363" s="13">
        <f>(J1363/86400)+25569+(-8/24)</f>
        <v>41781.383935185186</v>
      </c>
      <c r="U1363" t="str">
        <f t="shared" si="86"/>
        <v>May</v>
      </c>
      <c r="V1363">
        <f t="shared" si="87"/>
        <v>2014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>(E1364/D1364)*100</f>
        <v>109.1</v>
      </c>
      <c r="P1364" s="6">
        <f>E1364/L1364</f>
        <v>43.64</v>
      </c>
      <c r="Q1364" t="str">
        <f t="shared" si="84"/>
        <v>publishing</v>
      </c>
      <c r="R1364" t="str">
        <f t="shared" si="85"/>
        <v>nonfiction</v>
      </c>
      <c r="S1364" s="13">
        <f>(I1364/86400)+25569+(-8/24)</f>
        <v>41524.601053240738</v>
      </c>
      <c r="T1364" s="13">
        <f>(J1364/86400)+25569+(-8/24)</f>
        <v>41464.601053240738</v>
      </c>
      <c r="U1364" t="str">
        <f t="shared" si="86"/>
        <v>Jul</v>
      </c>
      <c r="V1364">
        <f t="shared" si="87"/>
        <v>2013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>(E1365/D1365)*100</f>
        <v>100</v>
      </c>
      <c r="P1365" s="6">
        <f>E1365/L1365</f>
        <v>40</v>
      </c>
      <c r="Q1365" t="str">
        <f t="shared" si="84"/>
        <v>publishing</v>
      </c>
      <c r="R1365" t="str">
        <f t="shared" si="85"/>
        <v>nonfiction</v>
      </c>
      <c r="S1365" s="13">
        <f>(I1365/86400)+25569+(-8/24)</f>
        <v>42414.999305555553</v>
      </c>
      <c r="T1365" s="13">
        <f>(J1365/86400)+25569+(-8/24)</f>
        <v>42396.510729166665</v>
      </c>
      <c r="U1365" t="str">
        <f t="shared" si="86"/>
        <v>Jan</v>
      </c>
      <c r="V1365">
        <f t="shared" si="87"/>
        <v>2016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>(E1366/D1366)*100</f>
        <v>118.64285714285714</v>
      </c>
      <c r="P1366" s="6">
        <f>E1366/L1366</f>
        <v>346.04166666666669</v>
      </c>
      <c r="Q1366" t="str">
        <f t="shared" si="84"/>
        <v>music</v>
      </c>
      <c r="R1366" t="str">
        <f t="shared" si="85"/>
        <v>rock</v>
      </c>
      <c r="S1366" s="13">
        <f>(I1366/86400)+25569+(-8/24)</f>
        <v>42011.362337962964</v>
      </c>
      <c r="T1366" s="13">
        <f>(J1366/86400)+25569+(-8/24)</f>
        <v>41951.362337962964</v>
      </c>
      <c r="U1366" t="str">
        <f t="shared" si="86"/>
        <v>Nov</v>
      </c>
      <c r="V1366">
        <f t="shared" si="87"/>
        <v>2014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>(E1367/D1367)*100</f>
        <v>100.26666666666667</v>
      </c>
      <c r="P1367" s="6">
        <f>E1367/L1367</f>
        <v>81.739130434782609</v>
      </c>
      <c r="Q1367" t="str">
        <f t="shared" si="84"/>
        <v>music</v>
      </c>
      <c r="R1367" t="str">
        <f t="shared" si="85"/>
        <v>rock</v>
      </c>
      <c r="S1367" s="13">
        <f>(I1367/86400)+25569+(-8/24)</f>
        <v>42079.358240740738</v>
      </c>
      <c r="T1367" s="13">
        <f>(J1367/86400)+25569+(-8/24)</f>
        <v>42049.399907407402</v>
      </c>
      <c r="U1367" t="str">
        <f t="shared" si="86"/>
        <v>Feb</v>
      </c>
      <c r="V1367">
        <f t="shared" si="87"/>
        <v>2015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>(E1368/D1368)*100</f>
        <v>126.48920000000001</v>
      </c>
      <c r="P1368" s="6">
        <f>E1368/L1368</f>
        <v>64.535306122448986</v>
      </c>
      <c r="Q1368" t="str">
        <f t="shared" si="84"/>
        <v>music</v>
      </c>
      <c r="R1368" t="str">
        <f t="shared" si="85"/>
        <v>rock</v>
      </c>
      <c r="S1368" s="13">
        <f>(I1368/86400)+25569+(-8/24)</f>
        <v>41969.704432870371</v>
      </c>
      <c r="T1368" s="13">
        <f>(J1368/86400)+25569+(-8/24)</f>
        <v>41924.662766203699</v>
      </c>
      <c r="U1368" t="str">
        <f t="shared" si="86"/>
        <v>Oct</v>
      </c>
      <c r="V1368">
        <f t="shared" si="87"/>
        <v>2014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>(E1369/D1369)*100</f>
        <v>114.26</v>
      </c>
      <c r="P1369" s="6">
        <f>E1369/L1369</f>
        <v>63.477777777777774</v>
      </c>
      <c r="Q1369" t="str">
        <f t="shared" si="84"/>
        <v>music</v>
      </c>
      <c r="R1369" t="str">
        <f t="shared" si="85"/>
        <v>rock</v>
      </c>
      <c r="S1369" s="13">
        <f>(I1369/86400)+25569+(-8/24)</f>
        <v>42321.711226851847</v>
      </c>
      <c r="T1369" s="13">
        <f>(J1369/86400)+25569+(-8/24)</f>
        <v>42291.669560185182</v>
      </c>
      <c r="U1369" t="str">
        <f t="shared" si="86"/>
        <v>Oct</v>
      </c>
      <c r="V1369">
        <f t="shared" si="87"/>
        <v>2015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>(E1370/D1370)*100</f>
        <v>110.7</v>
      </c>
      <c r="P1370" s="6">
        <f>E1370/L1370</f>
        <v>63.620689655172413</v>
      </c>
      <c r="Q1370" t="str">
        <f t="shared" si="84"/>
        <v>music</v>
      </c>
      <c r="R1370" t="str">
        <f t="shared" si="85"/>
        <v>rock</v>
      </c>
      <c r="S1370" s="13">
        <f>(I1370/86400)+25569+(-8/24)</f>
        <v>42169.857569444437</v>
      </c>
      <c r="T1370" s="13">
        <f>(J1370/86400)+25569+(-8/24)</f>
        <v>42145.857569444437</v>
      </c>
      <c r="U1370" t="str">
        <f t="shared" si="86"/>
        <v>May</v>
      </c>
      <c r="V1370">
        <f t="shared" si="87"/>
        <v>2015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>(E1371/D1371)*100</f>
        <v>105.34805315203954</v>
      </c>
      <c r="P1371" s="6">
        <f>E1371/L1371</f>
        <v>83.967068965517228</v>
      </c>
      <c r="Q1371" t="str">
        <f t="shared" si="84"/>
        <v>music</v>
      </c>
      <c r="R1371" t="str">
        <f t="shared" si="85"/>
        <v>rock</v>
      </c>
      <c r="S1371" s="13">
        <f>(I1371/86400)+25569+(-8/24)</f>
        <v>41740.260949074072</v>
      </c>
      <c r="T1371" s="13">
        <f>(J1371/86400)+25569+(-8/24)</f>
        <v>41710.260949074072</v>
      </c>
      <c r="U1371" t="str">
        <f t="shared" si="86"/>
        <v>Mar</v>
      </c>
      <c r="V1371">
        <f t="shared" si="87"/>
        <v>2014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>(E1372/D1372)*100</f>
        <v>103.66666666666666</v>
      </c>
      <c r="P1372" s="6">
        <f>E1372/L1372</f>
        <v>77.75</v>
      </c>
      <c r="Q1372" t="str">
        <f t="shared" si="84"/>
        <v>music</v>
      </c>
      <c r="R1372" t="str">
        <f t="shared" si="85"/>
        <v>rock</v>
      </c>
      <c r="S1372" s="13">
        <f>(I1372/86400)+25569+(-8/24)</f>
        <v>41562.670023148145</v>
      </c>
      <c r="T1372" s="13">
        <f>(J1372/86400)+25569+(-8/24)</f>
        <v>41547.670023148145</v>
      </c>
      <c r="U1372" t="str">
        <f t="shared" si="86"/>
        <v>Sep</v>
      </c>
      <c r="V1372">
        <f t="shared" si="87"/>
        <v>2013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>(E1373/D1373)*100</f>
        <v>107.08672667523933</v>
      </c>
      <c r="P1373" s="6">
        <f>E1373/L1373</f>
        <v>107.07142857142857</v>
      </c>
      <c r="Q1373" t="str">
        <f t="shared" si="84"/>
        <v>music</v>
      </c>
      <c r="R1373" t="str">
        <f t="shared" si="85"/>
        <v>rock</v>
      </c>
      <c r="S1373" s="13">
        <f>(I1373/86400)+25569+(-8/24)</f>
        <v>42131.425254629627</v>
      </c>
      <c r="T1373" s="13">
        <f>(J1373/86400)+25569+(-8/24)</f>
        <v>42101.425254629627</v>
      </c>
      <c r="U1373" t="str">
        <f t="shared" si="86"/>
        <v>Apr</v>
      </c>
      <c r="V1373">
        <f t="shared" si="87"/>
        <v>2015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>(E1374/D1374)*100</f>
        <v>124</v>
      </c>
      <c r="P1374" s="6">
        <f>E1374/L1374</f>
        <v>38.75</v>
      </c>
      <c r="Q1374" t="str">
        <f t="shared" si="84"/>
        <v>music</v>
      </c>
      <c r="R1374" t="str">
        <f t="shared" si="85"/>
        <v>rock</v>
      </c>
      <c r="S1374" s="13">
        <f>(I1374/86400)+25569+(-8/24)</f>
        <v>41102.40662037037</v>
      </c>
      <c r="T1374" s="13">
        <f>(J1374/86400)+25569+(-8/24)</f>
        <v>41072.40662037037</v>
      </c>
      <c r="U1374" t="str">
        <f t="shared" si="86"/>
        <v>Jun</v>
      </c>
      <c r="V1374">
        <f t="shared" si="87"/>
        <v>2012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>(E1375/D1375)*100</f>
        <v>105.01</v>
      </c>
      <c r="P1375" s="6">
        <f>E1375/L1375</f>
        <v>201.94230769230768</v>
      </c>
      <c r="Q1375" t="str">
        <f t="shared" si="84"/>
        <v>music</v>
      </c>
      <c r="R1375" t="str">
        <f t="shared" si="85"/>
        <v>rock</v>
      </c>
      <c r="S1375" s="13">
        <f>(I1375/86400)+25569+(-8/24)</f>
        <v>42734.618437499994</v>
      </c>
      <c r="T1375" s="13">
        <f>(J1375/86400)+25569+(-8/24)</f>
        <v>42704.618437499994</v>
      </c>
      <c r="U1375" t="str">
        <f t="shared" si="86"/>
        <v>Nov</v>
      </c>
      <c r="V1375">
        <f t="shared" si="87"/>
        <v>2016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>(E1376/D1376)*100</f>
        <v>189.46666666666667</v>
      </c>
      <c r="P1376" s="6">
        <f>E1376/L1376</f>
        <v>43.060606060606062</v>
      </c>
      <c r="Q1376" t="str">
        <f t="shared" si="84"/>
        <v>music</v>
      </c>
      <c r="R1376" t="str">
        <f t="shared" si="85"/>
        <v>rock</v>
      </c>
      <c r="S1376" s="13">
        <f>(I1376/86400)+25569+(-8/24)</f>
        <v>42453.786898148144</v>
      </c>
      <c r="T1376" s="13">
        <f>(J1376/86400)+25569+(-8/24)</f>
        <v>42423.828564814808</v>
      </c>
      <c r="U1376" t="str">
        <f t="shared" si="86"/>
        <v>Feb</v>
      </c>
      <c r="V1376">
        <f t="shared" si="87"/>
        <v>2016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>(E1377/D1377)*100</f>
        <v>171.32499999999999</v>
      </c>
      <c r="P1377" s="6">
        <f>E1377/L1377</f>
        <v>62.871559633027523</v>
      </c>
      <c r="Q1377" t="str">
        <f t="shared" si="84"/>
        <v>music</v>
      </c>
      <c r="R1377" t="str">
        <f t="shared" si="85"/>
        <v>rock</v>
      </c>
      <c r="S1377" s="13">
        <f>(I1377/86400)+25569+(-8/24)</f>
        <v>42749.732858796291</v>
      </c>
      <c r="T1377" s="13">
        <f>(J1377/86400)+25569+(-8/24)</f>
        <v>42719.732858796291</v>
      </c>
      <c r="U1377" t="str">
        <f t="shared" si="86"/>
        <v>Dec</v>
      </c>
      <c r="V1377">
        <f t="shared" si="87"/>
        <v>2016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>(E1378/D1378)*100</f>
        <v>252.48648648648651</v>
      </c>
      <c r="P1378" s="6">
        <f>E1378/L1378</f>
        <v>55.607142857142854</v>
      </c>
      <c r="Q1378" t="str">
        <f t="shared" si="84"/>
        <v>music</v>
      </c>
      <c r="R1378" t="str">
        <f t="shared" si="85"/>
        <v>rock</v>
      </c>
      <c r="S1378" s="13">
        <f>(I1378/86400)+25569+(-8/24)</f>
        <v>42707.377384259256</v>
      </c>
      <c r="T1378" s="13">
        <f>(J1378/86400)+25569+(-8/24)</f>
        <v>42677.335717592585</v>
      </c>
      <c r="U1378" t="str">
        <f t="shared" si="86"/>
        <v>Nov</v>
      </c>
      <c r="V1378">
        <f t="shared" si="87"/>
        <v>2016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>(E1379/D1379)*100</f>
        <v>116.15384615384616</v>
      </c>
      <c r="P1379" s="6">
        <f>E1379/L1379</f>
        <v>48.70967741935484</v>
      </c>
      <c r="Q1379" t="str">
        <f t="shared" si="84"/>
        <v>music</v>
      </c>
      <c r="R1379" t="str">
        <f t="shared" si="85"/>
        <v>rock</v>
      </c>
      <c r="S1379" s="13">
        <f>(I1379/86400)+25569+(-8/24)</f>
        <v>42768.84097222222</v>
      </c>
      <c r="T1379" s="13">
        <f>(J1379/86400)+25569+(-8/24)</f>
        <v>42746.88622685185</v>
      </c>
      <c r="U1379" t="str">
        <f t="shared" si="86"/>
        <v>Jan</v>
      </c>
      <c r="V1379">
        <f t="shared" si="87"/>
        <v>2017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>(E1380/D1380)*100</f>
        <v>203.35000000000002</v>
      </c>
      <c r="P1380" s="6">
        <f>E1380/L1380</f>
        <v>30.578947368421051</v>
      </c>
      <c r="Q1380" t="str">
        <f t="shared" si="84"/>
        <v>music</v>
      </c>
      <c r="R1380" t="str">
        <f t="shared" si="85"/>
        <v>rock</v>
      </c>
      <c r="S1380" s="13">
        <f>(I1380/86400)+25569+(-8/24)</f>
        <v>42583.426041666666</v>
      </c>
      <c r="T1380" s="13">
        <f>(J1380/86400)+25569+(-8/24)</f>
        <v>42568.426041666666</v>
      </c>
      <c r="U1380" t="str">
        <f t="shared" si="86"/>
        <v>Jul</v>
      </c>
      <c r="V1380">
        <f t="shared" si="87"/>
        <v>2016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>(E1381/D1381)*100</f>
        <v>111.60000000000001</v>
      </c>
      <c r="P1381" s="6">
        <f>E1381/L1381</f>
        <v>73.907284768211923</v>
      </c>
      <c r="Q1381" t="str">
        <f t="shared" si="84"/>
        <v>music</v>
      </c>
      <c r="R1381" t="str">
        <f t="shared" si="85"/>
        <v>rock</v>
      </c>
      <c r="S1381" s="13">
        <f>(I1381/86400)+25569+(-8/24)</f>
        <v>42160.158287037033</v>
      </c>
      <c r="T1381" s="13">
        <f>(J1381/86400)+25569+(-8/24)</f>
        <v>42130.158287037033</v>
      </c>
      <c r="U1381" t="str">
        <f t="shared" si="86"/>
        <v>May</v>
      </c>
      <c r="V1381">
        <f t="shared" si="87"/>
        <v>2015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>(E1382/D1382)*100</f>
        <v>424</v>
      </c>
      <c r="P1382" s="6">
        <f>E1382/L1382</f>
        <v>21.2</v>
      </c>
      <c r="Q1382" t="str">
        <f t="shared" si="84"/>
        <v>music</v>
      </c>
      <c r="R1382" t="str">
        <f t="shared" si="85"/>
        <v>rock</v>
      </c>
      <c r="S1382" s="13">
        <f>(I1382/86400)+25569+(-8/24)</f>
        <v>42163.749999999993</v>
      </c>
      <c r="T1382" s="13">
        <f>(J1382/86400)+25569+(-8/24)</f>
        <v>42141.429467592585</v>
      </c>
      <c r="U1382" t="str">
        <f t="shared" si="86"/>
        <v>May</v>
      </c>
      <c r="V1382">
        <f t="shared" si="87"/>
        <v>2015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>(E1383/D1383)*100</f>
        <v>107.1</v>
      </c>
      <c r="P1383" s="6">
        <f>E1383/L1383</f>
        <v>73.356164383561648</v>
      </c>
      <c r="Q1383" t="str">
        <f t="shared" si="84"/>
        <v>music</v>
      </c>
      <c r="R1383" t="str">
        <f t="shared" si="85"/>
        <v>rock</v>
      </c>
      <c r="S1383" s="13">
        <f>(I1383/86400)+25569+(-8/24)</f>
        <v>42732.881076388883</v>
      </c>
      <c r="T1383" s="13">
        <f>(J1383/86400)+25569+(-8/24)</f>
        <v>42702.881076388883</v>
      </c>
      <c r="U1383" t="str">
        <f t="shared" si="86"/>
        <v>Nov</v>
      </c>
      <c r="V1383">
        <f t="shared" si="87"/>
        <v>2016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>(E1384/D1384)*100</f>
        <v>104.3625</v>
      </c>
      <c r="P1384" s="6">
        <f>E1384/L1384</f>
        <v>56.412162162162161</v>
      </c>
      <c r="Q1384" t="str">
        <f t="shared" si="84"/>
        <v>music</v>
      </c>
      <c r="R1384" t="str">
        <f t="shared" si="85"/>
        <v>rock</v>
      </c>
      <c r="S1384" s="13">
        <f>(I1384/86400)+25569+(-8/24)</f>
        <v>41400.466851851852</v>
      </c>
      <c r="T1384" s="13">
        <f>(J1384/86400)+25569+(-8/24)</f>
        <v>41370.466851851852</v>
      </c>
      <c r="U1384" t="str">
        <f t="shared" si="86"/>
        <v>Apr</v>
      </c>
      <c r="V1384">
        <f t="shared" si="87"/>
        <v>2013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>(E1385/D1385)*100</f>
        <v>212.40909090909091</v>
      </c>
      <c r="P1385" s="6">
        <f>E1385/L1385</f>
        <v>50.247311827956992</v>
      </c>
      <c r="Q1385" t="str">
        <f t="shared" si="84"/>
        <v>music</v>
      </c>
      <c r="R1385" t="str">
        <f t="shared" si="85"/>
        <v>rock</v>
      </c>
      <c r="S1385" s="13">
        <f>(I1385/86400)+25569+(-8/24)</f>
        <v>42726.741643518515</v>
      </c>
      <c r="T1385" s="13">
        <f>(J1385/86400)+25569+(-8/24)</f>
        <v>42706.741643518515</v>
      </c>
      <c r="U1385" t="str">
        <f t="shared" si="86"/>
        <v>Dec</v>
      </c>
      <c r="V1385">
        <f t="shared" si="87"/>
        <v>2016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>(E1386/D1386)*100</f>
        <v>124.08571428571429</v>
      </c>
      <c r="P1386" s="6">
        <f>E1386/L1386</f>
        <v>68.936507936507937</v>
      </c>
      <c r="Q1386" t="str">
        <f t="shared" si="84"/>
        <v>music</v>
      </c>
      <c r="R1386" t="str">
        <f t="shared" si="85"/>
        <v>rock</v>
      </c>
      <c r="S1386" s="13">
        <f>(I1386/86400)+25569+(-8/24)</f>
        <v>42190.401874999996</v>
      </c>
      <c r="T1386" s="13">
        <f>(J1386/86400)+25569+(-8/24)</f>
        <v>42160.401874999996</v>
      </c>
      <c r="U1386" t="str">
        <f t="shared" si="86"/>
        <v>Jun</v>
      </c>
      <c r="V1386">
        <f t="shared" si="87"/>
        <v>2015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>(E1387/D1387)*100</f>
        <v>110.406125</v>
      </c>
      <c r="P1387" s="6">
        <f>E1387/L1387</f>
        <v>65.914104477611943</v>
      </c>
      <c r="Q1387" t="str">
        <f t="shared" si="84"/>
        <v>music</v>
      </c>
      <c r="R1387" t="str">
        <f t="shared" si="85"/>
        <v>rock</v>
      </c>
      <c r="S1387" s="13">
        <f>(I1387/86400)+25569+(-8/24)</f>
        <v>42489.174305555549</v>
      </c>
      <c r="T1387" s="13">
        <f>(J1387/86400)+25569+(-8/24)</f>
        <v>42433.355567129627</v>
      </c>
      <c r="U1387" t="str">
        <f t="shared" si="86"/>
        <v>Mar</v>
      </c>
      <c r="V1387">
        <f t="shared" si="87"/>
        <v>2016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>(E1388/D1388)*100</f>
        <v>218.75</v>
      </c>
      <c r="P1388" s="6">
        <f>E1388/L1388</f>
        <v>62.5</v>
      </c>
      <c r="Q1388" t="str">
        <f t="shared" si="84"/>
        <v>music</v>
      </c>
      <c r="R1388" t="str">
        <f t="shared" si="85"/>
        <v>rock</v>
      </c>
      <c r="S1388" s="13">
        <f>(I1388/86400)+25569+(-8/24)</f>
        <v>42214.313530092586</v>
      </c>
      <c r="T1388" s="13">
        <f>(J1388/86400)+25569+(-8/24)</f>
        <v>42184.313530092586</v>
      </c>
      <c r="U1388" t="str">
        <f t="shared" si="86"/>
        <v>Jun</v>
      </c>
      <c r="V1388">
        <f t="shared" si="87"/>
        <v>2015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>(E1389/D1389)*100</f>
        <v>136.625</v>
      </c>
      <c r="P1389" s="6">
        <f>E1389/L1389</f>
        <v>70.064102564102569</v>
      </c>
      <c r="Q1389" t="str">
        <f t="shared" si="84"/>
        <v>music</v>
      </c>
      <c r="R1389" t="str">
        <f t="shared" si="85"/>
        <v>rock</v>
      </c>
      <c r="S1389" s="13">
        <f>(I1389/86400)+25569+(-8/24)</f>
        <v>42157.854166666664</v>
      </c>
      <c r="T1389" s="13">
        <f>(J1389/86400)+25569+(-8/24)</f>
        <v>42126.587905092594</v>
      </c>
      <c r="U1389" t="str">
        <f t="shared" si="86"/>
        <v>May</v>
      </c>
      <c r="V1389">
        <f t="shared" si="87"/>
        <v>2015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>(E1390/D1390)*100</f>
        <v>134.8074</v>
      </c>
      <c r="P1390" s="6">
        <f>E1390/L1390</f>
        <v>60.181874999999998</v>
      </c>
      <c r="Q1390" t="str">
        <f t="shared" si="84"/>
        <v>music</v>
      </c>
      <c r="R1390" t="str">
        <f t="shared" si="85"/>
        <v>rock</v>
      </c>
      <c r="S1390" s="13">
        <f>(I1390/86400)+25569+(-8/24)</f>
        <v>42660.343055555553</v>
      </c>
      <c r="T1390" s="13">
        <f>(J1390/86400)+25569+(-8/24)</f>
        <v>42634.281446759262</v>
      </c>
      <c r="U1390" t="str">
        <f t="shared" si="86"/>
        <v>Sep</v>
      </c>
      <c r="V1390">
        <f t="shared" si="87"/>
        <v>2016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>(E1391/D1391)*100</f>
        <v>145.4</v>
      </c>
      <c r="P1391" s="6">
        <f>E1391/L1391</f>
        <v>21.382352941176471</v>
      </c>
      <c r="Q1391" t="str">
        <f t="shared" si="84"/>
        <v>music</v>
      </c>
      <c r="R1391" t="str">
        <f t="shared" si="85"/>
        <v>rock</v>
      </c>
      <c r="S1391" s="13">
        <f>(I1391/86400)+25569+(-8/24)</f>
        <v>42595.147650462961</v>
      </c>
      <c r="T1391" s="13">
        <f>(J1391/86400)+25569+(-8/24)</f>
        <v>42565.147650462961</v>
      </c>
      <c r="U1391" t="str">
        <f t="shared" si="86"/>
        <v>Jul</v>
      </c>
      <c r="V1391">
        <f t="shared" si="87"/>
        <v>2016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>(E1392/D1392)*100</f>
        <v>109.10714285714285</v>
      </c>
      <c r="P1392" s="6">
        <f>E1392/L1392</f>
        <v>160.78947368421052</v>
      </c>
      <c r="Q1392" t="str">
        <f t="shared" si="84"/>
        <v>music</v>
      </c>
      <c r="R1392" t="str">
        <f t="shared" si="85"/>
        <v>rock</v>
      </c>
      <c r="S1392" s="13">
        <f>(I1392/86400)+25569+(-8/24)</f>
        <v>42121.383333333331</v>
      </c>
      <c r="T1392" s="13">
        <f>(J1392/86400)+25569+(-8/24)</f>
        <v>42087.469976851855</v>
      </c>
      <c r="U1392" t="str">
        <f t="shared" si="86"/>
        <v>Mar</v>
      </c>
      <c r="V1392">
        <f t="shared" si="87"/>
        <v>2015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>(E1393/D1393)*100</f>
        <v>110.2</v>
      </c>
      <c r="P1393" s="6">
        <f>E1393/L1393</f>
        <v>42.384615384615387</v>
      </c>
      <c r="Q1393" t="str">
        <f t="shared" si="84"/>
        <v>music</v>
      </c>
      <c r="R1393" t="str">
        <f t="shared" si="85"/>
        <v>rock</v>
      </c>
      <c r="S1393" s="13">
        <f>(I1393/86400)+25569+(-8/24)</f>
        <v>42237.874305555553</v>
      </c>
      <c r="T1393" s="13">
        <f>(J1393/86400)+25569+(-8/24)</f>
        <v>42193.317337962959</v>
      </c>
      <c r="U1393" t="str">
        <f t="shared" si="86"/>
        <v>Jul</v>
      </c>
      <c r="V1393">
        <f t="shared" si="87"/>
        <v>2015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>(E1394/D1394)*100</f>
        <v>113.64000000000001</v>
      </c>
      <c r="P1394" s="6">
        <f>E1394/L1394</f>
        <v>27.317307692307693</v>
      </c>
      <c r="Q1394" t="str">
        <f t="shared" si="84"/>
        <v>music</v>
      </c>
      <c r="R1394" t="str">
        <f t="shared" si="85"/>
        <v>rock</v>
      </c>
      <c r="S1394" s="13">
        <f>(I1394/86400)+25569+(-8/24)</f>
        <v>42431.821597222217</v>
      </c>
      <c r="T1394" s="13">
        <f>(J1394/86400)+25569+(-8/24)</f>
        <v>42400.821597222217</v>
      </c>
      <c r="U1394" t="str">
        <f t="shared" si="86"/>
        <v>Jan</v>
      </c>
      <c r="V1394">
        <f t="shared" si="87"/>
        <v>2016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>(E1395/D1395)*100</f>
        <v>102.35000000000001</v>
      </c>
      <c r="P1395" s="6">
        <f>E1395/L1395</f>
        <v>196.82692307692307</v>
      </c>
      <c r="Q1395" t="str">
        <f t="shared" si="84"/>
        <v>music</v>
      </c>
      <c r="R1395" t="str">
        <f t="shared" si="85"/>
        <v>rock</v>
      </c>
      <c r="S1395" s="13">
        <f>(I1395/86400)+25569+(-8/24)</f>
        <v>42583.348645833328</v>
      </c>
      <c r="T1395" s="13">
        <f>(J1395/86400)+25569+(-8/24)</f>
        <v>42553.348645833328</v>
      </c>
      <c r="U1395" t="str">
        <f t="shared" si="86"/>
        <v>Jul</v>
      </c>
      <c r="V1395">
        <f t="shared" si="87"/>
        <v>2016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>(E1396/D1396)*100</f>
        <v>122.13333333333334</v>
      </c>
      <c r="P1396" s="6">
        <f>E1396/L1396</f>
        <v>53.882352941176471</v>
      </c>
      <c r="Q1396" t="str">
        <f t="shared" si="84"/>
        <v>music</v>
      </c>
      <c r="R1396" t="str">
        <f t="shared" si="85"/>
        <v>rock</v>
      </c>
      <c r="S1396" s="13">
        <f>(I1396/86400)+25569+(-8/24)</f>
        <v>42794.791666666664</v>
      </c>
      <c r="T1396" s="13">
        <f>(J1396/86400)+25569+(-8/24)</f>
        <v>42751.811643518515</v>
      </c>
      <c r="U1396" t="str">
        <f t="shared" si="86"/>
        <v>Jan</v>
      </c>
      <c r="V1396">
        <f t="shared" si="87"/>
        <v>2017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>(E1397/D1397)*100</f>
        <v>111.88571428571427</v>
      </c>
      <c r="P1397" s="6">
        <f>E1397/L1397</f>
        <v>47.756097560975611</v>
      </c>
      <c r="Q1397" t="str">
        <f t="shared" si="84"/>
        <v>music</v>
      </c>
      <c r="R1397" t="str">
        <f t="shared" si="85"/>
        <v>rock</v>
      </c>
      <c r="S1397" s="13">
        <f>(I1397/86400)+25569+(-8/24)</f>
        <v>42749.575011574074</v>
      </c>
      <c r="T1397" s="13">
        <f>(J1397/86400)+25569+(-8/24)</f>
        <v>42719.575011574074</v>
      </c>
      <c r="U1397" t="str">
        <f t="shared" si="86"/>
        <v>Dec</v>
      </c>
      <c r="V1397">
        <f t="shared" si="87"/>
        <v>2016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>(E1398/D1398)*100</f>
        <v>107.3</v>
      </c>
      <c r="P1398" s="6">
        <f>E1398/L1398</f>
        <v>88.191780821917803</v>
      </c>
      <c r="Q1398" t="str">
        <f t="shared" si="84"/>
        <v>music</v>
      </c>
      <c r="R1398" t="str">
        <f t="shared" si="85"/>
        <v>rock</v>
      </c>
      <c r="S1398" s="13">
        <f>(I1398/86400)+25569+(-8/24)</f>
        <v>42048.665300925924</v>
      </c>
      <c r="T1398" s="13">
        <f>(J1398/86400)+25569+(-8/24)</f>
        <v>42018.665300925924</v>
      </c>
      <c r="U1398" t="str">
        <f t="shared" si="86"/>
        <v>Jan</v>
      </c>
      <c r="V1398">
        <f t="shared" si="87"/>
        <v>2015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>(E1399/D1399)*100</f>
        <v>113.85000000000001</v>
      </c>
      <c r="P1399" s="6">
        <f>E1399/L1399</f>
        <v>72.056962025316452</v>
      </c>
      <c r="Q1399" t="str">
        <f t="shared" si="84"/>
        <v>music</v>
      </c>
      <c r="R1399" t="str">
        <f t="shared" si="85"/>
        <v>rock</v>
      </c>
      <c r="S1399" s="13">
        <f>(I1399/86400)+25569+(-8/24)</f>
        <v>42670.554861111108</v>
      </c>
      <c r="T1399" s="13">
        <f>(J1399/86400)+25569+(-8/24)</f>
        <v>42640.584606481476</v>
      </c>
      <c r="U1399" t="str">
        <f t="shared" si="86"/>
        <v>Sep</v>
      </c>
      <c r="V1399">
        <f t="shared" si="87"/>
        <v>2016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>(E1400/D1400)*100</f>
        <v>109.68181818181819</v>
      </c>
      <c r="P1400" s="6">
        <f>E1400/L1400</f>
        <v>74.246153846153845</v>
      </c>
      <c r="Q1400" t="str">
        <f t="shared" si="84"/>
        <v>music</v>
      </c>
      <c r="R1400" t="str">
        <f t="shared" si="85"/>
        <v>rock</v>
      </c>
      <c r="S1400" s="13">
        <f>(I1400/86400)+25569+(-8/24)</f>
        <v>42556.540902777771</v>
      </c>
      <c r="T1400" s="13">
        <f>(J1400/86400)+25569+(-8/24)</f>
        <v>42526.540902777771</v>
      </c>
      <c r="U1400" t="str">
        <f t="shared" si="86"/>
        <v>Jun</v>
      </c>
      <c r="V1400">
        <f t="shared" si="87"/>
        <v>2016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>(E1401/D1401)*100</f>
        <v>126.14444444444443</v>
      </c>
      <c r="P1401" s="6">
        <f>E1401/L1401</f>
        <v>61.701086956521742</v>
      </c>
      <c r="Q1401" t="str">
        <f t="shared" si="84"/>
        <v>music</v>
      </c>
      <c r="R1401" t="str">
        <f t="shared" si="85"/>
        <v>rock</v>
      </c>
      <c r="S1401" s="13">
        <f>(I1401/86400)+25569+(-8/24)</f>
        <v>41918.670983796292</v>
      </c>
      <c r="T1401" s="13">
        <f>(J1401/86400)+25569+(-8/24)</f>
        <v>41888.670983796292</v>
      </c>
      <c r="U1401" t="str">
        <f t="shared" si="86"/>
        <v>Sep</v>
      </c>
      <c r="V1401">
        <f t="shared" si="87"/>
        <v>2014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>(E1402/D1402)*100</f>
        <v>167.42857142857144</v>
      </c>
      <c r="P1402" s="6">
        <f>E1402/L1402</f>
        <v>17.235294117647058</v>
      </c>
      <c r="Q1402" t="str">
        <f t="shared" si="84"/>
        <v>music</v>
      </c>
      <c r="R1402" t="str">
        <f t="shared" si="85"/>
        <v>rock</v>
      </c>
      <c r="S1402" s="13">
        <f>(I1402/86400)+25569+(-8/24)</f>
        <v>42532.895833333336</v>
      </c>
      <c r="T1402" s="13">
        <f>(J1402/86400)+25569+(-8/24)</f>
        <v>42498.007789351854</v>
      </c>
      <c r="U1402" t="str">
        <f t="shared" si="86"/>
        <v>May</v>
      </c>
      <c r="V1402">
        <f t="shared" si="87"/>
        <v>2016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>(E1403/D1403)*100</f>
        <v>496.52000000000004</v>
      </c>
      <c r="P1403" s="6">
        <f>E1403/L1403</f>
        <v>51.720833333333331</v>
      </c>
      <c r="Q1403" t="str">
        <f t="shared" si="84"/>
        <v>music</v>
      </c>
      <c r="R1403" t="str">
        <f t="shared" si="85"/>
        <v>rock</v>
      </c>
      <c r="S1403" s="13">
        <f>(I1403/86400)+25569+(-8/24)</f>
        <v>41420.662893518514</v>
      </c>
      <c r="T1403" s="13">
        <f>(J1403/86400)+25569+(-8/24)</f>
        <v>41399.662893518514</v>
      </c>
      <c r="U1403" t="str">
        <f t="shared" si="86"/>
        <v>May</v>
      </c>
      <c r="V1403">
        <f t="shared" si="87"/>
        <v>2013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>(E1404/D1404)*100</f>
        <v>109.16</v>
      </c>
      <c r="P1404" s="6">
        <f>E1404/L1404</f>
        <v>24.150442477876105</v>
      </c>
      <c r="Q1404" t="str">
        <f t="shared" si="84"/>
        <v>music</v>
      </c>
      <c r="R1404" t="str">
        <f t="shared" si="85"/>
        <v>rock</v>
      </c>
      <c r="S1404" s="13">
        <f>(I1404/86400)+25569+(-8/24)</f>
        <v>42124.678368055553</v>
      </c>
      <c r="T1404" s="13">
        <f>(J1404/86400)+25569+(-8/24)</f>
        <v>42064.720034722217</v>
      </c>
      <c r="U1404" t="str">
        <f t="shared" si="86"/>
        <v>Mar</v>
      </c>
      <c r="V1404">
        <f t="shared" si="87"/>
        <v>2015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>(E1405/D1405)*100</f>
        <v>102.57499999999999</v>
      </c>
      <c r="P1405" s="6">
        <f>E1405/L1405</f>
        <v>62.166666666666664</v>
      </c>
      <c r="Q1405" t="str">
        <f t="shared" si="84"/>
        <v>music</v>
      </c>
      <c r="R1405" t="str">
        <f t="shared" si="85"/>
        <v>rock</v>
      </c>
      <c r="S1405" s="13">
        <f>(I1405/86400)+25569+(-8/24)</f>
        <v>41480.729571759257</v>
      </c>
      <c r="T1405" s="13">
        <f>(J1405/86400)+25569+(-8/24)</f>
        <v>41450.729571759257</v>
      </c>
      <c r="U1405" t="str">
        <f t="shared" si="86"/>
        <v>Jun</v>
      </c>
      <c r="V1405">
        <f t="shared" si="87"/>
        <v>2013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>(E1406/D1406)*100</f>
        <v>1.6620689655172414</v>
      </c>
      <c r="P1406" s="6">
        <f>E1406/L1406</f>
        <v>48.2</v>
      </c>
      <c r="Q1406" t="str">
        <f t="shared" si="84"/>
        <v>publishing</v>
      </c>
      <c r="R1406" t="str">
        <f t="shared" si="85"/>
        <v>translations</v>
      </c>
      <c r="S1406" s="13">
        <f>(I1406/86400)+25569+(-8/24)</f>
        <v>42057.17690972222</v>
      </c>
      <c r="T1406" s="13">
        <f>(J1406/86400)+25569+(-8/24)</f>
        <v>42032.17690972222</v>
      </c>
      <c r="U1406" t="str">
        <f t="shared" si="86"/>
        <v>Jan</v>
      </c>
      <c r="V1406">
        <f t="shared" si="87"/>
        <v>2015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>(E1407/D1407)*100</f>
        <v>0.42</v>
      </c>
      <c r="P1407" s="6">
        <f>E1407/L1407</f>
        <v>6.1764705882352944</v>
      </c>
      <c r="Q1407" t="str">
        <f t="shared" si="84"/>
        <v>publishing</v>
      </c>
      <c r="R1407" t="str">
        <f t="shared" si="85"/>
        <v>translations</v>
      </c>
      <c r="S1407" s="13">
        <f>(I1407/86400)+25569+(-8/24)</f>
        <v>41971.38890046296</v>
      </c>
      <c r="T1407" s="13">
        <f>(J1407/86400)+25569+(-8/24)</f>
        <v>41941.347233796296</v>
      </c>
      <c r="U1407" t="str">
        <f t="shared" si="86"/>
        <v>Oct</v>
      </c>
      <c r="V1407">
        <f t="shared" si="87"/>
        <v>2014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>(E1408/D1408)*100</f>
        <v>0.125</v>
      </c>
      <c r="P1408" s="6">
        <f>E1408/L1408</f>
        <v>5</v>
      </c>
      <c r="Q1408" t="str">
        <f t="shared" si="84"/>
        <v>publishing</v>
      </c>
      <c r="R1408" t="str">
        <f t="shared" si="85"/>
        <v>translations</v>
      </c>
      <c r="S1408" s="13">
        <f>(I1408/86400)+25569+(-8/24)</f>
        <v>42350.083333333336</v>
      </c>
      <c r="T1408" s="13">
        <f>(J1408/86400)+25569+(-8/24)</f>
        <v>42297.099618055552</v>
      </c>
      <c r="U1408" t="str">
        <f t="shared" si="86"/>
        <v>Oct</v>
      </c>
      <c r="V1408">
        <f t="shared" si="87"/>
        <v>2015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>(E1409/D1409)*100</f>
        <v>0.5</v>
      </c>
      <c r="P1409" s="6">
        <f>E1409/L1409</f>
        <v>7.5</v>
      </c>
      <c r="Q1409" t="str">
        <f t="shared" si="84"/>
        <v>publishing</v>
      </c>
      <c r="R1409" t="str">
        <f t="shared" si="85"/>
        <v>translations</v>
      </c>
      <c r="S1409" s="13">
        <f>(I1409/86400)+25569+(-8/24)</f>
        <v>41863.20344907407</v>
      </c>
      <c r="T1409" s="13">
        <f>(J1409/86400)+25569+(-8/24)</f>
        <v>41838.20344907407</v>
      </c>
      <c r="U1409" t="str">
        <f t="shared" si="86"/>
        <v>Jul</v>
      </c>
      <c r="V1409">
        <f t="shared" si="87"/>
        <v>2014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>(E1410/D1410)*100</f>
        <v>7.1999999999999993</v>
      </c>
      <c r="P1410" s="6">
        <f>E1410/L1410</f>
        <v>12</v>
      </c>
      <c r="Q1410" t="str">
        <f t="shared" si="84"/>
        <v>publishing</v>
      </c>
      <c r="R1410" t="str">
        <f t="shared" si="85"/>
        <v>translations</v>
      </c>
      <c r="S1410" s="13">
        <f>(I1410/86400)+25569+(-8/24)</f>
        <v>42321.580509259256</v>
      </c>
      <c r="T1410" s="13">
        <f>(J1410/86400)+25569+(-8/24)</f>
        <v>42291.538842592585</v>
      </c>
      <c r="U1410" t="str">
        <f t="shared" si="86"/>
        <v>Oct</v>
      </c>
      <c r="V1410">
        <f t="shared" si="87"/>
        <v>2015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>(E1411/D1411)*100</f>
        <v>0</v>
      </c>
      <c r="P1411" s="6" t="e">
        <f>E1411/L1411</f>
        <v>#DIV/0!</v>
      </c>
      <c r="Q1411" t="str">
        <f t="shared" ref="Q1411:Q1474" si="88">LEFT(N1411,FIND("/",N1411)-1)</f>
        <v>publishing</v>
      </c>
      <c r="R1411" t="str">
        <f t="shared" ref="R1411:R1474" si="89">MID(N1411,FIND("/",N1411)+1,20)</f>
        <v>translations</v>
      </c>
      <c r="S1411" s="13">
        <f>(I1411/86400)+25569+(-8/24)</f>
        <v>42004.841840277775</v>
      </c>
      <c r="T1411" s="13">
        <f>(J1411/86400)+25569+(-8/24)</f>
        <v>41944.800173611111</v>
      </c>
      <c r="U1411" t="str">
        <f t="shared" ref="U1411:U1474" si="90">TEXT(T1411,"mmm")</f>
        <v>Nov</v>
      </c>
      <c r="V1411">
        <f t="shared" ref="V1411:V1474" si="91">YEAR(T1411)</f>
        <v>2014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>(E1412/D1412)*100</f>
        <v>1.6666666666666666E-2</v>
      </c>
      <c r="P1412" s="6">
        <f>E1412/L1412</f>
        <v>1</v>
      </c>
      <c r="Q1412" t="str">
        <f t="shared" si="88"/>
        <v>publishing</v>
      </c>
      <c r="R1412" t="str">
        <f t="shared" si="89"/>
        <v>translations</v>
      </c>
      <c r="S1412" s="13">
        <f>(I1412/86400)+25569+(-8/24)</f>
        <v>42523.985185185178</v>
      </c>
      <c r="T1412" s="13">
        <f>(J1412/86400)+25569+(-8/24)</f>
        <v>42478.985185185178</v>
      </c>
      <c r="U1412" t="str">
        <f t="shared" si="90"/>
        <v>Apr</v>
      </c>
      <c r="V1412">
        <f t="shared" si="91"/>
        <v>2016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>(E1413/D1413)*100</f>
        <v>0.23333333333333336</v>
      </c>
      <c r="P1413" s="6">
        <f>E1413/L1413</f>
        <v>2.3333333333333335</v>
      </c>
      <c r="Q1413" t="str">
        <f t="shared" si="88"/>
        <v>publishing</v>
      </c>
      <c r="R1413" t="str">
        <f t="shared" si="89"/>
        <v>translations</v>
      </c>
      <c r="S1413" s="13">
        <f>(I1413/86400)+25569+(-8/24)</f>
        <v>42040.725694444445</v>
      </c>
      <c r="T1413" s="13">
        <f>(J1413/86400)+25569+(-8/24)</f>
        <v>42012.725694444445</v>
      </c>
      <c r="U1413" t="str">
        <f t="shared" si="90"/>
        <v>Jan</v>
      </c>
      <c r="V1413">
        <f t="shared" si="91"/>
        <v>2015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>(E1414/D1414)*100</f>
        <v>4.5714285714285712</v>
      </c>
      <c r="P1414" s="6">
        <f>E1414/L1414</f>
        <v>24.615384615384617</v>
      </c>
      <c r="Q1414" t="str">
        <f t="shared" si="88"/>
        <v>publishing</v>
      </c>
      <c r="R1414" t="str">
        <f t="shared" si="89"/>
        <v>translations</v>
      </c>
      <c r="S1414" s="13">
        <f>(I1414/86400)+25569+(-8/24)</f>
        <v>41976.730312499996</v>
      </c>
      <c r="T1414" s="13">
        <f>(J1414/86400)+25569+(-8/24)</f>
        <v>41946.730312499996</v>
      </c>
      <c r="U1414" t="str">
        <f t="shared" si="90"/>
        <v>Nov</v>
      </c>
      <c r="V1414">
        <f t="shared" si="91"/>
        <v>2014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>(E1415/D1415)*100</f>
        <v>5</v>
      </c>
      <c r="P1415" s="6">
        <f>E1415/L1415</f>
        <v>100</v>
      </c>
      <c r="Q1415" t="str">
        <f t="shared" si="88"/>
        <v>publishing</v>
      </c>
      <c r="R1415" t="str">
        <f t="shared" si="89"/>
        <v>translations</v>
      </c>
      <c r="S1415" s="13">
        <f>(I1415/86400)+25569+(-8/24)</f>
        <v>42420.103819444441</v>
      </c>
      <c r="T1415" s="13">
        <f>(J1415/86400)+25569+(-8/24)</f>
        <v>42360.103819444441</v>
      </c>
      <c r="U1415" t="str">
        <f t="shared" si="90"/>
        <v>Dec</v>
      </c>
      <c r="V1415">
        <f t="shared" si="91"/>
        <v>2015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>(E1416/D1416)*100</f>
        <v>0.2</v>
      </c>
      <c r="P1416" s="6">
        <f>E1416/L1416</f>
        <v>1</v>
      </c>
      <c r="Q1416" t="str">
        <f t="shared" si="88"/>
        <v>publishing</v>
      </c>
      <c r="R1416" t="str">
        <f t="shared" si="89"/>
        <v>translations</v>
      </c>
      <c r="S1416" s="13">
        <f>(I1416/86400)+25569+(-8/24)</f>
        <v>42737.919756944444</v>
      </c>
      <c r="T1416" s="13">
        <f>(J1416/86400)+25569+(-8/24)</f>
        <v>42707.919756944444</v>
      </c>
      <c r="U1416" t="str">
        <f t="shared" si="90"/>
        <v>Dec</v>
      </c>
      <c r="V1416">
        <f t="shared" si="91"/>
        <v>2016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>(E1417/D1417)*100</f>
        <v>18.181818181818183</v>
      </c>
      <c r="P1417" s="6">
        <f>E1417/L1417</f>
        <v>88.888888888888886</v>
      </c>
      <c r="Q1417" t="str">
        <f t="shared" si="88"/>
        <v>publishing</v>
      </c>
      <c r="R1417" t="str">
        <f t="shared" si="89"/>
        <v>translations</v>
      </c>
      <c r="S1417" s="13">
        <f>(I1417/86400)+25569+(-8/24)</f>
        <v>42232.342488425922</v>
      </c>
      <c r="T1417" s="13">
        <f>(J1417/86400)+25569+(-8/24)</f>
        <v>42192.342488425922</v>
      </c>
      <c r="U1417" t="str">
        <f t="shared" si="90"/>
        <v>Jul</v>
      </c>
      <c r="V1417">
        <f t="shared" si="91"/>
        <v>2015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>(E1418/D1418)*100</f>
        <v>0</v>
      </c>
      <c r="P1418" s="6" t="e">
        <f>E1418/L1418</f>
        <v>#DIV/0!</v>
      </c>
      <c r="Q1418" t="str">
        <f t="shared" si="88"/>
        <v>publishing</v>
      </c>
      <c r="R1418" t="str">
        <f t="shared" si="89"/>
        <v>translations</v>
      </c>
      <c r="S1418" s="13">
        <f>(I1418/86400)+25569+(-8/24)</f>
        <v>42329.634479166663</v>
      </c>
      <c r="T1418" s="13">
        <f>(J1418/86400)+25569+(-8/24)</f>
        <v>42299.592812499999</v>
      </c>
      <c r="U1418" t="str">
        <f t="shared" si="90"/>
        <v>Oct</v>
      </c>
      <c r="V1418">
        <f t="shared" si="91"/>
        <v>2015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>(E1419/D1419)*100</f>
        <v>1.2222222222222223</v>
      </c>
      <c r="P1419" s="6">
        <f>E1419/L1419</f>
        <v>27.5</v>
      </c>
      <c r="Q1419" t="str">
        <f t="shared" si="88"/>
        <v>publishing</v>
      </c>
      <c r="R1419" t="str">
        <f t="shared" si="89"/>
        <v>translations</v>
      </c>
      <c r="S1419" s="13">
        <f>(I1419/86400)+25569+(-8/24)</f>
        <v>42262.132638888885</v>
      </c>
      <c r="T1419" s="13">
        <f>(J1419/86400)+25569+(-8/24)</f>
        <v>42231.816828703704</v>
      </c>
      <c r="U1419" t="str">
        <f t="shared" si="90"/>
        <v>Aug</v>
      </c>
      <c r="V1419">
        <f t="shared" si="91"/>
        <v>2015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>(E1420/D1420)*100</f>
        <v>0.2</v>
      </c>
      <c r="P1420" s="6">
        <f>E1420/L1420</f>
        <v>6</v>
      </c>
      <c r="Q1420" t="str">
        <f t="shared" si="88"/>
        <v>publishing</v>
      </c>
      <c r="R1420" t="str">
        <f t="shared" si="89"/>
        <v>translations</v>
      </c>
      <c r="S1420" s="13">
        <f>(I1420/86400)+25569+(-8/24)</f>
        <v>42425.123078703698</v>
      </c>
      <c r="T1420" s="13">
        <f>(J1420/86400)+25569+(-8/24)</f>
        <v>42395.123078703698</v>
      </c>
      <c r="U1420" t="str">
        <f t="shared" si="90"/>
        <v>Jan</v>
      </c>
      <c r="V1420">
        <f t="shared" si="91"/>
        <v>2016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>(E1421/D1421)*100</f>
        <v>7.0634920634920633</v>
      </c>
      <c r="P1421" s="6">
        <f>E1421/L1421</f>
        <v>44.5</v>
      </c>
      <c r="Q1421" t="str">
        <f t="shared" si="88"/>
        <v>publishing</v>
      </c>
      <c r="R1421" t="str">
        <f t="shared" si="89"/>
        <v>translations</v>
      </c>
      <c r="S1421" s="13">
        <f>(I1421/86400)+25569+(-8/24)</f>
        <v>42652.12290509259</v>
      </c>
      <c r="T1421" s="13">
        <f>(J1421/86400)+25569+(-8/24)</f>
        <v>42622.12290509259</v>
      </c>
      <c r="U1421" t="str">
        <f t="shared" si="90"/>
        <v>Sep</v>
      </c>
      <c r="V1421">
        <f t="shared" si="91"/>
        <v>2016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>(E1422/D1422)*100</f>
        <v>2.7272727272727271</v>
      </c>
      <c r="P1422" s="6">
        <f>E1422/L1422</f>
        <v>1</v>
      </c>
      <c r="Q1422" t="str">
        <f t="shared" si="88"/>
        <v>publishing</v>
      </c>
      <c r="R1422" t="str">
        <f t="shared" si="89"/>
        <v>translations</v>
      </c>
      <c r="S1422" s="13">
        <f>(I1422/86400)+25569+(-8/24)</f>
        <v>42549.334328703706</v>
      </c>
      <c r="T1422" s="13">
        <f>(J1422/86400)+25569+(-8/24)</f>
        <v>42524.334328703706</v>
      </c>
      <c r="U1422" t="str">
        <f t="shared" si="90"/>
        <v>Jun</v>
      </c>
      <c r="V1422">
        <f t="shared" si="91"/>
        <v>2016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>(E1423/D1423)*100</f>
        <v>0.1</v>
      </c>
      <c r="P1423" s="6">
        <f>E1423/L1423</f>
        <v>100</v>
      </c>
      <c r="Q1423" t="str">
        <f t="shared" si="88"/>
        <v>publishing</v>
      </c>
      <c r="R1423" t="str">
        <f t="shared" si="89"/>
        <v>translations</v>
      </c>
      <c r="S1423" s="13">
        <f>(I1423/86400)+25569+(-8/24)</f>
        <v>42043.582280092589</v>
      </c>
      <c r="T1423" s="13">
        <f>(J1423/86400)+25569+(-8/24)</f>
        <v>42013.582280092589</v>
      </c>
      <c r="U1423" t="str">
        <f t="shared" si="90"/>
        <v>Jan</v>
      </c>
      <c r="V1423">
        <f t="shared" si="91"/>
        <v>2015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>(E1424/D1424)*100</f>
        <v>0.104</v>
      </c>
      <c r="P1424" s="6">
        <f>E1424/L1424</f>
        <v>13</v>
      </c>
      <c r="Q1424" t="str">
        <f t="shared" si="88"/>
        <v>publishing</v>
      </c>
      <c r="R1424" t="str">
        <f t="shared" si="89"/>
        <v>translations</v>
      </c>
      <c r="S1424" s="13">
        <f>(I1424/86400)+25569+(-8/24)</f>
        <v>42633.906296296293</v>
      </c>
      <c r="T1424" s="13">
        <f>(J1424/86400)+25569+(-8/24)</f>
        <v>42603.906296296293</v>
      </c>
      <c r="U1424" t="str">
        <f t="shared" si="90"/>
        <v>Aug</v>
      </c>
      <c r="V1424">
        <f t="shared" si="91"/>
        <v>2016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>(E1425/D1425)*100</f>
        <v>0.33333333333333337</v>
      </c>
      <c r="P1425" s="6">
        <f>E1425/L1425</f>
        <v>100</v>
      </c>
      <c r="Q1425" t="str">
        <f t="shared" si="88"/>
        <v>publishing</v>
      </c>
      <c r="R1425" t="str">
        <f t="shared" si="89"/>
        <v>translations</v>
      </c>
      <c r="S1425" s="13">
        <f>(I1425/86400)+25569+(-8/24)</f>
        <v>42370.026979166665</v>
      </c>
      <c r="T1425" s="13">
        <f>(J1425/86400)+25569+(-8/24)</f>
        <v>42340.026979166665</v>
      </c>
      <c r="U1425" t="str">
        <f t="shared" si="90"/>
        <v>Dec</v>
      </c>
      <c r="V1425">
        <f t="shared" si="91"/>
        <v>2015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>(E1426/D1426)*100</f>
        <v>20.36</v>
      </c>
      <c r="P1426" s="6">
        <f>E1426/L1426</f>
        <v>109.07142857142857</v>
      </c>
      <c r="Q1426" t="str">
        <f t="shared" si="88"/>
        <v>publishing</v>
      </c>
      <c r="R1426" t="str">
        <f t="shared" si="89"/>
        <v>translations</v>
      </c>
      <c r="S1426" s="13">
        <f>(I1426/86400)+25569+(-8/24)</f>
        <v>42689.425949074073</v>
      </c>
      <c r="T1426" s="13">
        <f>(J1426/86400)+25569+(-8/24)</f>
        <v>42676.384282407402</v>
      </c>
      <c r="U1426" t="str">
        <f t="shared" si="90"/>
        <v>Nov</v>
      </c>
      <c r="V1426">
        <f t="shared" si="91"/>
        <v>2016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>(E1427/D1427)*100</f>
        <v>0</v>
      </c>
      <c r="P1427" s="6" t="e">
        <f>E1427/L1427</f>
        <v>#DIV/0!</v>
      </c>
      <c r="Q1427" t="str">
        <f t="shared" si="88"/>
        <v>publishing</v>
      </c>
      <c r="R1427" t="str">
        <f t="shared" si="89"/>
        <v>translations</v>
      </c>
      <c r="S1427" s="13">
        <f>(I1427/86400)+25569+(-8/24)</f>
        <v>42122.798136574071</v>
      </c>
      <c r="T1427" s="13">
        <f>(J1427/86400)+25569+(-8/24)</f>
        <v>42092.798136574071</v>
      </c>
      <c r="U1427" t="str">
        <f t="shared" si="90"/>
        <v>Mar</v>
      </c>
      <c r="V1427">
        <f t="shared" si="91"/>
        <v>2015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>(E1428/D1428)*100</f>
        <v>0</v>
      </c>
      <c r="P1428" s="6" t="e">
        <f>E1428/L1428</f>
        <v>#DIV/0!</v>
      </c>
      <c r="Q1428" t="str">
        <f t="shared" si="88"/>
        <v>publishing</v>
      </c>
      <c r="R1428" t="str">
        <f t="shared" si="89"/>
        <v>translations</v>
      </c>
      <c r="S1428" s="13">
        <f>(I1428/86400)+25569+(-8/24)</f>
        <v>42240.056944444441</v>
      </c>
      <c r="T1428" s="13">
        <f>(J1428/86400)+25569+(-8/24)</f>
        <v>42180.056944444441</v>
      </c>
      <c r="U1428" t="str">
        <f t="shared" si="90"/>
        <v>Jun</v>
      </c>
      <c r="V1428">
        <f t="shared" si="91"/>
        <v>2015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>(E1429/D1429)*100</f>
        <v>8.3800000000000008</v>
      </c>
      <c r="P1429" s="6">
        <f>E1429/L1429</f>
        <v>104.75</v>
      </c>
      <c r="Q1429" t="str">
        <f t="shared" si="88"/>
        <v>publishing</v>
      </c>
      <c r="R1429" t="str">
        <f t="shared" si="89"/>
        <v>translations</v>
      </c>
      <c r="S1429" s="13">
        <f>(I1429/86400)+25569+(-8/24)</f>
        <v>42631.518344907403</v>
      </c>
      <c r="T1429" s="13">
        <f>(J1429/86400)+25569+(-8/24)</f>
        <v>42601.518344907403</v>
      </c>
      <c r="U1429" t="str">
        <f t="shared" si="90"/>
        <v>Aug</v>
      </c>
      <c r="V1429">
        <f t="shared" si="91"/>
        <v>2016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>(E1430/D1430)*100</f>
        <v>4.5</v>
      </c>
      <c r="P1430" s="6">
        <f>E1430/L1430</f>
        <v>15</v>
      </c>
      <c r="Q1430" t="str">
        <f t="shared" si="88"/>
        <v>publishing</v>
      </c>
      <c r="R1430" t="str">
        <f t="shared" si="89"/>
        <v>translations</v>
      </c>
      <c r="S1430" s="13">
        <f>(I1430/86400)+25569+(-8/24)</f>
        <v>42462.004826388882</v>
      </c>
      <c r="T1430" s="13">
        <f>(J1430/86400)+25569+(-8/24)</f>
        <v>42432.046493055554</v>
      </c>
      <c r="U1430" t="str">
        <f t="shared" si="90"/>
        <v>Mar</v>
      </c>
      <c r="V1430">
        <f t="shared" si="91"/>
        <v>2016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>(E1431/D1431)*100</f>
        <v>0</v>
      </c>
      <c r="P1431" s="6" t="e">
        <f>E1431/L1431</f>
        <v>#DIV/0!</v>
      </c>
      <c r="Q1431" t="str">
        <f t="shared" si="88"/>
        <v>publishing</v>
      </c>
      <c r="R1431" t="str">
        <f t="shared" si="89"/>
        <v>translations</v>
      </c>
      <c r="S1431" s="13">
        <f>(I1431/86400)+25569+(-8/24)</f>
        <v>42103.727337962962</v>
      </c>
      <c r="T1431" s="13">
        <f>(J1431/86400)+25569+(-8/24)</f>
        <v>42073.727337962962</v>
      </c>
      <c r="U1431" t="str">
        <f t="shared" si="90"/>
        <v>Mar</v>
      </c>
      <c r="V1431">
        <f t="shared" si="91"/>
        <v>2015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>(E1432/D1432)*100</f>
        <v>8.06</v>
      </c>
      <c r="P1432" s="6">
        <f>E1432/L1432</f>
        <v>80.599999999999994</v>
      </c>
      <c r="Q1432" t="str">
        <f t="shared" si="88"/>
        <v>publishing</v>
      </c>
      <c r="R1432" t="str">
        <f t="shared" si="89"/>
        <v>translations</v>
      </c>
      <c r="S1432" s="13">
        <f>(I1432/86400)+25569+(-8/24)</f>
        <v>41992.480185185188</v>
      </c>
      <c r="T1432" s="13">
        <f>(J1432/86400)+25569+(-8/24)</f>
        <v>41961.480185185188</v>
      </c>
      <c r="U1432" t="str">
        <f t="shared" si="90"/>
        <v>Nov</v>
      </c>
      <c r="V1432">
        <f t="shared" si="91"/>
        <v>2014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>(E1433/D1433)*100</f>
        <v>31.94705882352941</v>
      </c>
      <c r="P1433" s="6">
        <f>E1433/L1433</f>
        <v>115.55319148936171</v>
      </c>
      <c r="Q1433" t="str">
        <f t="shared" si="88"/>
        <v>publishing</v>
      </c>
      <c r="R1433" t="str">
        <f t="shared" si="89"/>
        <v>translations</v>
      </c>
      <c r="S1433" s="13">
        <f>(I1433/86400)+25569+(-8/24)</f>
        <v>42333.919166666667</v>
      </c>
      <c r="T1433" s="13">
        <f>(J1433/86400)+25569+(-8/24)</f>
        <v>42303.877499999995</v>
      </c>
      <c r="U1433" t="str">
        <f t="shared" si="90"/>
        <v>Oct</v>
      </c>
      <c r="V1433">
        <f t="shared" si="91"/>
        <v>2015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>(E1434/D1434)*100</f>
        <v>0</v>
      </c>
      <c r="P1434" s="6" t="e">
        <f>E1434/L1434</f>
        <v>#DIV/0!</v>
      </c>
      <c r="Q1434" t="str">
        <f t="shared" si="88"/>
        <v>publishing</v>
      </c>
      <c r="R1434" t="str">
        <f t="shared" si="89"/>
        <v>translations</v>
      </c>
      <c r="S1434" s="13">
        <f>(I1434/86400)+25569+(-8/24)</f>
        <v>42205.447083333333</v>
      </c>
      <c r="T1434" s="13">
        <f>(J1434/86400)+25569+(-8/24)</f>
        <v>42175.447083333333</v>
      </c>
      <c r="U1434" t="str">
        <f t="shared" si="90"/>
        <v>Jun</v>
      </c>
      <c r="V1434">
        <f t="shared" si="91"/>
        <v>2015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>(E1435/D1435)*100</f>
        <v>6.708333333333333</v>
      </c>
      <c r="P1435" s="6">
        <f>E1435/L1435</f>
        <v>80.5</v>
      </c>
      <c r="Q1435" t="str">
        <f t="shared" si="88"/>
        <v>publishing</v>
      </c>
      <c r="R1435" t="str">
        <f t="shared" si="89"/>
        <v>translations</v>
      </c>
      <c r="S1435" s="13">
        <f>(I1435/86400)+25569+(-8/24)</f>
        <v>42714.124999999993</v>
      </c>
      <c r="T1435" s="13">
        <f>(J1435/86400)+25569+(-8/24)</f>
        <v>42673.292534722219</v>
      </c>
      <c r="U1435" t="str">
        <f t="shared" si="90"/>
        <v>Oct</v>
      </c>
      <c r="V1435">
        <f t="shared" si="91"/>
        <v>2016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>(E1436/D1436)*100</f>
        <v>9.9878048780487809</v>
      </c>
      <c r="P1436" s="6">
        <f>E1436/L1436</f>
        <v>744.5454545454545</v>
      </c>
      <c r="Q1436" t="str">
        <f t="shared" si="88"/>
        <v>publishing</v>
      </c>
      <c r="R1436" t="str">
        <f t="shared" si="89"/>
        <v>translations</v>
      </c>
      <c r="S1436" s="13">
        <f>(I1436/86400)+25569+(-8/24)</f>
        <v>42163.291666666664</v>
      </c>
      <c r="T1436" s="13">
        <f>(J1436/86400)+25569+(-8/24)</f>
        <v>42142.433773148143</v>
      </c>
      <c r="U1436" t="str">
        <f t="shared" si="90"/>
        <v>May</v>
      </c>
      <c r="V1436">
        <f t="shared" si="91"/>
        <v>2015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>(E1437/D1437)*100</f>
        <v>0.1</v>
      </c>
      <c r="P1437" s="6">
        <f>E1437/L1437</f>
        <v>7.5</v>
      </c>
      <c r="Q1437" t="str">
        <f t="shared" si="88"/>
        <v>publishing</v>
      </c>
      <c r="R1437" t="str">
        <f t="shared" si="89"/>
        <v>translations</v>
      </c>
      <c r="S1437" s="13">
        <f>(I1437/86400)+25569+(-8/24)</f>
        <v>42288.44699074074</v>
      </c>
      <c r="T1437" s="13">
        <f>(J1437/86400)+25569+(-8/24)</f>
        <v>42258.44699074074</v>
      </c>
      <c r="U1437" t="str">
        <f t="shared" si="90"/>
        <v>Sep</v>
      </c>
      <c r="V1437">
        <f t="shared" si="91"/>
        <v>2015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>(E1438/D1438)*100</f>
        <v>0.77</v>
      </c>
      <c r="P1438" s="6">
        <f>E1438/L1438</f>
        <v>38.5</v>
      </c>
      <c r="Q1438" t="str">
        <f t="shared" si="88"/>
        <v>publishing</v>
      </c>
      <c r="R1438" t="str">
        <f t="shared" si="89"/>
        <v>translations</v>
      </c>
      <c r="S1438" s="13">
        <f>(I1438/86400)+25569+(-8/24)</f>
        <v>42421.016863425924</v>
      </c>
      <c r="T1438" s="13">
        <f>(J1438/86400)+25569+(-8/24)</f>
        <v>42391.016863425924</v>
      </c>
      <c r="U1438" t="str">
        <f t="shared" si="90"/>
        <v>Jan</v>
      </c>
      <c r="V1438">
        <f t="shared" si="91"/>
        <v>2016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>(E1439/D1439)*100</f>
        <v>26.900000000000002</v>
      </c>
      <c r="P1439" s="6">
        <f>E1439/L1439</f>
        <v>36.68181818181818</v>
      </c>
      <c r="Q1439" t="str">
        <f t="shared" si="88"/>
        <v>publishing</v>
      </c>
      <c r="R1439" t="str">
        <f t="shared" si="89"/>
        <v>translations</v>
      </c>
      <c r="S1439" s="13">
        <f>(I1439/86400)+25569+(-8/24)</f>
        <v>41832.874305555553</v>
      </c>
      <c r="T1439" s="13">
        <f>(J1439/86400)+25569+(-8/24)</f>
        <v>41796.19836805555</v>
      </c>
      <c r="U1439" t="str">
        <f t="shared" si="90"/>
        <v>Jun</v>
      </c>
      <c r="V1439">
        <f t="shared" si="91"/>
        <v>2014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>(E1440/D1440)*100</f>
        <v>3</v>
      </c>
      <c r="P1440" s="6">
        <f>E1440/L1440</f>
        <v>75</v>
      </c>
      <c r="Q1440" t="str">
        <f t="shared" si="88"/>
        <v>publishing</v>
      </c>
      <c r="R1440" t="str">
        <f t="shared" si="89"/>
        <v>translations</v>
      </c>
      <c r="S1440" s="13">
        <f>(I1440/86400)+25569+(-8/24)</f>
        <v>42487.246527777774</v>
      </c>
      <c r="T1440" s="13">
        <f>(J1440/86400)+25569+(-8/24)</f>
        <v>42457.538182870368</v>
      </c>
      <c r="U1440" t="str">
        <f t="shared" si="90"/>
        <v>Mar</v>
      </c>
      <c r="V1440">
        <f t="shared" si="91"/>
        <v>2016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>(E1441/D1441)*100</f>
        <v>6.6055045871559637</v>
      </c>
      <c r="P1441" s="6">
        <f>E1441/L1441</f>
        <v>30</v>
      </c>
      <c r="Q1441" t="str">
        <f t="shared" si="88"/>
        <v>publishing</v>
      </c>
      <c r="R1441" t="str">
        <f t="shared" si="89"/>
        <v>translations</v>
      </c>
      <c r="S1441" s="13">
        <f>(I1441/86400)+25569+(-8/24)</f>
        <v>42070.496539351851</v>
      </c>
      <c r="T1441" s="13">
        <f>(J1441/86400)+25569+(-8/24)</f>
        <v>42040.496539351851</v>
      </c>
      <c r="U1441" t="str">
        <f t="shared" si="90"/>
        <v>Feb</v>
      </c>
      <c r="V1441">
        <f t="shared" si="91"/>
        <v>2015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>(E1442/D1442)*100</f>
        <v>7.6923076923076927E-3</v>
      </c>
      <c r="P1442" s="6">
        <f>E1442/L1442</f>
        <v>1</v>
      </c>
      <c r="Q1442" t="str">
        <f t="shared" si="88"/>
        <v>publishing</v>
      </c>
      <c r="R1442" t="str">
        <f t="shared" si="89"/>
        <v>translations</v>
      </c>
      <c r="S1442" s="13">
        <f>(I1442/86400)+25569+(-8/24)</f>
        <v>42516.415081018517</v>
      </c>
      <c r="T1442" s="13">
        <f>(J1442/86400)+25569+(-8/24)</f>
        <v>42486.415081018517</v>
      </c>
      <c r="U1442" t="str">
        <f t="shared" si="90"/>
        <v>Apr</v>
      </c>
      <c r="V1442">
        <f t="shared" si="91"/>
        <v>2016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>(E1443/D1443)*100</f>
        <v>1.1222222222222222</v>
      </c>
      <c r="P1443" s="6">
        <f>E1443/L1443</f>
        <v>673.33333333333337</v>
      </c>
      <c r="Q1443" t="str">
        <f t="shared" si="88"/>
        <v>publishing</v>
      </c>
      <c r="R1443" t="str">
        <f t="shared" si="89"/>
        <v>translations</v>
      </c>
      <c r="S1443" s="13">
        <f>(I1443/86400)+25569+(-8/24)</f>
        <v>42258.432511574072</v>
      </c>
      <c r="T1443" s="13">
        <f>(J1443/86400)+25569+(-8/24)</f>
        <v>42198.432511574072</v>
      </c>
      <c r="U1443" t="str">
        <f t="shared" si="90"/>
        <v>Jul</v>
      </c>
      <c r="V1443">
        <f t="shared" si="91"/>
        <v>2015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>(E1444/D1444)*100</f>
        <v>0</v>
      </c>
      <c r="P1444" s="6" t="e">
        <f>E1444/L1444</f>
        <v>#DIV/0!</v>
      </c>
      <c r="Q1444" t="str">
        <f t="shared" si="88"/>
        <v>publishing</v>
      </c>
      <c r="R1444" t="str">
        <f t="shared" si="89"/>
        <v>translations</v>
      </c>
      <c r="S1444" s="13">
        <f>(I1444/86400)+25569+(-8/24)</f>
        <v>42515.312013888884</v>
      </c>
      <c r="T1444" s="13">
        <f>(J1444/86400)+25569+(-8/24)</f>
        <v>42485.312013888884</v>
      </c>
      <c r="U1444" t="str">
        <f t="shared" si="90"/>
        <v>Apr</v>
      </c>
      <c r="V1444">
        <f t="shared" si="91"/>
        <v>2016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>(E1445/D1445)*100</f>
        <v>0</v>
      </c>
      <c r="P1445" s="6" t="e">
        <f>E1445/L1445</f>
        <v>#DIV/0!</v>
      </c>
      <c r="Q1445" t="str">
        <f t="shared" si="88"/>
        <v>publishing</v>
      </c>
      <c r="R1445" t="str">
        <f t="shared" si="89"/>
        <v>translations</v>
      </c>
      <c r="S1445" s="13">
        <f>(I1445/86400)+25569+(-8/24)</f>
        <v>42737.59269675926</v>
      </c>
      <c r="T1445" s="13">
        <f>(J1445/86400)+25569+(-8/24)</f>
        <v>42707.59269675926</v>
      </c>
      <c r="U1445" t="str">
        <f t="shared" si="90"/>
        <v>Dec</v>
      </c>
      <c r="V1445">
        <f t="shared" si="91"/>
        <v>2016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>(E1446/D1446)*100</f>
        <v>0</v>
      </c>
      <c r="P1446" s="6" t="e">
        <f>E1446/L1446</f>
        <v>#DIV/0!</v>
      </c>
      <c r="Q1446" t="str">
        <f t="shared" si="88"/>
        <v>publishing</v>
      </c>
      <c r="R1446" t="str">
        <f t="shared" si="89"/>
        <v>translations</v>
      </c>
      <c r="S1446" s="13">
        <f>(I1446/86400)+25569+(-8/24)</f>
        <v>42259.540069444447</v>
      </c>
      <c r="T1446" s="13">
        <f>(J1446/86400)+25569+(-8/24)</f>
        <v>42199.540069444447</v>
      </c>
      <c r="U1446" t="str">
        <f t="shared" si="90"/>
        <v>Jul</v>
      </c>
      <c r="V1446">
        <f t="shared" si="91"/>
        <v>2015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>(E1447/D1447)*100</f>
        <v>0</v>
      </c>
      <c r="P1447" s="6" t="e">
        <f>E1447/L1447</f>
        <v>#DIV/0!</v>
      </c>
      <c r="Q1447" t="str">
        <f t="shared" si="88"/>
        <v>publishing</v>
      </c>
      <c r="R1447" t="str">
        <f t="shared" si="89"/>
        <v>translations</v>
      </c>
      <c r="S1447" s="13">
        <f>(I1447/86400)+25569+(-8/24)</f>
        <v>42169.208969907406</v>
      </c>
      <c r="T1447" s="13">
        <f>(J1447/86400)+25569+(-8/24)</f>
        <v>42139.208969907406</v>
      </c>
      <c r="U1447" t="str">
        <f t="shared" si="90"/>
        <v>May</v>
      </c>
      <c r="V1447">
        <f t="shared" si="91"/>
        <v>2015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>(E1448/D1448)*100</f>
        <v>0</v>
      </c>
      <c r="P1448" s="6" t="e">
        <f>E1448/L1448</f>
        <v>#DIV/0!</v>
      </c>
      <c r="Q1448" t="str">
        <f t="shared" si="88"/>
        <v>publishing</v>
      </c>
      <c r="R1448" t="str">
        <f t="shared" si="89"/>
        <v>translations</v>
      </c>
      <c r="S1448" s="13">
        <f>(I1448/86400)+25569+(-8/24)</f>
        <v>42481.114328703705</v>
      </c>
      <c r="T1448" s="13">
        <f>(J1448/86400)+25569+(-8/24)</f>
        <v>42461.114328703705</v>
      </c>
      <c r="U1448" t="str">
        <f t="shared" si="90"/>
        <v>Apr</v>
      </c>
      <c r="V1448">
        <f t="shared" si="91"/>
        <v>2016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>(E1449/D1449)*100</f>
        <v>1.4999999999999999E-2</v>
      </c>
      <c r="P1449" s="6">
        <f>E1449/L1449</f>
        <v>25</v>
      </c>
      <c r="Q1449" t="str">
        <f t="shared" si="88"/>
        <v>publishing</v>
      </c>
      <c r="R1449" t="str">
        <f t="shared" si="89"/>
        <v>translations</v>
      </c>
      <c r="S1449" s="13">
        <f>(I1449/86400)+25569+(-8/24)</f>
        <v>42559.39738425926</v>
      </c>
      <c r="T1449" s="13">
        <f>(J1449/86400)+25569+(-8/24)</f>
        <v>42529.39738425926</v>
      </c>
      <c r="U1449" t="str">
        <f t="shared" si="90"/>
        <v>Jun</v>
      </c>
      <c r="V1449">
        <f t="shared" si="91"/>
        <v>2016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>(E1450/D1450)*100</f>
        <v>0</v>
      </c>
      <c r="P1450" s="6" t="e">
        <f>E1450/L1450</f>
        <v>#DIV/0!</v>
      </c>
      <c r="Q1450" t="str">
        <f t="shared" si="88"/>
        <v>publishing</v>
      </c>
      <c r="R1450" t="str">
        <f t="shared" si="89"/>
        <v>translations</v>
      </c>
      <c r="S1450" s="13">
        <f>(I1450/86400)+25569+(-8/24)</f>
        <v>42145.892361111109</v>
      </c>
      <c r="T1450" s="13">
        <f>(J1450/86400)+25569+(-8/24)</f>
        <v>42115.603217592587</v>
      </c>
      <c r="U1450" t="str">
        <f t="shared" si="90"/>
        <v>Apr</v>
      </c>
      <c r="V1450">
        <f t="shared" si="91"/>
        <v>2015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>(E1451/D1451)*100</f>
        <v>0</v>
      </c>
      <c r="P1451" s="6" t="e">
        <f>E1451/L1451</f>
        <v>#DIV/0!</v>
      </c>
      <c r="Q1451" t="str">
        <f t="shared" si="88"/>
        <v>publishing</v>
      </c>
      <c r="R1451" t="str">
        <f t="shared" si="89"/>
        <v>translations</v>
      </c>
      <c r="S1451" s="13">
        <f>(I1451/86400)+25569+(-8/24)</f>
        <v>42134.478067129625</v>
      </c>
      <c r="T1451" s="13">
        <f>(J1451/86400)+25569+(-8/24)</f>
        <v>42086.478067129625</v>
      </c>
      <c r="U1451" t="str">
        <f t="shared" si="90"/>
        <v>Mar</v>
      </c>
      <c r="V1451">
        <f t="shared" si="91"/>
        <v>2015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>(E1452/D1452)*100</f>
        <v>1E-3</v>
      </c>
      <c r="P1452" s="6">
        <f>E1452/L1452</f>
        <v>1</v>
      </c>
      <c r="Q1452" t="str">
        <f t="shared" si="88"/>
        <v>publishing</v>
      </c>
      <c r="R1452" t="str">
        <f t="shared" si="89"/>
        <v>translations</v>
      </c>
      <c r="S1452" s="13">
        <f>(I1452/86400)+25569+(-8/24)</f>
        <v>42419.837928240733</v>
      </c>
      <c r="T1452" s="13">
        <f>(J1452/86400)+25569+(-8/24)</f>
        <v>42389.837928240733</v>
      </c>
      <c r="U1452" t="str">
        <f t="shared" si="90"/>
        <v>Jan</v>
      </c>
      <c r="V1452">
        <f t="shared" si="91"/>
        <v>2016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>(E1453/D1453)*100</f>
        <v>1.0554089709762533E-2</v>
      </c>
      <c r="P1453" s="6">
        <f>E1453/L1453</f>
        <v>1</v>
      </c>
      <c r="Q1453" t="str">
        <f t="shared" si="88"/>
        <v>publishing</v>
      </c>
      <c r="R1453" t="str">
        <f t="shared" si="89"/>
        <v>translations</v>
      </c>
      <c r="S1453" s="13">
        <f>(I1453/86400)+25569+(-8/24)</f>
        <v>41961.667349537034</v>
      </c>
      <c r="T1453" s="13">
        <f>(J1453/86400)+25569+(-8/24)</f>
        <v>41931.62568287037</v>
      </c>
      <c r="U1453" t="str">
        <f t="shared" si="90"/>
        <v>Oct</v>
      </c>
      <c r="V1453">
        <f t="shared" si="91"/>
        <v>2014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>(E1454/D1454)*100</f>
        <v>0</v>
      </c>
      <c r="P1454" s="6" t="e">
        <f>E1454/L1454</f>
        <v>#DIV/0!</v>
      </c>
      <c r="Q1454" t="str">
        <f t="shared" si="88"/>
        <v>publishing</v>
      </c>
      <c r="R1454" t="str">
        <f t="shared" si="89"/>
        <v>translations</v>
      </c>
      <c r="S1454" s="13">
        <f>(I1454/86400)+25569+(-8/24)</f>
        <v>41848.369942129626</v>
      </c>
      <c r="T1454" s="13">
        <f>(J1454/86400)+25569+(-8/24)</f>
        <v>41818.369942129626</v>
      </c>
      <c r="U1454" t="str">
        <f t="shared" si="90"/>
        <v>Jun</v>
      </c>
      <c r="V1454">
        <f t="shared" si="91"/>
        <v>2014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>(E1455/D1455)*100</f>
        <v>0</v>
      </c>
      <c r="P1455" s="6" t="e">
        <f>E1455/L1455</f>
        <v>#DIV/0!</v>
      </c>
      <c r="Q1455" t="str">
        <f t="shared" si="88"/>
        <v>publishing</v>
      </c>
      <c r="R1455" t="str">
        <f t="shared" si="89"/>
        <v>translations</v>
      </c>
      <c r="S1455" s="13">
        <f>(I1455/86400)+25569+(-8/24)</f>
        <v>42840.321145833332</v>
      </c>
      <c r="T1455" s="13">
        <f>(J1455/86400)+25569+(-8/24)</f>
        <v>42795.362812499996</v>
      </c>
      <c r="U1455" t="str">
        <f t="shared" si="90"/>
        <v>Mar</v>
      </c>
      <c r="V1455">
        <f t="shared" si="91"/>
        <v>2017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>(E1456/D1456)*100</f>
        <v>0.85714285714285721</v>
      </c>
      <c r="P1456" s="6">
        <f>E1456/L1456</f>
        <v>15</v>
      </c>
      <c r="Q1456" t="str">
        <f t="shared" si="88"/>
        <v>publishing</v>
      </c>
      <c r="R1456" t="str">
        <f t="shared" si="89"/>
        <v>translations</v>
      </c>
      <c r="S1456" s="13">
        <f>(I1456/86400)+25569+(-8/24)</f>
        <v>42484.582638888889</v>
      </c>
      <c r="T1456" s="13">
        <f>(J1456/86400)+25569+(-8/24)</f>
        <v>42463.533333333333</v>
      </c>
      <c r="U1456" t="str">
        <f t="shared" si="90"/>
        <v>Apr</v>
      </c>
      <c r="V1456">
        <f t="shared" si="91"/>
        <v>2016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>(E1457/D1457)*100</f>
        <v>10.5</v>
      </c>
      <c r="P1457" s="6">
        <f>E1457/L1457</f>
        <v>225</v>
      </c>
      <c r="Q1457" t="str">
        <f t="shared" si="88"/>
        <v>publishing</v>
      </c>
      <c r="R1457" t="str">
        <f t="shared" si="89"/>
        <v>translations</v>
      </c>
      <c r="S1457" s="13">
        <f>(I1457/86400)+25569+(-8/24)</f>
        <v>41887.235416666663</v>
      </c>
      <c r="T1457" s="13">
        <f>(J1457/86400)+25569+(-8/24)</f>
        <v>41832.33935185185</v>
      </c>
      <c r="U1457" t="str">
        <f t="shared" si="90"/>
        <v>Jul</v>
      </c>
      <c r="V1457">
        <f t="shared" si="91"/>
        <v>2014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>(E1458/D1458)*100</f>
        <v>2.9000000000000004</v>
      </c>
      <c r="P1458" s="6">
        <f>E1458/L1458</f>
        <v>48.333333333333336</v>
      </c>
      <c r="Q1458" t="str">
        <f t="shared" si="88"/>
        <v>publishing</v>
      </c>
      <c r="R1458" t="str">
        <f t="shared" si="89"/>
        <v>translations</v>
      </c>
      <c r="S1458" s="13">
        <f>(I1458/86400)+25569+(-8/24)</f>
        <v>42738.335243055553</v>
      </c>
      <c r="T1458" s="13">
        <f>(J1458/86400)+25569+(-8/24)</f>
        <v>42708.335243055553</v>
      </c>
      <c r="U1458" t="str">
        <f t="shared" si="90"/>
        <v>Dec</v>
      </c>
      <c r="V1458">
        <f t="shared" si="91"/>
        <v>2016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>(E1459/D1459)*100</f>
        <v>0</v>
      </c>
      <c r="P1459" s="6" t="e">
        <f>E1459/L1459</f>
        <v>#DIV/0!</v>
      </c>
      <c r="Q1459" t="str">
        <f t="shared" si="88"/>
        <v>publishing</v>
      </c>
      <c r="R1459" t="str">
        <f t="shared" si="89"/>
        <v>translations</v>
      </c>
      <c r="S1459" s="13">
        <f>(I1459/86400)+25569+(-8/24)</f>
        <v>42319.604675925926</v>
      </c>
      <c r="T1459" s="13">
        <f>(J1459/86400)+25569+(-8/24)</f>
        <v>42289.563009259255</v>
      </c>
      <c r="U1459" t="str">
        <f t="shared" si="90"/>
        <v>Oct</v>
      </c>
      <c r="V1459">
        <f t="shared" si="91"/>
        <v>2015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>(E1460/D1460)*100</f>
        <v>0</v>
      </c>
      <c r="P1460" s="6" t="e">
        <f>E1460/L1460</f>
        <v>#DIV/0!</v>
      </c>
      <c r="Q1460" t="str">
        <f t="shared" si="88"/>
        <v>publishing</v>
      </c>
      <c r="R1460" t="str">
        <f t="shared" si="89"/>
        <v>translations</v>
      </c>
      <c r="S1460" s="13">
        <f>(I1460/86400)+25569+(-8/24)</f>
        <v>41861.833333333328</v>
      </c>
      <c r="T1460" s="13">
        <f>(J1460/86400)+25569+(-8/24)</f>
        <v>41831.37222222222</v>
      </c>
      <c r="U1460" t="str">
        <f t="shared" si="90"/>
        <v>Jul</v>
      </c>
      <c r="V1460">
        <f t="shared" si="91"/>
        <v>2014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>(E1461/D1461)*100</f>
        <v>0</v>
      </c>
      <c r="P1461" s="6" t="e">
        <f>E1461/L1461</f>
        <v>#DIV/0!</v>
      </c>
      <c r="Q1461" t="str">
        <f t="shared" si="88"/>
        <v>publishing</v>
      </c>
      <c r="R1461" t="str">
        <f t="shared" si="89"/>
        <v>translations</v>
      </c>
      <c r="S1461" s="13">
        <f>(I1461/86400)+25569+(-8/24)</f>
        <v>42340.392361111109</v>
      </c>
      <c r="T1461" s="13">
        <f>(J1461/86400)+25569+(-8/24)</f>
        <v>42311.871481481481</v>
      </c>
      <c r="U1461" t="str">
        <f t="shared" si="90"/>
        <v>Nov</v>
      </c>
      <c r="V1461">
        <f t="shared" si="91"/>
        <v>2015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>(E1462/D1462)*100</f>
        <v>0</v>
      </c>
      <c r="P1462" s="6" t="e">
        <f>E1462/L1462</f>
        <v>#DIV/0!</v>
      </c>
      <c r="Q1462" t="str">
        <f t="shared" si="88"/>
        <v>publishing</v>
      </c>
      <c r="R1462" t="str">
        <f t="shared" si="89"/>
        <v>translations</v>
      </c>
      <c r="S1462" s="13">
        <f>(I1462/86400)+25569+(-8/24)</f>
        <v>41973.656249999993</v>
      </c>
      <c r="T1462" s="13">
        <f>(J1462/86400)+25569+(-8/24)</f>
        <v>41915.563634259255</v>
      </c>
      <c r="U1462" t="str">
        <f t="shared" si="90"/>
        <v>Oct</v>
      </c>
      <c r="V1462">
        <f t="shared" si="91"/>
        <v>2014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>(E1463/D1463)*100</f>
        <v>101.24459999999999</v>
      </c>
      <c r="P1463" s="6">
        <f>E1463/L1463</f>
        <v>44.66673529411765</v>
      </c>
      <c r="Q1463" t="str">
        <f t="shared" si="88"/>
        <v>publishing</v>
      </c>
      <c r="R1463" t="str">
        <f t="shared" si="89"/>
        <v>radio &amp; podcasts</v>
      </c>
      <c r="S1463" s="13">
        <f>(I1463/86400)+25569+(-8/24)</f>
        <v>41932.666666666664</v>
      </c>
      <c r="T1463" s="13">
        <f>(J1463/86400)+25569+(-8/24)</f>
        <v>41899.311967592592</v>
      </c>
      <c r="U1463" t="str">
        <f t="shared" si="90"/>
        <v>Sep</v>
      </c>
      <c r="V1463">
        <f t="shared" si="91"/>
        <v>2014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>(E1464/D1464)*100</f>
        <v>108.5175</v>
      </c>
      <c r="P1464" s="6">
        <f>E1464/L1464</f>
        <v>28.937999999999999</v>
      </c>
      <c r="Q1464" t="str">
        <f t="shared" si="88"/>
        <v>publishing</v>
      </c>
      <c r="R1464" t="str">
        <f t="shared" si="89"/>
        <v>radio &amp; podcasts</v>
      </c>
      <c r="S1464" s="13">
        <f>(I1464/86400)+25569+(-8/24)</f>
        <v>41374.329525462963</v>
      </c>
      <c r="T1464" s="13">
        <f>(J1464/86400)+25569+(-8/24)</f>
        <v>41344.329525462963</v>
      </c>
      <c r="U1464" t="str">
        <f t="shared" si="90"/>
        <v>Mar</v>
      </c>
      <c r="V1464">
        <f t="shared" si="91"/>
        <v>2013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>(E1465/D1465)*100</f>
        <v>147.66666666666666</v>
      </c>
      <c r="P1465" s="6">
        <f>E1465/L1465</f>
        <v>35.44</v>
      </c>
      <c r="Q1465" t="str">
        <f t="shared" si="88"/>
        <v>publishing</v>
      </c>
      <c r="R1465" t="str">
        <f t="shared" si="89"/>
        <v>radio &amp; podcasts</v>
      </c>
      <c r="S1465" s="13">
        <f>(I1465/86400)+25569+(-8/24)</f>
        <v>41371.536319444444</v>
      </c>
      <c r="T1465" s="13">
        <f>(J1465/86400)+25569+(-8/24)</f>
        <v>41326.577986111108</v>
      </c>
      <c r="U1465" t="str">
        <f t="shared" si="90"/>
        <v>Feb</v>
      </c>
      <c r="V1465">
        <f t="shared" si="91"/>
        <v>2013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>(E1466/D1466)*100</f>
        <v>163.19999999999999</v>
      </c>
      <c r="P1466" s="6">
        <f>E1466/L1466</f>
        <v>34.871794871794869</v>
      </c>
      <c r="Q1466" t="str">
        <f t="shared" si="88"/>
        <v>publishing</v>
      </c>
      <c r="R1466" t="str">
        <f t="shared" si="89"/>
        <v>radio &amp; podcasts</v>
      </c>
      <c r="S1466" s="13">
        <f>(I1466/86400)+25569+(-8/24)</f>
        <v>41321.328217592592</v>
      </c>
      <c r="T1466" s="13">
        <f>(J1466/86400)+25569+(-8/24)</f>
        <v>41291.328217592592</v>
      </c>
      <c r="U1466" t="str">
        <f t="shared" si="90"/>
        <v>Jan</v>
      </c>
      <c r="V1466">
        <f t="shared" si="91"/>
        <v>2013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>(E1467/D1467)*100</f>
        <v>456.41449999999998</v>
      </c>
      <c r="P1467" s="6">
        <f>E1467/L1467</f>
        <v>52.622732513451197</v>
      </c>
      <c r="Q1467" t="str">
        <f t="shared" si="88"/>
        <v>publishing</v>
      </c>
      <c r="R1467" t="str">
        <f t="shared" si="89"/>
        <v>radio &amp; podcasts</v>
      </c>
      <c r="S1467" s="13">
        <f>(I1467/86400)+25569+(-8/24)</f>
        <v>40989.791666666664</v>
      </c>
      <c r="T1467" s="13">
        <f>(J1467/86400)+25569+(-8/24)</f>
        <v>40959.401064814811</v>
      </c>
      <c r="U1467" t="str">
        <f t="shared" si="90"/>
        <v>Feb</v>
      </c>
      <c r="V1467">
        <f t="shared" si="91"/>
        <v>2012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>(E1468/D1468)*100</f>
        <v>107.87731249999999</v>
      </c>
      <c r="P1468" s="6">
        <f>E1468/L1468</f>
        <v>69.598266129032254</v>
      </c>
      <c r="Q1468" t="str">
        <f t="shared" si="88"/>
        <v>publishing</v>
      </c>
      <c r="R1468" t="str">
        <f t="shared" si="89"/>
        <v>radio &amp; podcasts</v>
      </c>
      <c r="S1468" s="13">
        <f>(I1468/86400)+25569+(-8/24)</f>
        <v>42380.874999999993</v>
      </c>
      <c r="T1468" s="13">
        <f>(J1468/86400)+25569+(-8/24)</f>
        <v>42339.838726851849</v>
      </c>
      <c r="U1468" t="str">
        <f t="shared" si="90"/>
        <v>Dec</v>
      </c>
      <c r="V1468">
        <f t="shared" si="91"/>
        <v>2015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>(E1469/D1469)*100</f>
        <v>115.08</v>
      </c>
      <c r="P1469" s="6">
        <f>E1469/L1469</f>
        <v>76.72</v>
      </c>
      <c r="Q1469" t="str">
        <f t="shared" si="88"/>
        <v>publishing</v>
      </c>
      <c r="R1469" t="str">
        <f t="shared" si="89"/>
        <v>radio &amp; podcasts</v>
      </c>
      <c r="S1469" s="13">
        <f>(I1469/86400)+25569+(-8/24)</f>
        <v>40993.42690972222</v>
      </c>
      <c r="T1469" s="13">
        <f>(J1469/86400)+25569+(-8/24)</f>
        <v>40933.468576388885</v>
      </c>
      <c r="U1469" t="str">
        <f t="shared" si="90"/>
        <v>Jan</v>
      </c>
      <c r="V1469">
        <f t="shared" si="91"/>
        <v>2012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>(E1470/D1470)*100</f>
        <v>102.36842105263158</v>
      </c>
      <c r="P1470" s="6">
        <f>E1470/L1470</f>
        <v>33.191126279863482</v>
      </c>
      <c r="Q1470" t="str">
        <f t="shared" si="88"/>
        <v>publishing</v>
      </c>
      <c r="R1470" t="str">
        <f t="shared" si="89"/>
        <v>radio &amp; podcasts</v>
      </c>
      <c r="S1470" s="13">
        <f>(I1470/86400)+25569+(-8/24)</f>
        <v>40705.681122685179</v>
      </c>
      <c r="T1470" s="13">
        <f>(J1470/86400)+25569+(-8/24)</f>
        <v>40645.681122685179</v>
      </c>
      <c r="U1470" t="str">
        <f t="shared" si="90"/>
        <v>Apr</v>
      </c>
      <c r="V1470">
        <f t="shared" si="91"/>
        <v>2011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>(E1471/D1471)*100</f>
        <v>108.42485875706214</v>
      </c>
      <c r="P1471" s="6">
        <f>E1471/L1471</f>
        <v>149.46417445482865</v>
      </c>
      <c r="Q1471" t="str">
        <f t="shared" si="88"/>
        <v>publishing</v>
      </c>
      <c r="R1471" t="str">
        <f t="shared" si="89"/>
        <v>radio &amp; podcasts</v>
      </c>
      <c r="S1471" s="13">
        <f>(I1471/86400)+25569+(-8/24)</f>
        <v>41320.265150462961</v>
      </c>
      <c r="T1471" s="13">
        <f>(J1471/86400)+25569+(-8/24)</f>
        <v>41290.265150462961</v>
      </c>
      <c r="U1471" t="str">
        <f t="shared" si="90"/>
        <v>Jan</v>
      </c>
      <c r="V1471">
        <f t="shared" si="91"/>
        <v>2013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>(E1472/D1472)*100</f>
        <v>125.13333333333334</v>
      </c>
      <c r="P1472" s="6">
        <f>E1472/L1472</f>
        <v>23.172839506172838</v>
      </c>
      <c r="Q1472" t="str">
        <f t="shared" si="88"/>
        <v>publishing</v>
      </c>
      <c r="R1472" t="str">
        <f t="shared" si="89"/>
        <v>radio &amp; podcasts</v>
      </c>
      <c r="S1472" s="13">
        <f>(I1472/86400)+25569+(-8/24)</f>
        <v>41271.493784722217</v>
      </c>
      <c r="T1472" s="13">
        <f>(J1472/86400)+25569+(-8/24)</f>
        <v>41250.493784722217</v>
      </c>
      <c r="U1472" t="str">
        <f t="shared" si="90"/>
        <v>Dec</v>
      </c>
      <c r="V1472">
        <f t="shared" si="91"/>
        <v>2012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>(E1473/D1473)*100</f>
        <v>103.840625</v>
      </c>
      <c r="P1473" s="6">
        <f>E1473/L1473</f>
        <v>96.877551020408163</v>
      </c>
      <c r="Q1473" t="str">
        <f t="shared" si="88"/>
        <v>publishing</v>
      </c>
      <c r="R1473" t="str">
        <f t="shared" si="89"/>
        <v>radio &amp; podcasts</v>
      </c>
      <c r="S1473" s="13">
        <f>(I1473/86400)+25569+(-8/24)</f>
        <v>42103.624236111107</v>
      </c>
      <c r="T1473" s="13">
        <f>(J1473/86400)+25569+(-8/24)</f>
        <v>42073.624236111107</v>
      </c>
      <c r="U1473" t="str">
        <f t="shared" si="90"/>
        <v>Mar</v>
      </c>
      <c r="V1473">
        <f t="shared" si="91"/>
        <v>2015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>(E1474/D1474)*100</f>
        <v>138.70400000000001</v>
      </c>
      <c r="P1474" s="6">
        <f>E1474/L1474</f>
        <v>103.20238095238095</v>
      </c>
      <c r="Q1474" t="str">
        <f t="shared" si="88"/>
        <v>publishing</v>
      </c>
      <c r="R1474" t="str">
        <f t="shared" si="89"/>
        <v>radio &amp; podcasts</v>
      </c>
      <c r="S1474" s="13">
        <f>(I1474/86400)+25569+(-8/24)</f>
        <v>41563.20952546296</v>
      </c>
      <c r="T1474" s="13">
        <f>(J1474/86400)+25569+(-8/24)</f>
        <v>41533.20952546296</v>
      </c>
      <c r="U1474" t="str">
        <f t="shared" si="90"/>
        <v>Sep</v>
      </c>
      <c r="V1474">
        <f t="shared" si="91"/>
        <v>2013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>(E1475/D1475)*100</f>
        <v>120.51600000000001</v>
      </c>
      <c r="P1475" s="6">
        <f>E1475/L1475</f>
        <v>38.462553191489363</v>
      </c>
      <c r="Q1475" t="str">
        <f t="shared" ref="Q1475:Q1538" si="92">LEFT(N1475,FIND("/",N1475)-1)</f>
        <v>publishing</v>
      </c>
      <c r="R1475" t="str">
        <f t="shared" ref="R1475:R1538" si="93">MID(N1475,FIND("/",N1475)+1,20)</f>
        <v>radio &amp; podcasts</v>
      </c>
      <c r="S1475" s="13">
        <f>(I1475/86400)+25569+(-8/24)</f>
        <v>40969.646284722221</v>
      </c>
      <c r="T1475" s="13">
        <f>(J1475/86400)+25569+(-8/24)</f>
        <v>40939.646284722221</v>
      </c>
      <c r="U1475" t="str">
        <f t="shared" ref="U1475:U1538" si="94">TEXT(T1475,"mmm")</f>
        <v>Jan</v>
      </c>
      <c r="V1475">
        <f t="shared" ref="V1475:V1538" si="95">YEAR(T1475)</f>
        <v>2012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>(E1476/D1476)*100</f>
        <v>112.26666666666667</v>
      </c>
      <c r="P1476" s="6">
        <f>E1476/L1476</f>
        <v>44.315789473684212</v>
      </c>
      <c r="Q1476" t="str">
        <f t="shared" si="92"/>
        <v>publishing</v>
      </c>
      <c r="R1476" t="str">
        <f t="shared" si="93"/>
        <v>radio &amp; podcasts</v>
      </c>
      <c r="S1476" s="13">
        <f>(I1476/86400)+25569+(-8/24)</f>
        <v>41530.394583333335</v>
      </c>
      <c r="T1476" s="13">
        <f>(J1476/86400)+25569+(-8/24)</f>
        <v>41500.394583333335</v>
      </c>
      <c r="U1476" t="str">
        <f t="shared" si="94"/>
        <v>Aug</v>
      </c>
      <c r="V1476">
        <f t="shared" si="95"/>
        <v>2013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>(E1477/D1477)*100</f>
        <v>188.66966666666667</v>
      </c>
      <c r="P1477" s="6">
        <f>E1477/L1477</f>
        <v>64.173356009070289</v>
      </c>
      <c r="Q1477" t="str">
        <f t="shared" si="92"/>
        <v>publishing</v>
      </c>
      <c r="R1477" t="str">
        <f t="shared" si="93"/>
        <v>radio &amp; podcasts</v>
      </c>
      <c r="S1477" s="13">
        <f>(I1477/86400)+25569+(-8/24)</f>
        <v>41992.874305555553</v>
      </c>
      <c r="T1477" s="13">
        <f>(J1477/86400)+25569+(-8/24)</f>
        <v>41960.389618055553</v>
      </c>
      <c r="U1477" t="str">
        <f t="shared" si="94"/>
        <v>Nov</v>
      </c>
      <c r="V1477">
        <f t="shared" si="95"/>
        <v>2014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>(E1478/D1478)*100</f>
        <v>661.55466666666666</v>
      </c>
      <c r="P1478" s="6">
        <f>E1478/L1478</f>
        <v>43.333275109170302</v>
      </c>
      <c r="Q1478" t="str">
        <f t="shared" si="92"/>
        <v>publishing</v>
      </c>
      <c r="R1478" t="str">
        <f t="shared" si="93"/>
        <v>radio &amp; podcasts</v>
      </c>
      <c r="S1478" s="13">
        <f>(I1478/86400)+25569+(-8/24)</f>
        <v>40795.708587962959</v>
      </c>
      <c r="T1478" s="13">
        <f>(J1478/86400)+25569+(-8/24)</f>
        <v>40765.708587962959</v>
      </c>
      <c r="U1478" t="str">
        <f t="shared" si="94"/>
        <v>Aug</v>
      </c>
      <c r="V1478">
        <f t="shared" si="95"/>
        <v>2011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>(E1479/D1479)*100</f>
        <v>111.31</v>
      </c>
      <c r="P1479" s="6">
        <f>E1479/L1479</f>
        <v>90.495934959349597</v>
      </c>
      <c r="Q1479" t="str">
        <f t="shared" si="92"/>
        <v>publishing</v>
      </c>
      <c r="R1479" t="str">
        <f t="shared" si="93"/>
        <v>radio &amp; podcasts</v>
      </c>
      <c r="S1479" s="13">
        <f>(I1479/86400)+25569+(-8/24)</f>
        <v>40899.791666666664</v>
      </c>
      <c r="T1479" s="13">
        <f>(J1479/86400)+25569+(-8/24)</f>
        <v>40840.282453703701</v>
      </c>
      <c r="U1479" t="str">
        <f t="shared" si="94"/>
        <v>Oct</v>
      </c>
      <c r="V1479">
        <f t="shared" si="95"/>
        <v>2011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>(E1480/D1480)*100</f>
        <v>1181.6142199999999</v>
      </c>
      <c r="P1480" s="6">
        <f>E1480/L1480</f>
        <v>29.187190495010373</v>
      </c>
      <c r="Q1480" t="str">
        <f t="shared" si="92"/>
        <v>publishing</v>
      </c>
      <c r="R1480" t="str">
        <f t="shared" si="93"/>
        <v>radio &amp; podcasts</v>
      </c>
      <c r="S1480" s="13">
        <f>(I1480/86400)+25569+(-8/24)</f>
        <v>41408.538344907407</v>
      </c>
      <c r="T1480" s="13">
        <f>(J1480/86400)+25569+(-8/24)</f>
        <v>41394.538344907407</v>
      </c>
      <c r="U1480" t="str">
        <f t="shared" si="94"/>
        <v>Apr</v>
      </c>
      <c r="V1480">
        <f t="shared" si="95"/>
        <v>2013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>(E1481/D1481)*100</f>
        <v>137.375</v>
      </c>
      <c r="P1481" s="6">
        <f>E1481/L1481</f>
        <v>30.95774647887324</v>
      </c>
      <c r="Q1481" t="str">
        <f t="shared" si="92"/>
        <v>publishing</v>
      </c>
      <c r="R1481" t="str">
        <f t="shared" si="93"/>
        <v>radio &amp; podcasts</v>
      </c>
      <c r="S1481" s="13">
        <f>(I1481/86400)+25569+(-8/24)</f>
        <v>41768.832638888889</v>
      </c>
      <c r="T1481" s="13">
        <f>(J1481/86400)+25569+(-8/24)</f>
        <v>41754.411909722221</v>
      </c>
      <c r="U1481" t="str">
        <f t="shared" si="94"/>
        <v>Apr</v>
      </c>
      <c r="V1481">
        <f t="shared" si="95"/>
        <v>2014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>(E1482/D1482)*100</f>
        <v>117.04040000000001</v>
      </c>
      <c r="P1482" s="6">
        <f>E1482/L1482</f>
        <v>92.157795275590544</v>
      </c>
      <c r="Q1482" t="str">
        <f t="shared" si="92"/>
        <v>publishing</v>
      </c>
      <c r="R1482" t="str">
        <f t="shared" si="93"/>
        <v>radio &amp; podcasts</v>
      </c>
      <c r="S1482" s="13">
        <f>(I1482/86400)+25569+(-8/24)</f>
        <v>41481.375</v>
      </c>
      <c r="T1482" s="13">
        <f>(J1482/86400)+25569+(-8/24)</f>
        <v>41464.600682870368</v>
      </c>
      <c r="U1482" t="str">
        <f t="shared" si="94"/>
        <v>Jul</v>
      </c>
      <c r="V1482">
        <f t="shared" si="95"/>
        <v>2013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>(E1483/D1483)*100</f>
        <v>2.1</v>
      </c>
      <c r="P1483" s="6">
        <f>E1483/L1483</f>
        <v>17.5</v>
      </c>
      <c r="Q1483" t="str">
        <f t="shared" si="92"/>
        <v>publishing</v>
      </c>
      <c r="R1483" t="str">
        <f t="shared" si="93"/>
        <v>fiction</v>
      </c>
      <c r="S1483" s="13">
        <f>(I1483/86400)+25569+(-8/24)</f>
        <v>41580.589641203704</v>
      </c>
      <c r="T1483" s="13">
        <f>(J1483/86400)+25569+(-8/24)</f>
        <v>41550.589641203704</v>
      </c>
      <c r="U1483" t="str">
        <f t="shared" si="94"/>
        <v>Oct</v>
      </c>
      <c r="V1483">
        <f t="shared" si="95"/>
        <v>2013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>(E1484/D1484)*100</f>
        <v>0.1</v>
      </c>
      <c r="P1484" s="6">
        <f>E1484/L1484</f>
        <v>5</v>
      </c>
      <c r="Q1484" t="str">
        <f t="shared" si="92"/>
        <v>publishing</v>
      </c>
      <c r="R1484" t="str">
        <f t="shared" si="93"/>
        <v>fiction</v>
      </c>
      <c r="S1484" s="13">
        <f>(I1484/86400)+25569+(-8/24)</f>
        <v>41158.993750000001</v>
      </c>
      <c r="T1484" s="13">
        <f>(J1484/86400)+25569+(-8/24)</f>
        <v>41136.524722222217</v>
      </c>
      <c r="U1484" t="str">
        <f t="shared" si="94"/>
        <v>Aug</v>
      </c>
      <c r="V1484">
        <f t="shared" si="95"/>
        <v>2012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>(E1485/D1485)*100</f>
        <v>0.7142857142857143</v>
      </c>
      <c r="P1485" s="6">
        <f>E1485/L1485</f>
        <v>25</v>
      </c>
      <c r="Q1485" t="str">
        <f t="shared" si="92"/>
        <v>publishing</v>
      </c>
      <c r="R1485" t="str">
        <f t="shared" si="93"/>
        <v>fiction</v>
      </c>
      <c r="S1485" s="13">
        <f>(I1485/86400)+25569+(-8/24)</f>
        <v>42572.859664351847</v>
      </c>
      <c r="T1485" s="13">
        <f>(J1485/86400)+25569+(-8/24)</f>
        <v>42547.859664351847</v>
      </c>
      <c r="U1485" t="str">
        <f t="shared" si="94"/>
        <v>Jun</v>
      </c>
      <c r="V1485">
        <f t="shared" si="95"/>
        <v>2016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>(E1486/D1486)*100</f>
        <v>0</v>
      </c>
      <c r="P1486" s="6" t="e">
        <f>E1486/L1486</f>
        <v>#DIV/0!</v>
      </c>
      <c r="Q1486" t="str">
        <f t="shared" si="92"/>
        <v>publishing</v>
      </c>
      <c r="R1486" t="str">
        <f t="shared" si="93"/>
        <v>fiction</v>
      </c>
      <c r="S1486" s="13">
        <f>(I1486/86400)+25569+(-8/24)</f>
        <v>41111.285416666666</v>
      </c>
      <c r="T1486" s="13">
        <f>(J1486/86400)+25569+(-8/24)</f>
        <v>41052.867627314808</v>
      </c>
      <c r="U1486" t="str">
        <f t="shared" si="94"/>
        <v>May</v>
      </c>
      <c r="V1486">
        <f t="shared" si="95"/>
        <v>2012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>(E1487/D1487)*100</f>
        <v>2.2388059701492535</v>
      </c>
      <c r="P1487" s="6">
        <f>E1487/L1487</f>
        <v>50</v>
      </c>
      <c r="Q1487" t="str">
        <f t="shared" si="92"/>
        <v>publishing</v>
      </c>
      <c r="R1487" t="str">
        <f t="shared" si="93"/>
        <v>fiction</v>
      </c>
      <c r="S1487" s="13">
        <f>(I1487/86400)+25569+(-8/24)</f>
        <v>42175.462650462963</v>
      </c>
      <c r="T1487" s="13">
        <f>(J1487/86400)+25569+(-8/24)</f>
        <v>42130.462650462963</v>
      </c>
      <c r="U1487" t="str">
        <f t="shared" si="94"/>
        <v>May</v>
      </c>
      <c r="V1487">
        <f t="shared" si="95"/>
        <v>2015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>(E1488/D1488)*100</f>
        <v>0.24</v>
      </c>
      <c r="P1488" s="6">
        <f>E1488/L1488</f>
        <v>16</v>
      </c>
      <c r="Q1488" t="str">
        <f t="shared" si="92"/>
        <v>publishing</v>
      </c>
      <c r="R1488" t="str">
        <f t="shared" si="93"/>
        <v>fiction</v>
      </c>
      <c r="S1488" s="13">
        <f>(I1488/86400)+25569+(-8/24)</f>
        <v>42061.835196759253</v>
      </c>
      <c r="T1488" s="13">
        <f>(J1488/86400)+25569+(-8/24)</f>
        <v>42031.835196759253</v>
      </c>
      <c r="U1488" t="str">
        <f t="shared" si="94"/>
        <v>Jan</v>
      </c>
      <c r="V1488">
        <f t="shared" si="95"/>
        <v>2015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>(E1489/D1489)*100</f>
        <v>0</v>
      </c>
      <c r="P1489" s="6" t="e">
        <f>E1489/L1489</f>
        <v>#DIV/0!</v>
      </c>
      <c r="Q1489" t="str">
        <f t="shared" si="92"/>
        <v>publishing</v>
      </c>
      <c r="R1489" t="str">
        <f t="shared" si="93"/>
        <v>fiction</v>
      </c>
      <c r="S1489" s="13">
        <f>(I1489/86400)+25569+(-8/24)</f>
        <v>42584.584155092591</v>
      </c>
      <c r="T1489" s="13">
        <f>(J1489/86400)+25569+(-8/24)</f>
        <v>42554.584155092591</v>
      </c>
      <c r="U1489" t="str">
        <f t="shared" si="94"/>
        <v>Jul</v>
      </c>
      <c r="V1489">
        <f t="shared" si="95"/>
        <v>2016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>(E1490/D1490)*100</f>
        <v>2.4</v>
      </c>
      <c r="P1490" s="6">
        <f>E1490/L1490</f>
        <v>60</v>
      </c>
      <c r="Q1490" t="str">
        <f t="shared" si="92"/>
        <v>publishing</v>
      </c>
      <c r="R1490" t="str">
        <f t="shared" si="93"/>
        <v>fiction</v>
      </c>
      <c r="S1490" s="13">
        <f>(I1490/86400)+25569+(-8/24)</f>
        <v>41644.229861111111</v>
      </c>
      <c r="T1490" s="13">
        <f>(J1490/86400)+25569+(-8/24)</f>
        <v>41614.229861111111</v>
      </c>
      <c r="U1490" t="str">
        <f t="shared" si="94"/>
        <v>Dec</v>
      </c>
      <c r="V1490">
        <f t="shared" si="95"/>
        <v>2013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>(E1491/D1491)*100</f>
        <v>0</v>
      </c>
      <c r="P1491" s="6" t="e">
        <f>E1491/L1491</f>
        <v>#DIV/0!</v>
      </c>
      <c r="Q1491" t="str">
        <f t="shared" si="92"/>
        <v>publishing</v>
      </c>
      <c r="R1491" t="str">
        <f t="shared" si="93"/>
        <v>fiction</v>
      </c>
      <c r="S1491" s="13">
        <f>(I1491/86400)+25569+(-8/24)</f>
        <v>41228.320046296292</v>
      </c>
      <c r="T1491" s="13">
        <f>(J1491/86400)+25569+(-8/24)</f>
        <v>41198.278379629628</v>
      </c>
      <c r="U1491" t="str">
        <f t="shared" si="94"/>
        <v>Oct</v>
      </c>
      <c r="V1491">
        <f t="shared" si="95"/>
        <v>2012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>(E1492/D1492)*100</f>
        <v>30.862068965517242</v>
      </c>
      <c r="P1492" s="6">
        <f>E1492/L1492</f>
        <v>47.10526315789474</v>
      </c>
      <c r="Q1492" t="str">
        <f t="shared" si="92"/>
        <v>publishing</v>
      </c>
      <c r="R1492" t="str">
        <f t="shared" si="93"/>
        <v>fiction</v>
      </c>
      <c r="S1492" s="13">
        <f>(I1492/86400)+25569+(-8/24)</f>
        <v>41549.227708333332</v>
      </c>
      <c r="T1492" s="13">
        <f>(J1492/86400)+25569+(-8/24)</f>
        <v>41520.227708333332</v>
      </c>
      <c r="U1492" t="str">
        <f t="shared" si="94"/>
        <v>Sep</v>
      </c>
      <c r="V1492">
        <f t="shared" si="95"/>
        <v>2013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>(E1493/D1493)*100</f>
        <v>8.3333333333333321</v>
      </c>
      <c r="P1493" s="6">
        <f>E1493/L1493</f>
        <v>100</v>
      </c>
      <c r="Q1493" t="str">
        <f t="shared" si="92"/>
        <v>publishing</v>
      </c>
      <c r="R1493" t="str">
        <f t="shared" si="93"/>
        <v>fiction</v>
      </c>
      <c r="S1493" s="13">
        <f>(I1493/86400)+25569+(-8/24)</f>
        <v>42050.318055555552</v>
      </c>
      <c r="T1493" s="13">
        <f>(J1493/86400)+25569+(-8/24)</f>
        <v>41991.380127314813</v>
      </c>
      <c r="U1493" t="str">
        <f t="shared" si="94"/>
        <v>Dec</v>
      </c>
      <c r="V1493">
        <f t="shared" si="95"/>
        <v>2014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>(E1494/D1494)*100</f>
        <v>0.75</v>
      </c>
      <c r="P1494" s="6">
        <f>E1494/L1494</f>
        <v>15</v>
      </c>
      <c r="Q1494" t="str">
        <f t="shared" si="92"/>
        <v>publishing</v>
      </c>
      <c r="R1494" t="str">
        <f t="shared" si="93"/>
        <v>fiction</v>
      </c>
      <c r="S1494" s="13">
        <f>(I1494/86400)+25569+(-8/24)</f>
        <v>40712.551458333335</v>
      </c>
      <c r="T1494" s="13">
        <f>(J1494/86400)+25569+(-8/24)</f>
        <v>40682.551458333335</v>
      </c>
      <c r="U1494" t="str">
        <f t="shared" si="94"/>
        <v>May</v>
      </c>
      <c r="V1494">
        <f t="shared" si="95"/>
        <v>2011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>(E1495/D1495)*100</f>
        <v>0</v>
      </c>
      <c r="P1495" s="6" t="e">
        <f>E1495/L1495</f>
        <v>#DIV/0!</v>
      </c>
      <c r="Q1495" t="str">
        <f t="shared" si="92"/>
        <v>publishing</v>
      </c>
      <c r="R1495" t="str">
        <f t="shared" si="93"/>
        <v>fiction</v>
      </c>
      <c r="S1495" s="13">
        <f>(I1495/86400)+25569+(-8/24)</f>
        <v>41441.533275462956</v>
      </c>
      <c r="T1495" s="13">
        <f>(J1495/86400)+25569+(-8/24)</f>
        <v>41411.533275462956</v>
      </c>
      <c r="U1495" t="str">
        <f t="shared" si="94"/>
        <v>May</v>
      </c>
      <c r="V1495">
        <f t="shared" si="95"/>
        <v>2013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>(E1496/D1496)*100</f>
        <v>8.9</v>
      </c>
      <c r="P1496" s="6">
        <f>E1496/L1496</f>
        <v>40.454545454545453</v>
      </c>
      <c r="Q1496" t="str">
        <f t="shared" si="92"/>
        <v>publishing</v>
      </c>
      <c r="R1496" t="str">
        <f t="shared" si="93"/>
        <v>fiction</v>
      </c>
      <c r="S1496" s="13">
        <f>(I1496/86400)+25569+(-8/24)</f>
        <v>42097.318055555552</v>
      </c>
      <c r="T1496" s="13">
        <f>(J1496/86400)+25569+(-8/24)</f>
        <v>42067.389039351845</v>
      </c>
      <c r="U1496" t="str">
        <f t="shared" si="94"/>
        <v>Mar</v>
      </c>
      <c r="V1496">
        <f t="shared" si="95"/>
        <v>2015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>(E1497/D1497)*100</f>
        <v>0</v>
      </c>
      <c r="P1497" s="6" t="e">
        <f>E1497/L1497</f>
        <v>#DIV/0!</v>
      </c>
      <c r="Q1497" t="str">
        <f t="shared" si="92"/>
        <v>publishing</v>
      </c>
      <c r="R1497" t="str">
        <f t="shared" si="93"/>
        <v>fiction</v>
      </c>
      <c r="S1497" s="13">
        <f>(I1497/86400)+25569+(-8/24)</f>
        <v>40782.456377314811</v>
      </c>
      <c r="T1497" s="13">
        <f>(J1497/86400)+25569+(-8/24)</f>
        <v>40752.456377314811</v>
      </c>
      <c r="U1497" t="str">
        <f t="shared" si="94"/>
        <v>Jul</v>
      </c>
      <c r="V1497">
        <f t="shared" si="95"/>
        <v>2011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>(E1498/D1498)*100</f>
        <v>0</v>
      </c>
      <c r="P1498" s="6" t="e">
        <f>E1498/L1498</f>
        <v>#DIV/0!</v>
      </c>
      <c r="Q1498" t="str">
        <f t="shared" si="92"/>
        <v>publishing</v>
      </c>
      <c r="R1498" t="str">
        <f t="shared" si="93"/>
        <v>fiction</v>
      </c>
      <c r="S1498" s="13">
        <f>(I1498/86400)+25569+(-8/24)</f>
        <v>41898.141886574071</v>
      </c>
      <c r="T1498" s="13">
        <f>(J1498/86400)+25569+(-8/24)</f>
        <v>41838.141886574071</v>
      </c>
      <c r="U1498" t="str">
        <f t="shared" si="94"/>
        <v>Jul</v>
      </c>
      <c r="V1498">
        <f t="shared" si="95"/>
        <v>2014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>(E1499/D1499)*100</f>
        <v>6.6666666666666671E-3</v>
      </c>
      <c r="P1499" s="6">
        <f>E1499/L1499</f>
        <v>1</v>
      </c>
      <c r="Q1499" t="str">
        <f t="shared" si="92"/>
        <v>publishing</v>
      </c>
      <c r="R1499" t="str">
        <f t="shared" si="93"/>
        <v>fiction</v>
      </c>
      <c r="S1499" s="13">
        <f>(I1499/86400)+25569+(-8/24)</f>
        <v>41486.488194444442</v>
      </c>
      <c r="T1499" s="13">
        <f>(J1499/86400)+25569+(-8/24)</f>
        <v>41444.309282407405</v>
      </c>
      <c r="U1499" t="str">
        <f t="shared" si="94"/>
        <v>Jun</v>
      </c>
      <c r="V1499">
        <f t="shared" si="95"/>
        <v>2013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>(E1500/D1500)*100</f>
        <v>1.9</v>
      </c>
      <c r="P1500" s="6">
        <f>E1500/L1500</f>
        <v>19</v>
      </c>
      <c r="Q1500" t="str">
        <f t="shared" si="92"/>
        <v>publishing</v>
      </c>
      <c r="R1500" t="str">
        <f t="shared" si="93"/>
        <v>fiction</v>
      </c>
      <c r="S1500" s="13">
        <f>(I1500/86400)+25569+(-8/24)</f>
        <v>41885.650208333333</v>
      </c>
      <c r="T1500" s="13">
        <f>(J1500/86400)+25569+(-8/24)</f>
        <v>41840.650208333333</v>
      </c>
      <c r="U1500" t="str">
        <f t="shared" si="94"/>
        <v>Jul</v>
      </c>
      <c r="V1500">
        <f t="shared" si="95"/>
        <v>2014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>(E1501/D1501)*100</f>
        <v>0.25</v>
      </c>
      <c r="P1501" s="6">
        <f>E1501/L1501</f>
        <v>5</v>
      </c>
      <c r="Q1501" t="str">
        <f t="shared" si="92"/>
        <v>publishing</v>
      </c>
      <c r="R1501" t="str">
        <f t="shared" si="93"/>
        <v>fiction</v>
      </c>
      <c r="S1501" s="13">
        <f>(I1501/86400)+25569+(-8/24)</f>
        <v>42586.673993055556</v>
      </c>
      <c r="T1501" s="13">
        <f>(J1501/86400)+25569+(-8/24)</f>
        <v>42526.673993055556</v>
      </c>
      <c r="U1501" t="str">
        <f t="shared" si="94"/>
        <v>Jun</v>
      </c>
      <c r="V1501">
        <f t="shared" si="95"/>
        <v>2016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>(E1502/D1502)*100</f>
        <v>25.035714285714285</v>
      </c>
      <c r="P1502" s="6">
        <f>E1502/L1502</f>
        <v>46.733333333333334</v>
      </c>
      <c r="Q1502" t="str">
        <f t="shared" si="92"/>
        <v>publishing</v>
      </c>
      <c r="R1502" t="str">
        <f t="shared" si="93"/>
        <v>fiction</v>
      </c>
      <c r="S1502" s="13">
        <f>(I1502/86400)+25569+(-8/24)</f>
        <v>41395.57126157407</v>
      </c>
      <c r="T1502" s="13">
        <f>(J1502/86400)+25569+(-8/24)</f>
        <v>41365.57126157407</v>
      </c>
      <c r="U1502" t="str">
        <f t="shared" si="94"/>
        <v>Apr</v>
      </c>
      <c r="V1502">
        <f t="shared" si="95"/>
        <v>2013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>(E1503/D1503)*100</f>
        <v>166.33076923076925</v>
      </c>
      <c r="P1503" s="6">
        <f>E1503/L1503</f>
        <v>97.731073446327684</v>
      </c>
      <c r="Q1503" t="str">
        <f t="shared" si="92"/>
        <v>photography</v>
      </c>
      <c r="R1503" t="str">
        <f t="shared" si="93"/>
        <v>photobooks</v>
      </c>
      <c r="S1503" s="13">
        <f>(I1503/86400)+25569+(-8/24)</f>
        <v>42193.2502662037</v>
      </c>
      <c r="T1503" s="13">
        <f>(J1503/86400)+25569+(-8/24)</f>
        <v>42163.2502662037</v>
      </c>
      <c r="U1503" t="str">
        <f t="shared" si="94"/>
        <v>Jun</v>
      </c>
      <c r="V1503">
        <f t="shared" si="95"/>
        <v>2015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>(E1504/D1504)*100</f>
        <v>101.44545454545455</v>
      </c>
      <c r="P1504" s="6">
        <f>E1504/L1504</f>
        <v>67.835866261398181</v>
      </c>
      <c r="Q1504" t="str">
        <f t="shared" si="92"/>
        <v>photography</v>
      </c>
      <c r="R1504" t="str">
        <f t="shared" si="93"/>
        <v>photobooks</v>
      </c>
      <c r="S1504" s="13">
        <f>(I1504/86400)+25569+(-8/24)</f>
        <v>42454.583333333336</v>
      </c>
      <c r="T1504" s="13">
        <f>(J1504/86400)+25569+(-8/24)</f>
        <v>42426.20925925926</v>
      </c>
      <c r="U1504" t="str">
        <f t="shared" si="94"/>
        <v>Feb</v>
      </c>
      <c r="V1504">
        <f t="shared" si="95"/>
        <v>2016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>(E1505/D1505)*100</f>
        <v>107.89146666666667</v>
      </c>
      <c r="P1505" s="6">
        <f>E1505/L1505</f>
        <v>56.98492957746479</v>
      </c>
      <c r="Q1505" t="str">
        <f t="shared" si="92"/>
        <v>photography</v>
      </c>
      <c r="R1505" t="str">
        <f t="shared" si="93"/>
        <v>photobooks</v>
      </c>
      <c r="S1505" s="13">
        <f>(I1505/86400)+25569+(-8/24)</f>
        <v>42666.01390046296</v>
      </c>
      <c r="T1505" s="13">
        <f>(J1505/86400)+25569+(-8/24)</f>
        <v>42606.01390046296</v>
      </c>
      <c r="U1505" t="str">
        <f t="shared" si="94"/>
        <v>Aug</v>
      </c>
      <c r="V1505">
        <f t="shared" si="95"/>
        <v>2016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>(E1506/D1506)*100</f>
        <v>277.93846153846158</v>
      </c>
      <c r="P1506" s="6">
        <f>E1506/L1506</f>
        <v>67.159851301115239</v>
      </c>
      <c r="Q1506" t="str">
        <f t="shared" si="92"/>
        <v>photography</v>
      </c>
      <c r="R1506" t="str">
        <f t="shared" si="93"/>
        <v>photobooks</v>
      </c>
      <c r="S1506" s="13">
        <f>(I1506/86400)+25569+(-8/24)</f>
        <v>41800.022916666661</v>
      </c>
      <c r="T1506" s="13">
        <f>(J1506/86400)+25569+(-8/24)</f>
        <v>41772.32435185185</v>
      </c>
      <c r="U1506" t="str">
        <f t="shared" si="94"/>
        <v>May</v>
      </c>
      <c r="V1506">
        <f t="shared" si="95"/>
        <v>2014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>(E1507/D1507)*100</f>
        <v>103.58125</v>
      </c>
      <c r="P1507" s="6">
        <f>E1507/L1507</f>
        <v>48.037681159420288</v>
      </c>
      <c r="Q1507" t="str">
        <f t="shared" si="92"/>
        <v>photography</v>
      </c>
      <c r="R1507" t="str">
        <f t="shared" si="93"/>
        <v>photobooks</v>
      </c>
      <c r="S1507" s="13">
        <f>(I1507/86400)+25569+(-8/24)</f>
        <v>42451.500694444439</v>
      </c>
      <c r="T1507" s="13">
        <f>(J1507/86400)+25569+(-8/24)</f>
        <v>42414.109988425924</v>
      </c>
      <c r="U1507" t="str">
        <f t="shared" si="94"/>
        <v>Feb</v>
      </c>
      <c r="V1507">
        <f t="shared" si="95"/>
        <v>2016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>(E1508/D1508)*100</f>
        <v>111.4</v>
      </c>
      <c r="P1508" s="6">
        <f>E1508/L1508</f>
        <v>38.860465116279073</v>
      </c>
      <c r="Q1508" t="str">
        <f t="shared" si="92"/>
        <v>photography</v>
      </c>
      <c r="R1508" t="str">
        <f t="shared" si="93"/>
        <v>photobooks</v>
      </c>
      <c r="S1508" s="13">
        <f>(I1508/86400)+25569+(-8/24)</f>
        <v>41844.452592592592</v>
      </c>
      <c r="T1508" s="13">
        <f>(J1508/86400)+25569+(-8/24)</f>
        <v>41814.452592592592</v>
      </c>
      <c r="U1508" t="str">
        <f t="shared" si="94"/>
        <v>Jun</v>
      </c>
      <c r="V1508">
        <f t="shared" si="95"/>
        <v>2014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>(E1509/D1509)*100</f>
        <v>215</v>
      </c>
      <c r="P1509" s="6">
        <f>E1509/L1509</f>
        <v>78.181818181818187</v>
      </c>
      <c r="Q1509" t="str">
        <f t="shared" si="92"/>
        <v>photography</v>
      </c>
      <c r="R1509" t="str">
        <f t="shared" si="93"/>
        <v>photobooks</v>
      </c>
      <c r="S1509" s="13">
        <f>(I1509/86400)+25569+(-8/24)</f>
        <v>40313.006944444445</v>
      </c>
      <c r="T1509" s="13">
        <f>(J1509/86400)+25569+(-8/24)</f>
        <v>40254.117002314808</v>
      </c>
      <c r="U1509" t="str">
        <f t="shared" si="94"/>
        <v>Mar</v>
      </c>
      <c r="V1509">
        <f t="shared" si="95"/>
        <v>2010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>(E1510/D1510)*100</f>
        <v>110.76216216216217</v>
      </c>
      <c r="P1510" s="6">
        <f>E1510/L1510</f>
        <v>97.113744075829388</v>
      </c>
      <c r="Q1510" t="str">
        <f t="shared" si="92"/>
        <v>photography</v>
      </c>
      <c r="R1510" t="str">
        <f t="shared" si="93"/>
        <v>photobooks</v>
      </c>
      <c r="S1510" s="13">
        <f>(I1510/86400)+25569+(-8/24)</f>
        <v>41817.281030092592</v>
      </c>
      <c r="T1510" s="13">
        <f>(J1510/86400)+25569+(-8/24)</f>
        <v>41786.281030092592</v>
      </c>
      <c r="U1510" t="str">
        <f t="shared" si="94"/>
        <v>May</v>
      </c>
      <c r="V1510">
        <f t="shared" si="95"/>
        <v>2014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>(E1511/D1511)*100</f>
        <v>123.64125714285714</v>
      </c>
      <c r="P1511" s="6">
        <f>E1511/L1511</f>
        <v>110.39397959183674</v>
      </c>
      <c r="Q1511" t="str">
        <f t="shared" si="92"/>
        <v>photography</v>
      </c>
      <c r="R1511" t="str">
        <f t="shared" si="93"/>
        <v>photobooks</v>
      </c>
      <c r="S1511" s="13">
        <f>(I1511/86400)+25569+(-8/24)</f>
        <v>42780.624305555553</v>
      </c>
      <c r="T1511" s="13">
        <f>(J1511/86400)+25569+(-8/24)</f>
        <v>42751.200057870366</v>
      </c>
      <c r="U1511" t="str">
        <f t="shared" si="94"/>
        <v>Jan</v>
      </c>
      <c r="V1511">
        <f t="shared" si="95"/>
        <v>2017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>(E1512/D1512)*100</f>
        <v>101.03500000000001</v>
      </c>
      <c r="P1512" s="6">
        <f>E1512/L1512</f>
        <v>39.91506172839506</v>
      </c>
      <c r="Q1512" t="str">
        <f t="shared" si="92"/>
        <v>photography</v>
      </c>
      <c r="R1512" t="str">
        <f t="shared" si="93"/>
        <v>photobooks</v>
      </c>
      <c r="S1512" s="13">
        <f>(I1512/86400)+25569+(-8/24)</f>
        <v>41839.051828703705</v>
      </c>
      <c r="T1512" s="13">
        <f>(J1512/86400)+25569+(-8/24)</f>
        <v>41809.051828703705</v>
      </c>
      <c r="U1512" t="str">
        <f t="shared" si="94"/>
        <v>Jun</v>
      </c>
      <c r="V1512">
        <f t="shared" si="95"/>
        <v>2014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>(E1513/D1513)*100</f>
        <v>111.79285714285714</v>
      </c>
      <c r="P1513" s="6">
        <f>E1513/L1513</f>
        <v>75.975728155339809</v>
      </c>
      <c r="Q1513" t="str">
        <f t="shared" si="92"/>
        <v>photography</v>
      </c>
      <c r="R1513" t="str">
        <f t="shared" si="93"/>
        <v>photobooks</v>
      </c>
      <c r="S1513" s="13">
        <f>(I1513/86400)+25569+(-8/24)</f>
        <v>42326.291712962957</v>
      </c>
      <c r="T1513" s="13">
        <f>(J1513/86400)+25569+(-8/24)</f>
        <v>42296.250046296293</v>
      </c>
      <c r="U1513" t="str">
        <f t="shared" si="94"/>
        <v>Oct</v>
      </c>
      <c r="V1513">
        <f t="shared" si="95"/>
        <v>2015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>(E1514/D1514)*100</f>
        <v>558.7714285714286</v>
      </c>
      <c r="P1514" s="6">
        <f>E1514/L1514</f>
        <v>58.379104477611939</v>
      </c>
      <c r="Q1514" t="str">
        <f t="shared" si="92"/>
        <v>photography</v>
      </c>
      <c r="R1514" t="str">
        <f t="shared" si="93"/>
        <v>photobooks</v>
      </c>
      <c r="S1514" s="13">
        <f>(I1514/86400)+25569+(-8/24)</f>
        <v>42771.351145833331</v>
      </c>
      <c r="T1514" s="13">
        <f>(J1514/86400)+25569+(-8/24)</f>
        <v>42741.351145833331</v>
      </c>
      <c r="U1514" t="str">
        <f t="shared" si="94"/>
        <v>Jan</v>
      </c>
      <c r="V1514">
        <f t="shared" si="95"/>
        <v>2017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>(E1515/D1515)*100</f>
        <v>150.01875000000001</v>
      </c>
      <c r="P1515" s="6">
        <f>E1515/L1515</f>
        <v>55.82093023255814</v>
      </c>
      <c r="Q1515" t="str">
        <f t="shared" si="92"/>
        <v>photography</v>
      </c>
      <c r="R1515" t="str">
        <f t="shared" si="93"/>
        <v>photobooks</v>
      </c>
      <c r="S1515" s="13">
        <f>(I1515/86400)+25569+(-8/24)</f>
        <v>41836.30400462963</v>
      </c>
      <c r="T1515" s="13">
        <f>(J1515/86400)+25569+(-8/24)</f>
        <v>41806.30400462963</v>
      </c>
      <c r="U1515" t="str">
        <f t="shared" si="94"/>
        <v>Jun</v>
      </c>
      <c r="V1515">
        <f t="shared" si="95"/>
        <v>2014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>(E1516/D1516)*100</f>
        <v>106.476</v>
      </c>
      <c r="P1516" s="6">
        <f>E1516/L1516</f>
        <v>151.24431818181819</v>
      </c>
      <c r="Q1516" t="str">
        <f t="shared" si="92"/>
        <v>photography</v>
      </c>
      <c r="R1516" t="str">
        <f t="shared" si="93"/>
        <v>photobooks</v>
      </c>
      <c r="S1516" s="13">
        <f>(I1516/86400)+25569+(-8/24)</f>
        <v>42274.264351851853</v>
      </c>
      <c r="T1516" s="13">
        <f>(J1516/86400)+25569+(-8/24)</f>
        <v>42234.264351851853</v>
      </c>
      <c r="U1516" t="str">
        <f t="shared" si="94"/>
        <v>Aug</v>
      </c>
      <c r="V1516">
        <f t="shared" si="95"/>
        <v>2015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>(E1517/D1517)*100</f>
        <v>157.18899999999999</v>
      </c>
      <c r="P1517" s="6">
        <f>E1517/L1517</f>
        <v>849.67027027027029</v>
      </c>
      <c r="Q1517" t="str">
        <f t="shared" si="92"/>
        <v>photography</v>
      </c>
      <c r="R1517" t="str">
        <f t="shared" si="93"/>
        <v>photobooks</v>
      </c>
      <c r="S1517" s="13">
        <f>(I1517/86400)+25569+(-8/24)</f>
        <v>42444.878437499996</v>
      </c>
      <c r="T1517" s="13">
        <f>(J1517/86400)+25569+(-8/24)</f>
        <v>42414.92010416666</v>
      </c>
      <c r="U1517" t="str">
        <f t="shared" si="94"/>
        <v>Feb</v>
      </c>
      <c r="V1517">
        <f t="shared" si="95"/>
        <v>2016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>(E1518/D1518)*100</f>
        <v>108.65882352941176</v>
      </c>
      <c r="P1518" s="6">
        <f>E1518/L1518</f>
        <v>159.24137931034483</v>
      </c>
      <c r="Q1518" t="str">
        <f t="shared" si="92"/>
        <v>photography</v>
      </c>
      <c r="R1518" t="str">
        <f t="shared" si="93"/>
        <v>photobooks</v>
      </c>
      <c r="S1518" s="13">
        <f>(I1518/86400)+25569+(-8/24)</f>
        <v>42649.249999999993</v>
      </c>
      <c r="T1518" s="13">
        <f>(J1518/86400)+25569+(-8/24)</f>
        <v>42619.133009259262</v>
      </c>
      <c r="U1518" t="str">
        <f t="shared" si="94"/>
        <v>Sep</v>
      </c>
      <c r="V1518">
        <f t="shared" si="95"/>
        <v>2016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>(E1519/D1519)*100</f>
        <v>161.97999999999999</v>
      </c>
      <c r="P1519" s="6">
        <f>E1519/L1519</f>
        <v>39.507317073170732</v>
      </c>
      <c r="Q1519" t="str">
        <f t="shared" si="92"/>
        <v>photography</v>
      </c>
      <c r="R1519" t="str">
        <f t="shared" si="93"/>
        <v>photobooks</v>
      </c>
      <c r="S1519" s="13">
        <f>(I1519/86400)+25569+(-8/24)</f>
        <v>41978.916666666664</v>
      </c>
      <c r="T1519" s="13">
        <f>(J1519/86400)+25569+(-8/24)</f>
        <v>41948.233252314814</v>
      </c>
      <c r="U1519" t="str">
        <f t="shared" si="94"/>
        <v>Nov</v>
      </c>
      <c r="V1519">
        <f t="shared" si="95"/>
        <v>2014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>(E1520/D1520)*100</f>
        <v>205.36666666666665</v>
      </c>
      <c r="P1520" s="6">
        <f>E1520/L1520</f>
        <v>130.52966101694915</v>
      </c>
      <c r="Q1520" t="str">
        <f t="shared" si="92"/>
        <v>photography</v>
      </c>
      <c r="R1520" t="str">
        <f t="shared" si="93"/>
        <v>photobooks</v>
      </c>
      <c r="S1520" s="13">
        <f>(I1520/86400)+25569+(-8/24)</f>
        <v>41790.486712962964</v>
      </c>
      <c r="T1520" s="13">
        <f>(J1520/86400)+25569+(-8/24)</f>
        <v>41760.486712962964</v>
      </c>
      <c r="U1520" t="str">
        <f t="shared" si="94"/>
        <v>May</v>
      </c>
      <c r="V1520">
        <f t="shared" si="95"/>
        <v>2014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>(E1521/D1521)*100</f>
        <v>103.36388888888889</v>
      </c>
      <c r="P1521" s="6">
        <f>E1521/L1521</f>
        <v>64.156896551724131</v>
      </c>
      <c r="Q1521" t="str">
        <f t="shared" si="92"/>
        <v>photography</v>
      </c>
      <c r="R1521" t="str">
        <f t="shared" si="93"/>
        <v>photobooks</v>
      </c>
      <c r="S1521" s="13">
        <f>(I1521/86400)+25569+(-8/24)</f>
        <v>41810.582638888889</v>
      </c>
      <c r="T1521" s="13">
        <f>(J1521/86400)+25569+(-8/24)</f>
        <v>41782.408368055556</v>
      </c>
      <c r="U1521" t="str">
        <f t="shared" si="94"/>
        <v>May</v>
      </c>
      <c r="V1521">
        <f t="shared" si="95"/>
        <v>2014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>(E1522/D1522)*100</f>
        <v>103.47222222222223</v>
      </c>
      <c r="P1522" s="6">
        <f>E1522/L1522</f>
        <v>111.52694610778443</v>
      </c>
      <c r="Q1522" t="str">
        <f t="shared" si="92"/>
        <v>photography</v>
      </c>
      <c r="R1522" t="str">
        <f t="shared" si="93"/>
        <v>photobooks</v>
      </c>
      <c r="S1522" s="13">
        <f>(I1522/86400)+25569+(-8/24)</f>
        <v>41991.833333333336</v>
      </c>
      <c r="T1522" s="13">
        <f>(J1522/86400)+25569+(-8/24)</f>
        <v>41955.524456018517</v>
      </c>
      <c r="U1522" t="str">
        <f t="shared" si="94"/>
        <v>Nov</v>
      </c>
      <c r="V1522">
        <f t="shared" si="95"/>
        <v>2014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>(E1523/D1523)*100</f>
        <v>106.81333333333333</v>
      </c>
      <c r="P1523" s="6">
        <f>E1523/L1523</f>
        <v>170.44680851063831</v>
      </c>
      <c r="Q1523" t="str">
        <f t="shared" si="92"/>
        <v>photography</v>
      </c>
      <c r="R1523" t="str">
        <f t="shared" si="93"/>
        <v>photobooks</v>
      </c>
      <c r="S1523" s="13">
        <f>(I1523/86400)+25569+(-8/24)</f>
        <v>42527.834386574068</v>
      </c>
      <c r="T1523" s="13">
        <f>(J1523/86400)+25569+(-8/24)</f>
        <v>42492.834386574068</v>
      </c>
      <c r="U1523" t="str">
        <f t="shared" si="94"/>
        <v>May</v>
      </c>
      <c r="V1523">
        <f t="shared" si="95"/>
        <v>2016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>(E1524/D1524)*100</f>
        <v>138.96574712643678</v>
      </c>
      <c r="P1524" s="6">
        <f>E1524/L1524</f>
        <v>133.7391592920354</v>
      </c>
      <c r="Q1524" t="str">
        <f t="shared" si="92"/>
        <v>photography</v>
      </c>
      <c r="R1524" t="str">
        <f t="shared" si="93"/>
        <v>photobooks</v>
      </c>
      <c r="S1524" s="13">
        <f>(I1524/86400)+25569+(-8/24)</f>
        <v>41929.496979166666</v>
      </c>
      <c r="T1524" s="13">
        <f>(J1524/86400)+25569+(-8/24)</f>
        <v>41899.496979166666</v>
      </c>
      <c r="U1524" t="str">
        <f t="shared" si="94"/>
        <v>Sep</v>
      </c>
      <c r="V1524">
        <f t="shared" si="95"/>
        <v>2014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>(E1525/D1525)*100</f>
        <v>124.84324324324325</v>
      </c>
      <c r="P1525" s="6">
        <f>E1525/L1525</f>
        <v>95.834024896265561</v>
      </c>
      <c r="Q1525" t="str">
        <f t="shared" si="92"/>
        <v>photography</v>
      </c>
      <c r="R1525" t="str">
        <f t="shared" si="93"/>
        <v>photobooks</v>
      </c>
      <c r="S1525" s="13">
        <f>(I1525/86400)+25569+(-8/24)</f>
        <v>41995.666666666664</v>
      </c>
      <c r="T1525" s="13">
        <f>(J1525/86400)+25569+(-8/24)</f>
        <v>41964.418009259258</v>
      </c>
      <c r="U1525" t="str">
        <f t="shared" si="94"/>
        <v>Nov</v>
      </c>
      <c r="V1525">
        <f t="shared" si="95"/>
        <v>2014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>(E1526/D1526)*100</f>
        <v>206.99999999999997</v>
      </c>
      <c r="P1526" s="6">
        <f>E1526/L1526</f>
        <v>221.78571428571428</v>
      </c>
      <c r="Q1526" t="str">
        <f t="shared" si="92"/>
        <v>photography</v>
      </c>
      <c r="R1526" t="str">
        <f t="shared" si="93"/>
        <v>photobooks</v>
      </c>
      <c r="S1526" s="13">
        <f>(I1526/86400)+25569+(-8/24)</f>
        <v>42786.167708333327</v>
      </c>
      <c r="T1526" s="13">
        <f>(J1526/86400)+25569+(-8/24)</f>
        <v>42756.167708333327</v>
      </c>
      <c r="U1526" t="str">
        <f t="shared" si="94"/>
        <v>Jan</v>
      </c>
      <c r="V1526">
        <f t="shared" si="95"/>
        <v>2017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>(E1527/D1527)*100</f>
        <v>174.00576923076923</v>
      </c>
      <c r="P1527" s="6">
        <f>E1527/L1527</f>
        <v>32.315357142857138</v>
      </c>
      <c r="Q1527" t="str">
        <f t="shared" si="92"/>
        <v>photography</v>
      </c>
      <c r="R1527" t="str">
        <f t="shared" si="93"/>
        <v>photobooks</v>
      </c>
      <c r="S1527" s="13">
        <f>(I1527/86400)+25569+(-8/24)</f>
        <v>42600.369652777772</v>
      </c>
      <c r="T1527" s="13">
        <f>(J1527/86400)+25569+(-8/24)</f>
        <v>42570.369652777772</v>
      </c>
      <c r="U1527" t="str">
        <f t="shared" si="94"/>
        <v>Jul</v>
      </c>
      <c r="V1527">
        <f t="shared" si="95"/>
        <v>2016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>(E1528/D1528)*100</f>
        <v>120.32608695652173</v>
      </c>
      <c r="P1528" s="6">
        <f>E1528/L1528</f>
        <v>98.839285714285708</v>
      </c>
      <c r="Q1528" t="str">
        <f t="shared" si="92"/>
        <v>photography</v>
      </c>
      <c r="R1528" t="str">
        <f t="shared" si="93"/>
        <v>photobooks</v>
      </c>
      <c r="S1528" s="13">
        <f>(I1528/86400)+25569+(-8/24)</f>
        <v>42387.942673611113</v>
      </c>
      <c r="T1528" s="13">
        <f>(J1528/86400)+25569+(-8/24)</f>
        <v>42338.942673611113</v>
      </c>
      <c r="U1528" t="str">
        <f t="shared" si="94"/>
        <v>Nov</v>
      </c>
      <c r="V1528">
        <f t="shared" si="95"/>
        <v>2015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>(E1529/D1529)*100</f>
        <v>110.44428571428573</v>
      </c>
      <c r="P1529" s="6">
        <f>E1529/L1529</f>
        <v>55.222142857142863</v>
      </c>
      <c r="Q1529" t="str">
        <f t="shared" si="92"/>
        <v>photography</v>
      </c>
      <c r="R1529" t="str">
        <f t="shared" si="93"/>
        <v>photobooks</v>
      </c>
      <c r="S1529" s="13">
        <f>(I1529/86400)+25569+(-8/24)</f>
        <v>42808.225532407407</v>
      </c>
      <c r="T1529" s="13">
        <f>(J1529/86400)+25569+(-8/24)</f>
        <v>42780.267199074071</v>
      </c>
      <c r="U1529" t="str">
        <f t="shared" si="94"/>
        <v>Feb</v>
      </c>
      <c r="V1529">
        <f t="shared" si="95"/>
        <v>2017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>(E1530/D1530)*100</f>
        <v>281.56666666666666</v>
      </c>
      <c r="P1530" s="6">
        <f>E1530/L1530</f>
        <v>52.793750000000003</v>
      </c>
      <c r="Q1530" t="str">
        <f t="shared" si="92"/>
        <v>photography</v>
      </c>
      <c r="R1530" t="str">
        <f t="shared" si="93"/>
        <v>photobooks</v>
      </c>
      <c r="S1530" s="13">
        <f>(I1530/86400)+25569+(-8/24)</f>
        <v>42766.666666666664</v>
      </c>
      <c r="T1530" s="13">
        <f>(J1530/86400)+25569+(-8/24)</f>
        <v>42736.399560185186</v>
      </c>
      <c r="U1530" t="str">
        <f t="shared" si="94"/>
        <v>Jan</v>
      </c>
      <c r="V1530">
        <f t="shared" si="95"/>
        <v>2017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>(E1531/D1531)*100</f>
        <v>100.67894736842105</v>
      </c>
      <c r="P1531" s="6">
        <f>E1531/L1531</f>
        <v>135.66666666666666</v>
      </c>
      <c r="Q1531" t="str">
        <f t="shared" si="92"/>
        <v>photography</v>
      </c>
      <c r="R1531" t="str">
        <f t="shared" si="93"/>
        <v>photobooks</v>
      </c>
      <c r="S1531" s="13">
        <f>(I1531/86400)+25569+(-8/24)</f>
        <v>42082.253703703704</v>
      </c>
      <c r="T1531" s="13">
        <f>(J1531/86400)+25569+(-8/24)</f>
        <v>42052.295370370368</v>
      </c>
      <c r="U1531" t="str">
        <f t="shared" si="94"/>
        <v>Feb</v>
      </c>
      <c r="V1531">
        <f t="shared" si="95"/>
        <v>2015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>(E1532/D1532)*100</f>
        <v>134.82571428571427</v>
      </c>
      <c r="P1532" s="6">
        <f>E1532/L1532</f>
        <v>53.991990846681922</v>
      </c>
      <c r="Q1532" t="str">
        <f t="shared" si="92"/>
        <v>photography</v>
      </c>
      <c r="R1532" t="str">
        <f t="shared" si="93"/>
        <v>photobooks</v>
      </c>
      <c r="S1532" s="13">
        <f>(I1532/86400)+25569+(-8/24)</f>
        <v>42300.433969907404</v>
      </c>
      <c r="T1532" s="13">
        <f>(J1532/86400)+25569+(-8/24)</f>
        <v>42275.433969907404</v>
      </c>
      <c r="U1532" t="str">
        <f t="shared" si="94"/>
        <v>Sep</v>
      </c>
      <c r="V1532">
        <f t="shared" si="95"/>
        <v>2015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>(E1533/D1533)*100</f>
        <v>175.95744680851064</v>
      </c>
      <c r="P1533" s="6">
        <f>E1533/L1533</f>
        <v>56.643835616438359</v>
      </c>
      <c r="Q1533" t="str">
        <f t="shared" si="92"/>
        <v>photography</v>
      </c>
      <c r="R1533" t="str">
        <f t="shared" si="93"/>
        <v>photobooks</v>
      </c>
      <c r="S1533" s="13">
        <f>(I1533/86400)+25569+(-8/24)</f>
        <v>41973.791666666664</v>
      </c>
      <c r="T1533" s="13">
        <f>(J1533/86400)+25569+(-8/24)</f>
        <v>41941.469050925924</v>
      </c>
      <c r="U1533" t="str">
        <f t="shared" si="94"/>
        <v>Oct</v>
      </c>
      <c r="V1533">
        <f t="shared" si="95"/>
        <v>2014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>(E1534/D1534)*100</f>
        <v>484.02000000000004</v>
      </c>
      <c r="P1534" s="6">
        <f>E1534/L1534</f>
        <v>82.316326530612244</v>
      </c>
      <c r="Q1534" t="str">
        <f t="shared" si="92"/>
        <v>photography</v>
      </c>
      <c r="R1534" t="str">
        <f t="shared" si="93"/>
        <v>photobooks</v>
      </c>
      <c r="S1534" s="13">
        <f>(I1534/86400)+25569+(-8/24)</f>
        <v>42415.291666666664</v>
      </c>
      <c r="T1534" s="13">
        <f>(J1534/86400)+25569+(-8/24)</f>
        <v>42391.141956018517</v>
      </c>
      <c r="U1534" t="str">
        <f t="shared" si="94"/>
        <v>Jan</v>
      </c>
      <c r="V1534">
        <f t="shared" si="95"/>
        <v>2016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>(E1535/D1535)*100</f>
        <v>145.14000000000001</v>
      </c>
      <c r="P1535" s="6">
        <f>E1535/L1535</f>
        <v>88.26081081081081</v>
      </c>
      <c r="Q1535" t="str">
        <f t="shared" si="92"/>
        <v>photography</v>
      </c>
      <c r="R1535" t="str">
        <f t="shared" si="93"/>
        <v>photobooks</v>
      </c>
      <c r="S1535" s="13">
        <f>(I1535/86400)+25569+(-8/24)</f>
        <v>42491.832638888889</v>
      </c>
      <c r="T1535" s="13">
        <f>(J1535/86400)+25569+(-8/24)</f>
        <v>42442.668715277774</v>
      </c>
      <c r="U1535" t="str">
        <f t="shared" si="94"/>
        <v>Mar</v>
      </c>
      <c r="V1535">
        <f t="shared" si="95"/>
        <v>2016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>(E1536/D1536)*100</f>
        <v>417.73333333333335</v>
      </c>
      <c r="P1536" s="6">
        <f>E1536/L1536</f>
        <v>84.905149051490511</v>
      </c>
      <c r="Q1536" t="str">
        <f t="shared" si="92"/>
        <v>photography</v>
      </c>
      <c r="R1536" t="str">
        <f t="shared" si="93"/>
        <v>photobooks</v>
      </c>
      <c r="S1536" s="13">
        <f>(I1536/86400)+25569+(-8/24)</f>
        <v>42251.340995370367</v>
      </c>
      <c r="T1536" s="13">
        <f>(J1536/86400)+25569+(-8/24)</f>
        <v>42221.340995370367</v>
      </c>
      <c r="U1536" t="str">
        <f t="shared" si="94"/>
        <v>Aug</v>
      </c>
      <c r="V1536">
        <f t="shared" si="95"/>
        <v>2015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>(E1537/D1537)*100</f>
        <v>132.42499999999998</v>
      </c>
      <c r="P1537" s="6">
        <f>E1537/L1537</f>
        <v>48.154545454545456</v>
      </c>
      <c r="Q1537" t="str">
        <f t="shared" si="92"/>
        <v>photography</v>
      </c>
      <c r="R1537" t="str">
        <f t="shared" si="93"/>
        <v>photobooks</v>
      </c>
      <c r="S1537" s="13">
        <f>(I1537/86400)+25569+(-8/24)</f>
        <v>42513.583333333336</v>
      </c>
      <c r="T1537" s="13">
        <f>(J1537/86400)+25569+(-8/24)</f>
        <v>42484.495729166665</v>
      </c>
      <c r="U1537" t="str">
        <f t="shared" si="94"/>
        <v>Apr</v>
      </c>
      <c r="V1537">
        <f t="shared" si="95"/>
        <v>2016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>(E1538/D1538)*100</f>
        <v>250.30841666666666</v>
      </c>
      <c r="P1538" s="6">
        <f>E1538/L1538</f>
        <v>66.015406593406595</v>
      </c>
      <c r="Q1538" t="str">
        <f t="shared" si="92"/>
        <v>photography</v>
      </c>
      <c r="R1538" t="str">
        <f t="shared" si="93"/>
        <v>photobooks</v>
      </c>
      <c r="S1538" s="13">
        <f>(I1538/86400)+25569+(-8/24)</f>
        <v>42243.468865740739</v>
      </c>
      <c r="T1538" s="13">
        <f>(J1538/86400)+25569+(-8/24)</f>
        <v>42213.468865740739</v>
      </c>
      <c r="U1538" t="str">
        <f t="shared" si="94"/>
        <v>Jul</v>
      </c>
      <c r="V1538">
        <f t="shared" si="95"/>
        <v>2015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>(E1539/D1539)*100</f>
        <v>179.9</v>
      </c>
      <c r="P1539" s="6">
        <f>E1539/L1539</f>
        <v>96.375</v>
      </c>
      <c r="Q1539" t="str">
        <f t="shared" ref="Q1539:Q1602" si="96">LEFT(N1539,FIND("/",N1539)-1)</f>
        <v>photography</v>
      </c>
      <c r="R1539" t="str">
        <f t="shared" ref="R1539:R1602" si="97">MID(N1539,FIND("/",N1539)+1,20)</f>
        <v>photobooks</v>
      </c>
      <c r="S1539" s="13">
        <f>(I1539/86400)+25569+(-8/24)</f>
        <v>42588.416666666664</v>
      </c>
      <c r="T1539" s="13">
        <f>(J1539/86400)+25569+(-8/24)</f>
        <v>42551.981793981475</v>
      </c>
      <c r="U1539" t="str">
        <f t="shared" ref="U1539:U1602" si="98">TEXT(T1539,"mmm")</f>
        <v>Jun</v>
      </c>
      <c r="V1539">
        <f t="shared" ref="V1539:V1602" si="99">YEAR(T1539)</f>
        <v>2016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>(E1540/D1540)*100</f>
        <v>102.62857142857142</v>
      </c>
      <c r="P1540" s="6">
        <f>E1540/L1540</f>
        <v>156.17391304347825</v>
      </c>
      <c r="Q1540" t="str">
        <f t="shared" si="96"/>
        <v>photography</v>
      </c>
      <c r="R1540" t="str">
        <f t="shared" si="97"/>
        <v>photobooks</v>
      </c>
      <c r="S1540" s="13">
        <f>(I1540/86400)+25569+(-8/24)</f>
        <v>42026.44872685185</v>
      </c>
      <c r="T1540" s="13">
        <f>(J1540/86400)+25569+(-8/24)</f>
        <v>41981.44872685185</v>
      </c>
      <c r="U1540" t="str">
        <f t="shared" si="98"/>
        <v>Dec</v>
      </c>
      <c r="V1540">
        <f t="shared" si="99"/>
        <v>2014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>(E1541/D1541)*100</f>
        <v>135.98609999999999</v>
      </c>
      <c r="P1541" s="6">
        <f>E1541/L1541</f>
        <v>95.764859154929582</v>
      </c>
      <c r="Q1541" t="str">
        <f t="shared" si="96"/>
        <v>photography</v>
      </c>
      <c r="R1541" t="str">
        <f t="shared" si="97"/>
        <v>photobooks</v>
      </c>
      <c r="S1541" s="13">
        <f>(I1541/86400)+25569+(-8/24)</f>
        <v>42738.585868055554</v>
      </c>
      <c r="T1541" s="13">
        <f>(J1541/86400)+25569+(-8/24)</f>
        <v>42705.585868055554</v>
      </c>
      <c r="U1541" t="str">
        <f t="shared" si="98"/>
        <v>Dec</v>
      </c>
      <c r="V1541">
        <f t="shared" si="99"/>
        <v>2016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>(E1542/D1542)*100</f>
        <v>117.86666666666667</v>
      </c>
      <c r="P1542" s="6">
        <f>E1542/L1542</f>
        <v>180.40816326530611</v>
      </c>
      <c r="Q1542" t="str">
        <f t="shared" si="96"/>
        <v>photography</v>
      </c>
      <c r="R1542" t="str">
        <f t="shared" si="97"/>
        <v>photobooks</v>
      </c>
      <c r="S1542" s="13">
        <f>(I1542/86400)+25569+(-8/24)</f>
        <v>41968.718749999993</v>
      </c>
      <c r="T1542" s="13">
        <f>(J1542/86400)+25569+(-8/24)</f>
        <v>41938.673796296294</v>
      </c>
      <c r="U1542" t="str">
        <f t="shared" si="98"/>
        <v>Oct</v>
      </c>
      <c r="V1542">
        <f t="shared" si="99"/>
        <v>2014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>(E1543/D1543)*100</f>
        <v>3.3333333333333333E-2</v>
      </c>
      <c r="P1543" s="6">
        <f>E1543/L1543</f>
        <v>3</v>
      </c>
      <c r="Q1543" t="str">
        <f t="shared" si="96"/>
        <v>photography</v>
      </c>
      <c r="R1543" t="str">
        <f t="shared" si="97"/>
        <v>nature</v>
      </c>
      <c r="S1543" s="13">
        <f>(I1543/86400)+25569+(-8/24)</f>
        <v>42004.378912037035</v>
      </c>
      <c r="T1543" s="13">
        <f>(J1543/86400)+25569+(-8/24)</f>
        <v>41974.378912037035</v>
      </c>
      <c r="U1543" t="str">
        <f t="shared" si="98"/>
        <v>Dec</v>
      </c>
      <c r="V1543">
        <f t="shared" si="99"/>
        <v>2014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>(E1544/D1544)*100</f>
        <v>4</v>
      </c>
      <c r="P1544" s="6">
        <f>E1544/L1544</f>
        <v>20</v>
      </c>
      <c r="Q1544" t="str">
        <f t="shared" si="96"/>
        <v>photography</v>
      </c>
      <c r="R1544" t="str">
        <f t="shared" si="97"/>
        <v>nature</v>
      </c>
      <c r="S1544" s="13">
        <f>(I1544/86400)+25569+(-8/24)</f>
        <v>42185.663194444445</v>
      </c>
      <c r="T1544" s="13">
        <f>(J1544/86400)+25569+(-8/24)</f>
        <v>42170.663194444445</v>
      </c>
      <c r="U1544" t="str">
        <f t="shared" si="98"/>
        <v>Jun</v>
      </c>
      <c r="V1544">
        <f t="shared" si="99"/>
        <v>2015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>(E1545/D1545)*100</f>
        <v>0.44444444444444442</v>
      </c>
      <c r="P1545" s="6">
        <f>E1545/L1545</f>
        <v>10</v>
      </c>
      <c r="Q1545" t="str">
        <f t="shared" si="96"/>
        <v>photography</v>
      </c>
      <c r="R1545" t="str">
        <f t="shared" si="97"/>
        <v>nature</v>
      </c>
      <c r="S1545" s="13">
        <f>(I1545/86400)+25569+(-8/24)</f>
        <v>41965.217986111107</v>
      </c>
      <c r="T1545" s="13">
        <f>(J1545/86400)+25569+(-8/24)</f>
        <v>41935.176319444443</v>
      </c>
      <c r="U1545" t="str">
        <f t="shared" si="98"/>
        <v>Oct</v>
      </c>
      <c r="V1545">
        <f t="shared" si="99"/>
        <v>2014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>(E1546/D1546)*100</f>
        <v>0</v>
      </c>
      <c r="P1546" s="6" t="e">
        <f>E1546/L1546</f>
        <v>#DIV/0!</v>
      </c>
      <c r="Q1546" t="str">
        <f t="shared" si="96"/>
        <v>photography</v>
      </c>
      <c r="R1546" t="str">
        <f t="shared" si="97"/>
        <v>nature</v>
      </c>
      <c r="S1546" s="13">
        <f>(I1546/86400)+25569+(-8/24)</f>
        <v>42094.679166666661</v>
      </c>
      <c r="T1546" s="13">
        <f>(J1546/86400)+25569+(-8/24)</f>
        <v>42052.717870370368</v>
      </c>
      <c r="U1546" t="str">
        <f t="shared" si="98"/>
        <v>Feb</v>
      </c>
      <c r="V1546">
        <f t="shared" si="99"/>
        <v>2015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>(E1547/D1547)*100</f>
        <v>3.3333333333333333E-2</v>
      </c>
      <c r="P1547" s="6">
        <f>E1547/L1547</f>
        <v>1</v>
      </c>
      <c r="Q1547" t="str">
        <f t="shared" si="96"/>
        <v>photography</v>
      </c>
      <c r="R1547" t="str">
        <f t="shared" si="97"/>
        <v>nature</v>
      </c>
      <c r="S1547" s="13">
        <f>(I1547/86400)+25569+(-8/24)</f>
        <v>42065.552777777775</v>
      </c>
      <c r="T1547" s="13">
        <f>(J1547/86400)+25569+(-8/24)</f>
        <v>42031.551319444443</v>
      </c>
      <c r="U1547" t="str">
        <f t="shared" si="98"/>
        <v>Jan</v>
      </c>
      <c r="V1547">
        <f t="shared" si="99"/>
        <v>2015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>(E1548/D1548)*100</f>
        <v>28.9</v>
      </c>
      <c r="P1548" s="6">
        <f>E1548/L1548</f>
        <v>26.272727272727273</v>
      </c>
      <c r="Q1548" t="str">
        <f t="shared" si="96"/>
        <v>photography</v>
      </c>
      <c r="R1548" t="str">
        <f t="shared" si="97"/>
        <v>nature</v>
      </c>
      <c r="S1548" s="13">
        <f>(I1548/86400)+25569+(-8/24)</f>
        <v>41898.879618055551</v>
      </c>
      <c r="T1548" s="13">
        <f>(J1548/86400)+25569+(-8/24)</f>
        <v>41838.879618055551</v>
      </c>
      <c r="U1548" t="str">
        <f t="shared" si="98"/>
        <v>Jul</v>
      </c>
      <c r="V1548">
        <f t="shared" si="99"/>
        <v>2014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>(E1549/D1549)*100</f>
        <v>0</v>
      </c>
      <c r="P1549" s="6" t="e">
        <f>E1549/L1549</f>
        <v>#DIV/0!</v>
      </c>
      <c r="Q1549" t="str">
        <f t="shared" si="96"/>
        <v>photography</v>
      </c>
      <c r="R1549" t="str">
        <f t="shared" si="97"/>
        <v>nature</v>
      </c>
      <c r="S1549" s="13">
        <f>(I1549/86400)+25569+(-8/24)</f>
        <v>42789.093541666669</v>
      </c>
      <c r="T1549" s="13">
        <f>(J1549/86400)+25569+(-8/24)</f>
        <v>42782.093541666669</v>
      </c>
      <c r="U1549" t="str">
        <f t="shared" si="98"/>
        <v>Feb</v>
      </c>
      <c r="V1549">
        <f t="shared" si="99"/>
        <v>2017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>(E1550/D1550)*100</f>
        <v>8.5714285714285712</v>
      </c>
      <c r="P1550" s="6">
        <f>E1550/L1550</f>
        <v>60</v>
      </c>
      <c r="Q1550" t="str">
        <f t="shared" si="96"/>
        <v>photography</v>
      </c>
      <c r="R1550" t="str">
        <f t="shared" si="97"/>
        <v>nature</v>
      </c>
      <c r="S1550" s="13">
        <f>(I1550/86400)+25569+(-8/24)</f>
        <v>42316.590509259258</v>
      </c>
      <c r="T1550" s="13">
        <f>(J1550/86400)+25569+(-8/24)</f>
        <v>42286.548842592594</v>
      </c>
      <c r="U1550" t="str">
        <f t="shared" si="98"/>
        <v>Oct</v>
      </c>
      <c r="V1550">
        <f t="shared" si="99"/>
        <v>2015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>(E1551/D1551)*100</f>
        <v>34</v>
      </c>
      <c r="P1551" s="6">
        <f>E1551/L1551</f>
        <v>28.333333333333332</v>
      </c>
      <c r="Q1551" t="str">
        <f t="shared" si="96"/>
        <v>photography</v>
      </c>
      <c r="R1551" t="str">
        <f t="shared" si="97"/>
        <v>nature</v>
      </c>
      <c r="S1551" s="13">
        <f>(I1551/86400)+25569+(-8/24)</f>
        <v>42310.84443287037</v>
      </c>
      <c r="T1551" s="13">
        <f>(J1551/86400)+25569+(-8/24)</f>
        <v>42280.802766203698</v>
      </c>
      <c r="U1551" t="str">
        <f t="shared" si="98"/>
        <v>Oct</v>
      </c>
      <c r="V1551">
        <f t="shared" si="99"/>
        <v>2015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>(E1552/D1552)*100</f>
        <v>13.466666666666665</v>
      </c>
      <c r="P1552" s="6">
        <f>E1552/L1552</f>
        <v>14.428571428571429</v>
      </c>
      <c r="Q1552" t="str">
        <f t="shared" si="96"/>
        <v>photography</v>
      </c>
      <c r="R1552" t="str">
        <f t="shared" si="97"/>
        <v>nature</v>
      </c>
      <c r="S1552" s="13">
        <f>(I1552/86400)+25569+(-8/24)</f>
        <v>42502.11613425926</v>
      </c>
      <c r="T1552" s="13">
        <f>(J1552/86400)+25569+(-8/24)</f>
        <v>42472.11613425926</v>
      </c>
      <c r="U1552" t="str">
        <f t="shared" si="98"/>
        <v>Apr</v>
      </c>
      <c r="V1552">
        <f t="shared" si="99"/>
        <v>2016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>(E1553/D1553)*100</f>
        <v>0</v>
      </c>
      <c r="P1553" s="6" t="e">
        <f>E1553/L1553</f>
        <v>#DIV/0!</v>
      </c>
      <c r="Q1553" t="str">
        <f t="shared" si="96"/>
        <v>photography</v>
      </c>
      <c r="R1553" t="str">
        <f t="shared" si="97"/>
        <v>nature</v>
      </c>
      <c r="S1553" s="13">
        <f>(I1553/86400)+25569+(-8/24)</f>
        <v>42151.491192129623</v>
      </c>
      <c r="T1553" s="13">
        <f>(J1553/86400)+25569+(-8/24)</f>
        <v>42121.491192129623</v>
      </c>
      <c r="U1553" t="str">
        <f t="shared" si="98"/>
        <v>Apr</v>
      </c>
      <c r="V1553">
        <f t="shared" si="99"/>
        <v>2015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>(E1554/D1554)*100</f>
        <v>49.186046511627907</v>
      </c>
      <c r="P1554" s="6">
        <f>E1554/L1554</f>
        <v>132.1875</v>
      </c>
      <c r="Q1554" t="str">
        <f t="shared" si="96"/>
        <v>photography</v>
      </c>
      <c r="R1554" t="str">
        <f t="shared" si="97"/>
        <v>nature</v>
      </c>
      <c r="S1554" s="13">
        <f>(I1554/86400)+25569+(-8/24)</f>
        <v>41912.832638888889</v>
      </c>
      <c r="T1554" s="13">
        <f>(J1554/86400)+25569+(-8/24)</f>
        <v>41892.355416666665</v>
      </c>
      <c r="U1554" t="str">
        <f t="shared" si="98"/>
        <v>Sep</v>
      </c>
      <c r="V1554">
        <f t="shared" si="99"/>
        <v>2014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>(E1555/D1555)*100</f>
        <v>0</v>
      </c>
      <c r="P1555" s="6" t="e">
        <f>E1555/L1555</f>
        <v>#DIV/0!</v>
      </c>
      <c r="Q1555" t="str">
        <f t="shared" si="96"/>
        <v>photography</v>
      </c>
      <c r="R1555" t="str">
        <f t="shared" si="97"/>
        <v>nature</v>
      </c>
      <c r="S1555" s="13">
        <f>(I1555/86400)+25569+(-8/24)</f>
        <v>42248.949618055551</v>
      </c>
      <c r="T1555" s="13">
        <f>(J1555/86400)+25569+(-8/24)</f>
        <v>42218.949618055551</v>
      </c>
      <c r="U1555" t="str">
        <f t="shared" si="98"/>
        <v>Aug</v>
      </c>
      <c r="V1555">
        <f t="shared" si="99"/>
        <v>2015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>(E1556/D1556)*100</f>
        <v>0</v>
      </c>
      <c r="P1556" s="6" t="e">
        <f>E1556/L1556</f>
        <v>#DIV/0!</v>
      </c>
      <c r="Q1556" t="str">
        <f t="shared" si="96"/>
        <v>photography</v>
      </c>
      <c r="R1556" t="str">
        <f t="shared" si="97"/>
        <v>nature</v>
      </c>
      <c r="S1556" s="13">
        <f>(I1556/86400)+25569+(-8/24)</f>
        <v>42217.918865740743</v>
      </c>
      <c r="T1556" s="13">
        <f>(J1556/86400)+25569+(-8/24)</f>
        <v>42187.918865740743</v>
      </c>
      <c r="U1556" t="str">
        <f t="shared" si="98"/>
        <v>Jul</v>
      </c>
      <c r="V1556">
        <f t="shared" si="99"/>
        <v>2015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>(E1557/D1557)*100</f>
        <v>0</v>
      </c>
      <c r="P1557" s="6" t="e">
        <f>E1557/L1557</f>
        <v>#DIV/0!</v>
      </c>
      <c r="Q1557" t="str">
        <f t="shared" si="96"/>
        <v>photography</v>
      </c>
      <c r="R1557" t="str">
        <f t="shared" si="97"/>
        <v>nature</v>
      </c>
      <c r="S1557" s="13">
        <f>(I1557/86400)+25569+(-8/24)</f>
        <v>42264.374999999993</v>
      </c>
      <c r="T1557" s="13">
        <f>(J1557/86400)+25569+(-8/24)</f>
        <v>42241.280462962961</v>
      </c>
      <c r="U1557" t="str">
        <f t="shared" si="98"/>
        <v>Aug</v>
      </c>
      <c r="V1557">
        <f t="shared" si="99"/>
        <v>2015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>(E1558/D1558)*100</f>
        <v>45.133333333333333</v>
      </c>
      <c r="P1558" s="6">
        <f>E1558/L1558</f>
        <v>56.416666666666664</v>
      </c>
      <c r="Q1558" t="str">
        <f t="shared" si="96"/>
        <v>photography</v>
      </c>
      <c r="R1558" t="str">
        <f t="shared" si="97"/>
        <v>nature</v>
      </c>
      <c r="S1558" s="13">
        <f>(I1558/86400)+25569+(-8/24)</f>
        <v>42554.819722222215</v>
      </c>
      <c r="T1558" s="13">
        <f>(J1558/86400)+25569+(-8/24)</f>
        <v>42524.819722222215</v>
      </c>
      <c r="U1558" t="str">
        <f t="shared" si="98"/>
        <v>Jun</v>
      </c>
      <c r="V1558">
        <f t="shared" si="99"/>
        <v>2016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>(E1559/D1559)*100</f>
        <v>4</v>
      </c>
      <c r="P1559" s="6">
        <f>E1559/L1559</f>
        <v>100</v>
      </c>
      <c r="Q1559" t="str">
        <f t="shared" si="96"/>
        <v>photography</v>
      </c>
      <c r="R1559" t="str">
        <f t="shared" si="97"/>
        <v>nature</v>
      </c>
      <c r="S1559" s="13">
        <f>(I1559/86400)+25569+(-8/24)</f>
        <v>41902.319826388884</v>
      </c>
      <c r="T1559" s="13">
        <f>(J1559/86400)+25569+(-8/24)</f>
        <v>41871.319826388884</v>
      </c>
      <c r="U1559" t="str">
        <f t="shared" si="98"/>
        <v>Aug</v>
      </c>
      <c r="V1559">
        <f t="shared" si="99"/>
        <v>2014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>(E1560/D1560)*100</f>
        <v>4.666666666666667</v>
      </c>
      <c r="P1560" s="6">
        <f>E1560/L1560</f>
        <v>11.666666666666666</v>
      </c>
      <c r="Q1560" t="str">
        <f t="shared" si="96"/>
        <v>photography</v>
      </c>
      <c r="R1560" t="str">
        <f t="shared" si="97"/>
        <v>nature</v>
      </c>
      <c r="S1560" s="13">
        <f>(I1560/86400)+25569+(-8/24)</f>
        <v>42244.174999999996</v>
      </c>
      <c r="T1560" s="13">
        <f>(J1560/86400)+25569+(-8/24)</f>
        <v>42185.064340277771</v>
      </c>
      <c r="U1560" t="str">
        <f t="shared" si="98"/>
        <v>Jun</v>
      </c>
      <c r="V1560">
        <f t="shared" si="99"/>
        <v>2015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>(E1561/D1561)*100</f>
        <v>0.33333333333333337</v>
      </c>
      <c r="P1561" s="6">
        <f>E1561/L1561</f>
        <v>50</v>
      </c>
      <c r="Q1561" t="str">
        <f t="shared" si="96"/>
        <v>photography</v>
      </c>
      <c r="R1561" t="str">
        <f t="shared" si="97"/>
        <v>nature</v>
      </c>
      <c r="S1561" s="13">
        <f>(I1561/86400)+25569+(-8/24)</f>
        <v>42122.719895833332</v>
      </c>
      <c r="T1561" s="13">
        <f>(J1561/86400)+25569+(-8/24)</f>
        <v>42107.719895833332</v>
      </c>
      <c r="U1561" t="str">
        <f t="shared" si="98"/>
        <v>Apr</v>
      </c>
      <c r="V1561">
        <f t="shared" si="99"/>
        <v>2015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>(E1562/D1562)*100</f>
        <v>3.7600000000000002</v>
      </c>
      <c r="P1562" s="6">
        <f>E1562/L1562</f>
        <v>23.5</v>
      </c>
      <c r="Q1562" t="str">
        <f t="shared" si="96"/>
        <v>photography</v>
      </c>
      <c r="R1562" t="str">
        <f t="shared" si="97"/>
        <v>nature</v>
      </c>
      <c r="S1562" s="13">
        <f>(I1562/86400)+25569+(-8/24)</f>
        <v>41955.729085648149</v>
      </c>
      <c r="T1562" s="13">
        <f>(J1562/86400)+25569+(-8/24)</f>
        <v>41935.687418981477</v>
      </c>
      <c r="U1562" t="str">
        <f t="shared" si="98"/>
        <v>Oct</v>
      </c>
      <c r="V1562">
        <f t="shared" si="99"/>
        <v>2014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>(E1563/D1563)*100</f>
        <v>0.67</v>
      </c>
      <c r="P1563" s="6">
        <f>E1563/L1563</f>
        <v>67</v>
      </c>
      <c r="Q1563" t="str">
        <f t="shared" si="96"/>
        <v>publishing</v>
      </c>
      <c r="R1563" t="str">
        <f t="shared" si="97"/>
        <v>art books</v>
      </c>
      <c r="S1563" s="13">
        <f>(I1563/86400)+25569+(-8/24)</f>
        <v>41584.750034722216</v>
      </c>
      <c r="T1563" s="13">
        <f>(J1563/86400)+25569+(-8/24)</f>
        <v>41554.708368055552</v>
      </c>
      <c r="U1563" t="str">
        <f t="shared" si="98"/>
        <v>Oct</v>
      </c>
      <c r="V1563">
        <f t="shared" si="99"/>
        <v>2013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>(E1564/D1564)*100</f>
        <v>0</v>
      </c>
      <c r="P1564" s="6" t="e">
        <f>E1564/L1564</f>
        <v>#DIV/0!</v>
      </c>
      <c r="Q1564" t="str">
        <f t="shared" si="96"/>
        <v>publishing</v>
      </c>
      <c r="R1564" t="str">
        <f t="shared" si="97"/>
        <v>art books</v>
      </c>
      <c r="S1564" s="13">
        <f>(I1564/86400)+25569+(-8/24)</f>
        <v>40148.701388888883</v>
      </c>
      <c r="T1564" s="13">
        <f>(J1564/86400)+25569+(-8/24)</f>
        <v>40079.232824074068</v>
      </c>
      <c r="U1564" t="str">
        <f t="shared" si="98"/>
        <v>Sep</v>
      </c>
      <c r="V1564">
        <f t="shared" si="99"/>
        <v>2009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>(E1565/D1565)*100</f>
        <v>1.4166666666666665</v>
      </c>
      <c r="P1565" s="6">
        <f>E1565/L1565</f>
        <v>42.5</v>
      </c>
      <c r="Q1565" t="str">
        <f t="shared" si="96"/>
        <v>publishing</v>
      </c>
      <c r="R1565" t="str">
        <f t="shared" si="97"/>
        <v>art books</v>
      </c>
      <c r="S1565" s="13">
        <f>(I1565/86400)+25569+(-8/24)</f>
        <v>41712.367488425924</v>
      </c>
      <c r="T1565" s="13">
        <f>(J1565/86400)+25569+(-8/24)</f>
        <v>41652.409155092588</v>
      </c>
      <c r="U1565" t="str">
        <f t="shared" si="98"/>
        <v>Jan</v>
      </c>
      <c r="V1565">
        <f t="shared" si="99"/>
        <v>2014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>(E1566/D1566)*100</f>
        <v>0.1</v>
      </c>
      <c r="P1566" s="6">
        <f>E1566/L1566</f>
        <v>10</v>
      </c>
      <c r="Q1566" t="str">
        <f t="shared" si="96"/>
        <v>publishing</v>
      </c>
      <c r="R1566" t="str">
        <f t="shared" si="97"/>
        <v>art books</v>
      </c>
      <c r="S1566" s="13">
        <f>(I1566/86400)+25569+(-8/24)</f>
        <v>42152.503472222219</v>
      </c>
      <c r="T1566" s="13">
        <f>(J1566/86400)+25569+(-8/24)</f>
        <v>42121.033668981479</v>
      </c>
      <c r="U1566" t="str">
        <f t="shared" si="98"/>
        <v>Apr</v>
      </c>
      <c r="V1566">
        <f t="shared" si="99"/>
        <v>2015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>(E1567/D1567)*100</f>
        <v>2.5</v>
      </c>
      <c r="P1567" s="6">
        <f>E1567/L1567</f>
        <v>100</v>
      </c>
      <c r="Q1567" t="str">
        <f t="shared" si="96"/>
        <v>publishing</v>
      </c>
      <c r="R1567" t="str">
        <f t="shared" si="97"/>
        <v>art books</v>
      </c>
      <c r="S1567" s="13">
        <f>(I1567/86400)+25569+(-8/24)</f>
        <v>40702.396539351852</v>
      </c>
      <c r="T1567" s="13">
        <f>(J1567/86400)+25569+(-8/24)</f>
        <v>40672.396539351852</v>
      </c>
      <c r="U1567" t="str">
        <f t="shared" si="98"/>
        <v>May</v>
      </c>
      <c r="V1567">
        <f t="shared" si="99"/>
        <v>2011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>(E1568/D1568)*100</f>
        <v>21.25</v>
      </c>
      <c r="P1568" s="6">
        <f>E1568/L1568</f>
        <v>108.05084745762711</v>
      </c>
      <c r="Q1568" t="str">
        <f t="shared" si="96"/>
        <v>publishing</v>
      </c>
      <c r="R1568" t="str">
        <f t="shared" si="97"/>
        <v>art books</v>
      </c>
      <c r="S1568" s="13">
        <f>(I1568/86400)+25569+(-8/24)</f>
        <v>42578.583333333336</v>
      </c>
      <c r="T1568" s="13">
        <f>(J1568/86400)+25569+(-8/24)</f>
        <v>42549.583379629628</v>
      </c>
      <c r="U1568" t="str">
        <f t="shared" si="98"/>
        <v>Jun</v>
      </c>
      <c r="V1568">
        <f t="shared" si="99"/>
        <v>2016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>(E1569/D1569)*100</f>
        <v>4.117647058823529</v>
      </c>
      <c r="P1569" s="6">
        <f>E1569/L1569</f>
        <v>26.923076923076923</v>
      </c>
      <c r="Q1569" t="str">
        <f t="shared" si="96"/>
        <v>publishing</v>
      </c>
      <c r="R1569" t="str">
        <f t="shared" si="97"/>
        <v>art books</v>
      </c>
      <c r="S1569" s="13">
        <f>(I1569/86400)+25569+(-8/24)</f>
        <v>41686.666666666664</v>
      </c>
      <c r="T1569" s="13">
        <f>(J1569/86400)+25569+(-8/24)</f>
        <v>41671.603530092594</v>
      </c>
      <c r="U1569" t="str">
        <f t="shared" si="98"/>
        <v>Feb</v>
      </c>
      <c r="V1569">
        <f t="shared" si="99"/>
        <v>2014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>(E1570/D1570)*100</f>
        <v>13.639999999999999</v>
      </c>
      <c r="P1570" s="6">
        <f>E1570/L1570</f>
        <v>155</v>
      </c>
      <c r="Q1570" t="str">
        <f t="shared" si="96"/>
        <v>publishing</v>
      </c>
      <c r="R1570" t="str">
        <f t="shared" si="97"/>
        <v>art books</v>
      </c>
      <c r="S1570" s="13">
        <f>(I1570/86400)+25569+(-8/24)</f>
        <v>41996.728993055549</v>
      </c>
      <c r="T1570" s="13">
        <f>(J1570/86400)+25569+(-8/24)</f>
        <v>41961.728993055549</v>
      </c>
      <c r="U1570" t="str">
        <f t="shared" si="98"/>
        <v>Nov</v>
      </c>
      <c r="V1570">
        <f t="shared" si="99"/>
        <v>2014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>(E1571/D1571)*100</f>
        <v>0</v>
      </c>
      <c r="P1571" s="6" t="e">
        <f>E1571/L1571</f>
        <v>#DIV/0!</v>
      </c>
      <c r="Q1571" t="str">
        <f t="shared" si="96"/>
        <v>publishing</v>
      </c>
      <c r="R1571" t="str">
        <f t="shared" si="97"/>
        <v>art books</v>
      </c>
      <c r="S1571" s="13">
        <f>(I1571/86400)+25569+(-8/24)</f>
        <v>41419.346226851849</v>
      </c>
      <c r="T1571" s="13">
        <f>(J1571/86400)+25569+(-8/24)</f>
        <v>41389.346226851849</v>
      </c>
      <c r="U1571" t="str">
        <f t="shared" si="98"/>
        <v>Apr</v>
      </c>
      <c r="V1571">
        <f t="shared" si="99"/>
        <v>2013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>(E1572/D1572)*100</f>
        <v>41.4</v>
      </c>
      <c r="P1572" s="6">
        <f>E1572/L1572</f>
        <v>47.769230769230766</v>
      </c>
      <c r="Q1572" t="str">
        <f t="shared" si="96"/>
        <v>publishing</v>
      </c>
      <c r="R1572" t="str">
        <f t="shared" si="97"/>
        <v>art books</v>
      </c>
      <c r="S1572" s="13">
        <f>(I1572/86400)+25569+(-8/24)</f>
        <v>42468.43844907407</v>
      </c>
      <c r="T1572" s="13">
        <f>(J1572/86400)+25569+(-8/24)</f>
        <v>42438.480115740742</v>
      </c>
      <c r="U1572" t="str">
        <f t="shared" si="98"/>
        <v>Mar</v>
      </c>
      <c r="V1572">
        <f t="shared" si="99"/>
        <v>2016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>(E1573/D1573)*100</f>
        <v>0.66115702479338845</v>
      </c>
      <c r="P1573" s="6">
        <f>E1573/L1573</f>
        <v>20</v>
      </c>
      <c r="Q1573" t="str">
        <f t="shared" si="96"/>
        <v>publishing</v>
      </c>
      <c r="R1573" t="str">
        <f t="shared" si="97"/>
        <v>art books</v>
      </c>
      <c r="S1573" s="13">
        <f>(I1573/86400)+25569+(-8/24)</f>
        <v>42174.43614583333</v>
      </c>
      <c r="T1573" s="13">
        <f>(J1573/86400)+25569+(-8/24)</f>
        <v>42144.43614583333</v>
      </c>
      <c r="U1573" t="str">
        <f t="shared" si="98"/>
        <v>May</v>
      </c>
      <c r="V1573">
        <f t="shared" si="99"/>
        <v>2015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>(E1574/D1574)*100</f>
        <v>5</v>
      </c>
      <c r="P1574" s="6">
        <f>E1574/L1574</f>
        <v>41.666666666666664</v>
      </c>
      <c r="Q1574" t="str">
        <f t="shared" si="96"/>
        <v>publishing</v>
      </c>
      <c r="R1574" t="str">
        <f t="shared" si="97"/>
        <v>art books</v>
      </c>
      <c r="S1574" s="13">
        <f>(I1574/86400)+25569+(-8/24)</f>
        <v>42428.665972222218</v>
      </c>
      <c r="T1574" s="13">
        <f>(J1574/86400)+25569+(-8/24)</f>
        <v>42403.699756944443</v>
      </c>
      <c r="U1574" t="str">
        <f t="shared" si="98"/>
        <v>Feb</v>
      </c>
      <c r="V1574">
        <f t="shared" si="99"/>
        <v>2016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>(E1575/D1575)*100</f>
        <v>2.4777777777777779</v>
      </c>
      <c r="P1575" s="6">
        <f>E1575/L1575</f>
        <v>74.333333333333329</v>
      </c>
      <c r="Q1575" t="str">
        <f t="shared" si="96"/>
        <v>publishing</v>
      </c>
      <c r="R1575" t="str">
        <f t="shared" si="97"/>
        <v>art books</v>
      </c>
      <c r="S1575" s="13">
        <f>(I1575/86400)+25569+(-8/24)</f>
        <v>42825.832638888889</v>
      </c>
      <c r="T1575" s="13">
        <f>(J1575/86400)+25569+(-8/24)</f>
        <v>42785.666689814818</v>
      </c>
      <c r="U1575" t="str">
        <f t="shared" si="98"/>
        <v>Feb</v>
      </c>
      <c r="V1575">
        <f t="shared" si="99"/>
        <v>2017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>(E1576/D1576)*100</f>
        <v>5.0599999999999996</v>
      </c>
      <c r="P1576" s="6">
        <f>E1576/L1576</f>
        <v>84.333333333333329</v>
      </c>
      <c r="Q1576" t="str">
        <f t="shared" si="96"/>
        <v>publishing</v>
      </c>
      <c r="R1576" t="str">
        <f t="shared" si="97"/>
        <v>art books</v>
      </c>
      <c r="S1576" s="13">
        <f>(I1576/86400)+25569+(-8/24)</f>
        <v>42052.594085648147</v>
      </c>
      <c r="T1576" s="13">
        <f>(J1576/86400)+25569+(-8/24)</f>
        <v>42017.594085648147</v>
      </c>
      <c r="U1576" t="str">
        <f t="shared" si="98"/>
        <v>Jan</v>
      </c>
      <c r="V1576">
        <f t="shared" si="99"/>
        <v>2015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>(E1577/D1577)*100</f>
        <v>22.91</v>
      </c>
      <c r="P1577" s="6">
        <f>E1577/L1577</f>
        <v>65.457142857142856</v>
      </c>
      <c r="Q1577" t="str">
        <f t="shared" si="96"/>
        <v>publishing</v>
      </c>
      <c r="R1577" t="str">
        <f t="shared" si="97"/>
        <v>art books</v>
      </c>
      <c r="S1577" s="13">
        <f>(I1577/86400)+25569+(-8/24)</f>
        <v>41829.190925925919</v>
      </c>
      <c r="T1577" s="13">
        <f>(J1577/86400)+25569+(-8/24)</f>
        <v>41799.190925925919</v>
      </c>
      <c r="U1577" t="str">
        <f t="shared" si="98"/>
        <v>Jun</v>
      </c>
      <c r="V1577">
        <f t="shared" si="99"/>
        <v>2014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>(E1578/D1578)*100</f>
        <v>13</v>
      </c>
      <c r="P1578" s="6">
        <f>E1578/L1578</f>
        <v>65</v>
      </c>
      <c r="Q1578" t="str">
        <f t="shared" si="96"/>
        <v>publishing</v>
      </c>
      <c r="R1578" t="str">
        <f t="shared" si="97"/>
        <v>art books</v>
      </c>
      <c r="S1578" s="13">
        <f>(I1578/86400)+25569+(-8/24)</f>
        <v>42185.545925925922</v>
      </c>
      <c r="T1578" s="13">
        <f>(J1578/86400)+25569+(-8/24)</f>
        <v>42140.545925925922</v>
      </c>
      <c r="U1578" t="str">
        <f t="shared" si="98"/>
        <v>May</v>
      </c>
      <c r="V1578">
        <f t="shared" si="99"/>
        <v>2015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>(E1579/D1579)*100</f>
        <v>0.54999999999999993</v>
      </c>
      <c r="P1579" s="6">
        <f>E1579/L1579</f>
        <v>27.5</v>
      </c>
      <c r="Q1579" t="str">
        <f t="shared" si="96"/>
        <v>publishing</v>
      </c>
      <c r="R1579" t="str">
        <f t="shared" si="97"/>
        <v>art books</v>
      </c>
      <c r="S1579" s="13">
        <f>(I1579/86400)+25569+(-8/24)</f>
        <v>41114.514444444438</v>
      </c>
      <c r="T1579" s="13">
        <f>(J1579/86400)+25569+(-8/24)</f>
        <v>41054.514444444438</v>
      </c>
      <c r="U1579" t="str">
        <f t="shared" si="98"/>
        <v>May</v>
      </c>
      <c r="V1579">
        <f t="shared" si="99"/>
        <v>2012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>(E1580/D1580)*100</f>
        <v>10.806536636794938</v>
      </c>
      <c r="P1580" s="6">
        <f>E1580/L1580</f>
        <v>51.25</v>
      </c>
      <c r="Q1580" t="str">
        <f t="shared" si="96"/>
        <v>publishing</v>
      </c>
      <c r="R1580" t="str">
        <f t="shared" si="97"/>
        <v>art books</v>
      </c>
      <c r="S1580" s="13">
        <f>(I1580/86400)+25569+(-8/24)</f>
        <v>40422.75</v>
      </c>
      <c r="T1580" s="13">
        <f>(J1580/86400)+25569+(-8/24)</f>
        <v>40398.732534722221</v>
      </c>
      <c r="U1580" t="str">
        <f t="shared" si="98"/>
        <v>Aug</v>
      </c>
      <c r="V1580">
        <f t="shared" si="99"/>
        <v>2010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>(E1581/D1581)*100</f>
        <v>0.84008400840084008</v>
      </c>
      <c r="P1581" s="6">
        <f>E1581/L1581</f>
        <v>14</v>
      </c>
      <c r="Q1581" t="str">
        <f t="shared" si="96"/>
        <v>publishing</v>
      </c>
      <c r="R1581" t="str">
        <f t="shared" si="97"/>
        <v>art books</v>
      </c>
      <c r="S1581" s="13">
        <f>(I1581/86400)+25569+(-8/24)</f>
        <v>41514.663090277776</v>
      </c>
      <c r="T1581" s="13">
        <f>(J1581/86400)+25569+(-8/24)</f>
        <v>41481.663090277776</v>
      </c>
      <c r="U1581" t="str">
        <f t="shared" si="98"/>
        <v>Jul</v>
      </c>
      <c r="V1581">
        <f t="shared" si="99"/>
        <v>2013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>(E1582/D1582)*100</f>
        <v>0</v>
      </c>
      <c r="P1582" s="6" t="e">
        <f>E1582/L1582</f>
        <v>#DIV/0!</v>
      </c>
      <c r="Q1582" t="str">
        <f t="shared" si="96"/>
        <v>publishing</v>
      </c>
      <c r="R1582" t="str">
        <f t="shared" si="97"/>
        <v>art books</v>
      </c>
      <c r="S1582" s="13">
        <f>(I1582/86400)+25569+(-8/24)</f>
        <v>41049.716736111106</v>
      </c>
      <c r="T1582" s="13">
        <f>(J1582/86400)+25569+(-8/24)</f>
        <v>40989.716736111106</v>
      </c>
      <c r="U1582" t="str">
        <f t="shared" si="98"/>
        <v>Mar</v>
      </c>
      <c r="V1582">
        <f t="shared" si="99"/>
        <v>2012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>(E1583/D1583)*100</f>
        <v>0.5</v>
      </c>
      <c r="P1583" s="6">
        <f>E1583/L1583</f>
        <v>5</v>
      </c>
      <c r="Q1583" t="str">
        <f t="shared" si="96"/>
        <v>photography</v>
      </c>
      <c r="R1583" t="str">
        <f t="shared" si="97"/>
        <v>places</v>
      </c>
      <c r="S1583" s="13">
        <f>(I1583/86400)+25569+(-8/24)</f>
        <v>42357.115624999999</v>
      </c>
      <c r="T1583" s="13">
        <f>(J1583/86400)+25569+(-8/24)</f>
        <v>42325.115624999999</v>
      </c>
      <c r="U1583" t="str">
        <f t="shared" si="98"/>
        <v>Nov</v>
      </c>
      <c r="V1583">
        <f t="shared" si="99"/>
        <v>2015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>(E1584/D1584)*100</f>
        <v>9.3000000000000007</v>
      </c>
      <c r="P1584" s="6">
        <f>E1584/L1584</f>
        <v>31</v>
      </c>
      <c r="Q1584" t="str">
        <f t="shared" si="96"/>
        <v>photography</v>
      </c>
      <c r="R1584" t="str">
        <f t="shared" si="97"/>
        <v>places</v>
      </c>
      <c r="S1584" s="13">
        <f>(I1584/86400)+25569+(-8/24)</f>
        <v>42303.555555555555</v>
      </c>
      <c r="T1584" s="13">
        <f>(J1584/86400)+25569+(-8/24)</f>
        <v>42246.456631944442</v>
      </c>
      <c r="U1584" t="str">
        <f t="shared" si="98"/>
        <v>Aug</v>
      </c>
      <c r="V1584">
        <f t="shared" si="99"/>
        <v>2015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>(E1585/D1585)*100</f>
        <v>7.4999999999999997E-2</v>
      </c>
      <c r="P1585" s="6">
        <f>E1585/L1585</f>
        <v>15</v>
      </c>
      <c r="Q1585" t="str">
        <f t="shared" si="96"/>
        <v>photography</v>
      </c>
      <c r="R1585" t="str">
        <f t="shared" si="97"/>
        <v>places</v>
      </c>
      <c r="S1585" s="13">
        <f>(I1585/86400)+25569+(-8/24)</f>
        <v>41907.571655092594</v>
      </c>
      <c r="T1585" s="13">
        <f>(J1585/86400)+25569+(-8/24)</f>
        <v>41877.571655092594</v>
      </c>
      <c r="U1585" t="str">
        <f t="shared" si="98"/>
        <v>Aug</v>
      </c>
      <c r="V1585">
        <f t="shared" si="99"/>
        <v>2014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>(E1586/D1586)*100</f>
        <v>0</v>
      </c>
      <c r="P1586" s="6" t="e">
        <f>E1586/L1586</f>
        <v>#DIV/0!</v>
      </c>
      <c r="Q1586" t="str">
        <f t="shared" si="96"/>
        <v>photography</v>
      </c>
      <c r="R1586" t="str">
        <f t="shared" si="97"/>
        <v>places</v>
      </c>
      <c r="S1586" s="13">
        <f>(I1586/86400)+25569+(-8/24)</f>
        <v>41789.315983796296</v>
      </c>
      <c r="T1586" s="13">
        <f>(J1586/86400)+25569+(-8/24)</f>
        <v>41779.315983796296</v>
      </c>
      <c r="U1586" t="str">
        <f t="shared" si="98"/>
        <v>May</v>
      </c>
      <c r="V1586">
        <f t="shared" si="99"/>
        <v>2014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>(E1587/D1587)*100</f>
        <v>79</v>
      </c>
      <c r="P1587" s="6">
        <f>E1587/L1587</f>
        <v>131.66666666666666</v>
      </c>
      <c r="Q1587" t="str">
        <f t="shared" si="96"/>
        <v>photography</v>
      </c>
      <c r="R1587" t="str">
        <f t="shared" si="97"/>
        <v>places</v>
      </c>
      <c r="S1587" s="13">
        <f>(I1587/86400)+25569+(-8/24)</f>
        <v>42729.124999999993</v>
      </c>
      <c r="T1587" s="13">
        <f>(J1587/86400)+25569+(-8/24)</f>
        <v>42707.562129629623</v>
      </c>
      <c r="U1587" t="str">
        <f t="shared" si="98"/>
        <v>Dec</v>
      </c>
      <c r="V1587">
        <f t="shared" si="99"/>
        <v>2016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>(E1588/D1588)*100</f>
        <v>0</v>
      </c>
      <c r="P1588" s="6" t="e">
        <f>E1588/L1588</f>
        <v>#DIV/0!</v>
      </c>
      <c r="Q1588" t="str">
        <f t="shared" si="96"/>
        <v>photography</v>
      </c>
      <c r="R1588" t="str">
        <f t="shared" si="97"/>
        <v>places</v>
      </c>
      <c r="S1588" s="13">
        <f>(I1588/86400)+25569+(-8/24)</f>
        <v>42098.729421296295</v>
      </c>
      <c r="T1588" s="13">
        <f>(J1588/86400)+25569+(-8/24)</f>
        <v>42068.771087962959</v>
      </c>
      <c r="U1588" t="str">
        <f t="shared" si="98"/>
        <v>Mar</v>
      </c>
      <c r="V1588">
        <f t="shared" si="99"/>
        <v>2015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>(E1589/D1589)*100</f>
        <v>1.3333333333333334E-2</v>
      </c>
      <c r="P1589" s="6">
        <f>E1589/L1589</f>
        <v>1</v>
      </c>
      <c r="Q1589" t="str">
        <f t="shared" si="96"/>
        <v>photography</v>
      </c>
      <c r="R1589" t="str">
        <f t="shared" si="97"/>
        <v>places</v>
      </c>
      <c r="S1589" s="13">
        <f>(I1589/86400)+25569+(-8/24)</f>
        <v>41986.617650462962</v>
      </c>
      <c r="T1589" s="13">
        <f>(J1589/86400)+25569+(-8/24)</f>
        <v>41956.617650462962</v>
      </c>
      <c r="U1589" t="str">
        <f t="shared" si="98"/>
        <v>Nov</v>
      </c>
      <c r="V1589">
        <f t="shared" si="99"/>
        <v>2014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>(E1590/D1590)*100</f>
        <v>0</v>
      </c>
      <c r="P1590" s="6" t="e">
        <f>E1590/L1590</f>
        <v>#DIV/0!</v>
      </c>
      <c r="Q1590" t="str">
        <f t="shared" si="96"/>
        <v>photography</v>
      </c>
      <c r="R1590" t="str">
        <f t="shared" si="97"/>
        <v>places</v>
      </c>
      <c r="S1590" s="13">
        <f>(I1590/86400)+25569+(-8/24)</f>
        <v>42035.508333333331</v>
      </c>
      <c r="T1590" s="13">
        <f>(J1590/86400)+25569+(-8/24)</f>
        <v>42004.916655092595</v>
      </c>
      <c r="U1590" t="str">
        <f t="shared" si="98"/>
        <v>Dec</v>
      </c>
      <c r="V1590">
        <f t="shared" si="99"/>
        <v>2014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>(E1591/D1591)*100</f>
        <v>0</v>
      </c>
      <c r="P1591" s="6" t="e">
        <f>E1591/L1591</f>
        <v>#DIV/0!</v>
      </c>
      <c r="Q1591" t="str">
        <f t="shared" si="96"/>
        <v>photography</v>
      </c>
      <c r="R1591" t="str">
        <f t="shared" si="97"/>
        <v>places</v>
      </c>
      <c r="S1591" s="13">
        <f>(I1591/86400)+25569+(-8/24)</f>
        <v>42286.651458333326</v>
      </c>
      <c r="T1591" s="13">
        <f>(J1591/86400)+25569+(-8/24)</f>
        <v>42256.651458333326</v>
      </c>
      <c r="U1591" t="str">
        <f t="shared" si="98"/>
        <v>Sep</v>
      </c>
      <c r="V1591">
        <f t="shared" si="99"/>
        <v>2015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>(E1592/D1592)*100</f>
        <v>1.7000000000000002</v>
      </c>
      <c r="P1592" s="6">
        <f>E1592/L1592</f>
        <v>510</v>
      </c>
      <c r="Q1592" t="str">
        <f t="shared" si="96"/>
        <v>photography</v>
      </c>
      <c r="R1592" t="str">
        <f t="shared" si="97"/>
        <v>places</v>
      </c>
      <c r="S1592" s="13">
        <f>(I1592/86400)+25569+(-8/24)</f>
        <v>42270.523888888885</v>
      </c>
      <c r="T1592" s="13">
        <f>(J1592/86400)+25569+(-8/24)</f>
        <v>42240.523888888885</v>
      </c>
      <c r="U1592" t="str">
        <f t="shared" si="98"/>
        <v>Aug</v>
      </c>
      <c r="V1592">
        <f t="shared" si="99"/>
        <v>2015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>(E1593/D1593)*100</f>
        <v>29.228571428571428</v>
      </c>
      <c r="P1593" s="6">
        <f>E1593/L1593</f>
        <v>44.478260869565219</v>
      </c>
      <c r="Q1593" t="str">
        <f t="shared" si="96"/>
        <v>photography</v>
      </c>
      <c r="R1593" t="str">
        <f t="shared" si="97"/>
        <v>places</v>
      </c>
      <c r="S1593" s="13">
        <f>(I1593/86400)+25569+(-8/24)</f>
        <v>42463.351168981484</v>
      </c>
      <c r="T1593" s="13">
        <f>(J1593/86400)+25569+(-8/24)</f>
        <v>42433.392835648141</v>
      </c>
      <c r="U1593" t="str">
        <f t="shared" si="98"/>
        <v>Mar</v>
      </c>
      <c r="V1593">
        <f t="shared" si="99"/>
        <v>2016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>(E1594/D1594)*100</f>
        <v>0</v>
      </c>
      <c r="P1594" s="6" t="e">
        <f>E1594/L1594</f>
        <v>#DIV/0!</v>
      </c>
      <c r="Q1594" t="str">
        <f t="shared" si="96"/>
        <v>photography</v>
      </c>
      <c r="R1594" t="str">
        <f t="shared" si="97"/>
        <v>places</v>
      </c>
      <c r="S1594" s="13">
        <f>(I1594/86400)+25569+(-8/24)</f>
        <v>42090.697743055549</v>
      </c>
      <c r="T1594" s="13">
        <f>(J1594/86400)+25569+(-8/24)</f>
        <v>42045.73940972222</v>
      </c>
      <c r="U1594" t="str">
        <f t="shared" si="98"/>
        <v>Feb</v>
      </c>
      <c r="V1594">
        <f t="shared" si="99"/>
        <v>2015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>(E1595/D1595)*100</f>
        <v>1.3636363636363637E-2</v>
      </c>
      <c r="P1595" s="6">
        <f>E1595/L1595</f>
        <v>1</v>
      </c>
      <c r="Q1595" t="str">
        <f t="shared" si="96"/>
        <v>photography</v>
      </c>
      <c r="R1595" t="str">
        <f t="shared" si="97"/>
        <v>places</v>
      </c>
      <c r="S1595" s="13">
        <f>(I1595/86400)+25569+(-8/24)</f>
        <v>42063.51221064815</v>
      </c>
      <c r="T1595" s="13">
        <f>(J1595/86400)+25569+(-8/24)</f>
        <v>42033.51221064815</v>
      </c>
      <c r="U1595" t="str">
        <f t="shared" si="98"/>
        <v>Jan</v>
      </c>
      <c r="V1595">
        <f t="shared" si="99"/>
        <v>2015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>(E1596/D1596)*100</f>
        <v>20.5</v>
      </c>
      <c r="P1596" s="6">
        <f>E1596/L1596</f>
        <v>20.5</v>
      </c>
      <c r="Q1596" t="str">
        <f t="shared" si="96"/>
        <v>photography</v>
      </c>
      <c r="R1596" t="str">
        <f t="shared" si="97"/>
        <v>places</v>
      </c>
      <c r="S1596" s="13">
        <f>(I1596/86400)+25569+(-8/24)</f>
        <v>42505.347916666666</v>
      </c>
      <c r="T1596" s="13">
        <f>(J1596/86400)+25569+(-8/24)</f>
        <v>42445.379421296289</v>
      </c>
      <c r="U1596" t="str">
        <f t="shared" si="98"/>
        <v>Mar</v>
      </c>
      <c r="V1596">
        <f t="shared" si="99"/>
        <v>2016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>(E1597/D1597)*100</f>
        <v>0.27999999999999997</v>
      </c>
      <c r="P1597" s="6">
        <f>E1597/L1597</f>
        <v>40</v>
      </c>
      <c r="Q1597" t="str">
        <f t="shared" si="96"/>
        <v>photography</v>
      </c>
      <c r="R1597" t="str">
        <f t="shared" si="97"/>
        <v>places</v>
      </c>
      <c r="S1597" s="13">
        <f>(I1597/86400)+25569+(-8/24)</f>
        <v>41808.509027777771</v>
      </c>
      <c r="T1597" s="13">
        <f>(J1597/86400)+25569+(-8/24)</f>
        <v>41779.71675925926</v>
      </c>
      <c r="U1597" t="str">
        <f t="shared" si="98"/>
        <v>May</v>
      </c>
      <c r="V1597">
        <f t="shared" si="99"/>
        <v>2014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>(E1598/D1598)*100</f>
        <v>2.3076923076923079</v>
      </c>
      <c r="P1598" s="6">
        <f>E1598/L1598</f>
        <v>25</v>
      </c>
      <c r="Q1598" t="str">
        <f t="shared" si="96"/>
        <v>photography</v>
      </c>
      <c r="R1598" t="str">
        <f t="shared" si="97"/>
        <v>places</v>
      </c>
      <c r="S1598" s="13">
        <f>(I1598/86400)+25569+(-8/24)</f>
        <v>41986.13853009259</v>
      </c>
      <c r="T1598" s="13">
        <f>(J1598/86400)+25569+(-8/24)</f>
        <v>41941.096863425926</v>
      </c>
      <c r="U1598" t="str">
        <f t="shared" si="98"/>
        <v>Oct</v>
      </c>
      <c r="V1598">
        <f t="shared" si="99"/>
        <v>2014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>(E1599/D1599)*100</f>
        <v>0</v>
      </c>
      <c r="P1599" s="6" t="e">
        <f>E1599/L1599</f>
        <v>#DIV/0!</v>
      </c>
      <c r="Q1599" t="str">
        <f t="shared" si="96"/>
        <v>photography</v>
      </c>
      <c r="R1599" t="str">
        <f t="shared" si="97"/>
        <v>places</v>
      </c>
      <c r="S1599" s="13">
        <f>(I1599/86400)+25569+(-8/24)</f>
        <v>42633.020798611113</v>
      </c>
      <c r="T1599" s="13">
        <f>(J1599/86400)+25569+(-8/24)</f>
        <v>42603.020798611113</v>
      </c>
      <c r="U1599" t="str">
        <f t="shared" si="98"/>
        <v>Aug</v>
      </c>
      <c r="V1599">
        <f t="shared" si="99"/>
        <v>2016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>(E1600/D1600)*100</f>
        <v>0.125</v>
      </c>
      <c r="P1600" s="6">
        <f>E1600/L1600</f>
        <v>1</v>
      </c>
      <c r="Q1600" t="str">
        <f t="shared" si="96"/>
        <v>photography</v>
      </c>
      <c r="R1600" t="str">
        <f t="shared" si="97"/>
        <v>places</v>
      </c>
      <c r="S1600" s="13">
        <f>(I1600/86400)+25569+(-8/24)</f>
        <v>42211.334004629629</v>
      </c>
      <c r="T1600" s="13">
        <f>(J1600/86400)+25569+(-8/24)</f>
        <v>42151.334004629629</v>
      </c>
      <c r="U1600" t="str">
        <f t="shared" si="98"/>
        <v>May</v>
      </c>
      <c r="V1600">
        <f t="shared" si="99"/>
        <v>2015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>(E1601/D1601)*100</f>
        <v>0</v>
      </c>
      <c r="P1601" s="6" t="e">
        <f>E1601/L1601</f>
        <v>#DIV/0!</v>
      </c>
      <c r="Q1601" t="str">
        <f t="shared" si="96"/>
        <v>photography</v>
      </c>
      <c r="R1601" t="str">
        <f t="shared" si="97"/>
        <v>places</v>
      </c>
      <c r="S1601" s="13">
        <f>(I1601/86400)+25569+(-8/24)</f>
        <v>42468.164074074077</v>
      </c>
      <c r="T1601" s="13">
        <f>(J1601/86400)+25569+(-8/24)</f>
        <v>42438.205740740734</v>
      </c>
      <c r="U1601" t="str">
        <f t="shared" si="98"/>
        <v>Mar</v>
      </c>
      <c r="V1601">
        <f t="shared" si="99"/>
        <v>2016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>(E1602/D1602)*100</f>
        <v>7.3400000000000007</v>
      </c>
      <c r="P1602" s="6">
        <f>E1602/L1602</f>
        <v>40.777777777777779</v>
      </c>
      <c r="Q1602" t="str">
        <f t="shared" si="96"/>
        <v>photography</v>
      </c>
      <c r="R1602" t="str">
        <f t="shared" si="97"/>
        <v>places</v>
      </c>
      <c r="S1602" s="13">
        <f>(I1602/86400)+25569+(-8/24)</f>
        <v>41834.882638888885</v>
      </c>
      <c r="T1602" s="13">
        <f>(J1602/86400)+25569+(-8/24)</f>
        <v>41790.723981481475</v>
      </c>
      <c r="U1602" t="str">
        <f t="shared" si="98"/>
        <v>May</v>
      </c>
      <c r="V1602">
        <f t="shared" si="99"/>
        <v>2014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>(E1603/D1603)*100</f>
        <v>108.2492</v>
      </c>
      <c r="P1603" s="6">
        <f>E1603/L1603</f>
        <v>48.325535714285714</v>
      </c>
      <c r="Q1603" t="str">
        <f t="shared" ref="Q1603:Q1666" si="100">LEFT(N1603,FIND("/",N1603)-1)</f>
        <v>music</v>
      </c>
      <c r="R1603" t="str">
        <f t="shared" ref="R1603:R1666" si="101">MID(N1603,FIND("/",N1603)+1,20)</f>
        <v>rock</v>
      </c>
      <c r="S1603" s="13">
        <f>(I1603/86400)+25569+(-8/24)</f>
        <v>40667.759641203702</v>
      </c>
      <c r="T1603" s="13">
        <f>(J1603/86400)+25569+(-8/24)</f>
        <v>40637.759641203702</v>
      </c>
      <c r="U1603" t="str">
        <f t="shared" ref="U1603:U1666" si="102">TEXT(T1603,"mmm")</f>
        <v>Apr</v>
      </c>
      <c r="V1603">
        <f t="shared" ref="V1603:V1666" si="103">YEAR(T1603)</f>
        <v>2011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>(E1604/D1604)*100</f>
        <v>100.16666666666667</v>
      </c>
      <c r="P1604" s="6">
        <f>E1604/L1604</f>
        <v>46.953125</v>
      </c>
      <c r="Q1604" t="str">
        <f t="shared" si="100"/>
        <v>music</v>
      </c>
      <c r="R1604" t="str">
        <f t="shared" si="101"/>
        <v>rock</v>
      </c>
      <c r="S1604" s="13">
        <f>(I1604/86400)+25569+(-8/24)</f>
        <v>40830.625</v>
      </c>
      <c r="T1604" s="13">
        <f>(J1604/86400)+25569+(-8/24)</f>
        <v>40787.964317129627</v>
      </c>
      <c r="U1604" t="str">
        <f t="shared" si="102"/>
        <v>Sep</v>
      </c>
      <c r="V1604">
        <f t="shared" si="103"/>
        <v>2011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>(E1605/D1605)*100</f>
        <v>100.03299999999999</v>
      </c>
      <c r="P1605" s="6">
        <f>E1605/L1605</f>
        <v>66.688666666666663</v>
      </c>
      <c r="Q1605" t="str">
        <f t="shared" si="100"/>
        <v>music</v>
      </c>
      <c r="R1605" t="str">
        <f t="shared" si="101"/>
        <v>rock</v>
      </c>
      <c r="S1605" s="13">
        <f>(I1605/86400)+25569+(-8/24)</f>
        <v>40935.836331018516</v>
      </c>
      <c r="T1605" s="13">
        <f>(J1605/86400)+25569+(-8/24)</f>
        <v>40875.836331018516</v>
      </c>
      <c r="U1605" t="str">
        <f t="shared" si="102"/>
        <v>Nov</v>
      </c>
      <c r="V1605">
        <f t="shared" si="103"/>
        <v>2011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>(E1606/D1606)*100</f>
        <v>122.10714285714286</v>
      </c>
      <c r="P1606" s="6">
        <f>E1606/L1606</f>
        <v>48.842857142857142</v>
      </c>
      <c r="Q1606" t="str">
        <f t="shared" si="100"/>
        <v>music</v>
      </c>
      <c r="R1606" t="str">
        <f t="shared" si="101"/>
        <v>rock</v>
      </c>
      <c r="S1606" s="13">
        <f>(I1606/86400)+25569+(-8/24)</f>
        <v>40985.470312500001</v>
      </c>
      <c r="T1606" s="13">
        <f>(J1606/86400)+25569+(-8/24)</f>
        <v>40945.511979166666</v>
      </c>
      <c r="U1606" t="str">
        <f t="shared" si="102"/>
        <v>Feb</v>
      </c>
      <c r="V1606">
        <f t="shared" si="103"/>
        <v>2012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>(E1607/D1607)*100</f>
        <v>100.69333333333334</v>
      </c>
      <c r="P1607" s="6">
        <f>E1607/L1607</f>
        <v>137.30909090909091</v>
      </c>
      <c r="Q1607" t="str">
        <f t="shared" si="100"/>
        <v>music</v>
      </c>
      <c r="R1607" t="str">
        <f t="shared" si="101"/>
        <v>rock</v>
      </c>
      <c r="S1607" s="13">
        <f>(I1607/86400)+25569+(-8/24)</f>
        <v>40755.958333333328</v>
      </c>
      <c r="T1607" s="13">
        <f>(J1607/86400)+25569+(-8/24)</f>
        <v>40746.679548611108</v>
      </c>
      <c r="U1607" t="str">
        <f t="shared" si="102"/>
        <v>Jul</v>
      </c>
      <c r="V1607">
        <f t="shared" si="103"/>
        <v>2011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>(E1608/D1608)*100</f>
        <v>101.004125</v>
      </c>
      <c r="P1608" s="6">
        <f>E1608/L1608</f>
        <v>87.829673913043479</v>
      </c>
      <c r="Q1608" t="str">
        <f t="shared" si="100"/>
        <v>music</v>
      </c>
      <c r="R1608" t="str">
        <f t="shared" si="101"/>
        <v>rock</v>
      </c>
      <c r="S1608" s="13">
        <f>(I1608/86400)+25569+(-8/24)</f>
        <v>40625.736550925925</v>
      </c>
      <c r="T1608" s="13">
        <f>(J1608/86400)+25569+(-8/24)</f>
        <v>40535.778217592589</v>
      </c>
      <c r="U1608" t="str">
        <f t="shared" si="102"/>
        <v>Dec</v>
      </c>
      <c r="V1608">
        <f t="shared" si="103"/>
        <v>2010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>(E1609/D1609)*100</f>
        <v>145.11000000000001</v>
      </c>
      <c r="P1609" s="6">
        <f>E1609/L1609</f>
        <v>70.785365853658533</v>
      </c>
      <c r="Q1609" t="str">
        <f t="shared" si="100"/>
        <v>music</v>
      </c>
      <c r="R1609" t="str">
        <f t="shared" si="101"/>
        <v>rock</v>
      </c>
      <c r="S1609" s="13">
        <f>(I1609/86400)+25569+(-8/24)</f>
        <v>41074.475127314814</v>
      </c>
      <c r="T1609" s="13">
        <f>(J1609/86400)+25569+(-8/24)</f>
        <v>41053.475127314814</v>
      </c>
      <c r="U1609" t="str">
        <f t="shared" si="102"/>
        <v>May</v>
      </c>
      <c r="V1609">
        <f t="shared" si="103"/>
        <v>2012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>(E1610/D1610)*100</f>
        <v>101.25</v>
      </c>
      <c r="P1610" s="6">
        <f>E1610/L1610</f>
        <v>52.826086956521742</v>
      </c>
      <c r="Q1610" t="str">
        <f t="shared" si="100"/>
        <v>music</v>
      </c>
      <c r="R1610" t="str">
        <f t="shared" si="101"/>
        <v>rock</v>
      </c>
      <c r="S1610" s="13">
        <f>(I1610/86400)+25569+(-8/24)</f>
        <v>41639.893055555549</v>
      </c>
      <c r="T1610" s="13">
        <f>(J1610/86400)+25569+(-8/24)</f>
        <v>41607.497523148144</v>
      </c>
      <c r="U1610" t="str">
        <f t="shared" si="102"/>
        <v>Nov</v>
      </c>
      <c r="V1610">
        <f t="shared" si="103"/>
        <v>2013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>(E1611/D1611)*100</f>
        <v>118.33333333333333</v>
      </c>
      <c r="P1611" s="6">
        <f>E1611/L1611</f>
        <v>443.75</v>
      </c>
      <c r="Q1611" t="str">
        <f t="shared" si="100"/>
        <v>music</v>
      </c>
      <c r="R1611" t="str">
        <f t="shared" si="101"/>
        <v>rock</v>
      </c>
      <c r="S1611" s="13">
        <f>(I1611/86400)+25569+(-8/24)</f>
        <v>40849</v>
      </c>
      <c r="T1611" s="13">
        <f>(J1611/86400)+25569+(-8/24)</f>
        <v>40795.667928240735</v>
      </c>
      <c r="U1611" t="str">
        <f t="shared" si="102"/>
        <v>Sep</v>
      </c>
      <c r="V1611">
        <f t="shared" si="103"/>
        <v>2011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>(E1612/D1612)*100</f>
        <v>271.85000000000002</v>
      </c>
      <c r="P1612" s="6">
        <f>E1612/L1612</f>
        <v>48.544642857142854</v>
      </c>
      <c r="Q1612" t="str">
        <f t="shared" si="100"/>
        <v>music</v>
      </c>
      <c r="R1612" t="str">
        <f t="shared" si="101"/>
        <v>rock</v>
      </c>
      <c r="S1612" s="13">
        <f>(I1612/86400)+25569+(-8/24)</f>
        <v>41258.591550925921</v>
      </c>
      <c r="T1612" s="13">
        <f>(J1612/86400)+25569+(-8/24)</f>
        <v>41228.591550925921</v>
      </c>
      <c r="U1612" t="str">
        <f t="shared" si="102"/>
        <v>Nov</v>
      </c>
      <c r="V1612">
        <f t="shared" si="103"/>
        <v>2012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>(E1613/D1613)*100</f>
        <v>125.125</v>
      </c>
      <c r="P1613" s="6">
        <f>E1613/L1613</f>
        <v>37.074074074074076</v>
      </c>
      <c r="Q1613" t="str">
        <f t="shared" si="100"/>
        <v>music</v>
      </c>
      <c r="R1613" t="str">
        <f t="shared" si="101"/>
        <v>rock</v>
      </c>
      <c r="S1613" s="13">
        <f>(I1613/86400)+25569+(-8/24)</f>
        <v>41429.667037037034</v>
      </c>
      <c r="T1613" s="13">
        <f>(J1613/86400)+25569+(-8/24)</f>
        <v>41408.667037037034</v>
      </c>
      <c r="U1613" t="str">
        <f t="shared" si="102"/>
        <v>May</v>
      </c>
      <c r="V1613">
        <f t="shared" si="103"/>
        <v>2013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>(E1614/D1614)*100</f>
        <v>110.00000000000001</v>
      </c>
      <c r="P1614" s="6">
        <f>E1614/L1614</f>
        <v>50</v>
      </c>
      <c r="Q1614" t="str">
        <f t="shared" si="100"/>
        <v>music</v>
      </c>
      <c r="R1614" t="str">
        <f t="shared" si="101"/>
        <v>rock</v>
      </c>
      <c r="S1614" s="13">
        <f>(I1614/86400)+25569+(-8/24)</f>
        <v>41276.541481481479</v>
      </c>
      <c r="T1614" s="13">
        <f>(J1614/86400)+25569+(-8/24)</f>
        <v>41246.541481481479</v>
      </c>
      <c r="U1614" t="str">
        <f t="shared" si="102"/>
        <v>Dec</v>
      </c>
      <c r="V1614">
        <f t="shared" si="103"/>
        <v>2012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>(E1615/D1615)*100</f>
        <v>101.49999999999999</v>
      </c>
      <c r="P1615" s="6">
        <f>E1615/L1615</f>
        <v>39.03846153846154</v>
      </c>
      <c r="Q1615" t="str">
        <f t="shared" si="100"/>
        <v>music</v>
      </c>
      <c r="R1615" t="str">
        <f t="shared" si="101"/>
        <v>rock</v>
      </c>
      <c r="S1615" s="13">
        <f>(I1615/86400)+25569+(-8/24)</f>
        <v>41111.736134259256</v>
      </c>
      <c r="T1615" s="13">
        <f>(J1615/86400)+25569+(-8/24)</f>
        <v>41081.736134259256</v>
      </c>
      <c r="U1615" t="str">
        <f t="shared" si="102"/>
        <v>Jun</v>
      </c>
      <c r="V1615">
        <f t="shared" si="103"/>
        <v>2012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>(E1616/D1616)*100</f>
        <v>102.69999999999999</v>
      </c>
      <c r="P1616" s="6">
        <f>E1616/L1616</f>
        <v>66.688311688311686</v>
      </c>
      <c r="Q1616" t="str">
        <f t="shared" si="100"/>
        <v>music</v>
      </c>
      <c r="R1616" t="str">
        <f t="shared" si="101"/>
        <v>rock</v>
      </c>
      <c r="S1616" s="13">
        <f>(I1616/86400)+25569+(-8/24)</f>
        <v>41854.375</v>
      </c>
      <c r="T1616" s="13">
        <f>(J1616/86400)+25569+(-8/24)</f>
        <v>41794.647789351853</v>
      </c>
      <c r="U1616" t="str">
        <f t="shared" si="102"/>
        <v>Jun</v>
      </c>
      <c r="V1616">
        <f t="shared" si="103"/>
        <v>2014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>(E1617/D1617)*100</f>
        <v>114.12500000000001</v>
      </c>
      <c r="P1617" s="6">
        <f>E1617/L1617</f>
        <v>67.132352941176464</v>
      </c>
      <c r="Q1617" t="str">
        <f t="shared" si="100"/>
        <v>music</v>
      </c>
      <c r="R1617" t="str">
        <f t="shared" si="101"/>
        <v>rock</v>
      </c>
      <c r="S1617" s="13">
        <f>(I1617/86400)+25569+(-8/24)</f>
        <v>40889.759212962963</v>
      </c>
      <c r="T1617" s="13">
        <f>(J1617/86400)+25569+(-8/24)</f>
        <v>40844.717546296291</v>
      </c>
      <c r="U1617" t="str">
        <f t="shared" si="102"/>
        <v>Oct</v>
      </c>
      <c r="V1617">
        <f t="shared" si="103"/>
        <v>2011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>(E1618/D1618)*100</f>
        <v>104.2</v>
      </c>
      <c r="P1618" s="6">
        <f>E1618/L1618</f>
        <v>66.369426751592357</v>
      </c>
      <c r="Q1618" t="str">
        <f t="shared" si="100"/>
        <v>music</v>
      </c>
      <c r="R1618" t="str">
        <f t="shared" si="101"/>
        <v>rock</v>
      </c>
      <c r="S1618" s="13">
        <f>(I1618/86400)+25569+(-8/24)</f>
        <v>41235.583333333328</v>
      </c>
      <c r="T1618" s="13">
        <f>(J1618/86400)+25569+(-8/24)</f>
        <v>41194.382187499999</v>
      </c>
      <c r="U1618" t="str">
        <f t="shared" si="102"/>
        <v>Oct</v>
      </c>
      <c r="V1618">
        <f t="shared" si="103"/>
        <v>2012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>(E1619/D1619)*100</f>
        <v>145.85714285714286</v>
      </c>
      <c r="P1619" s="6">
        <f>E1619/L1619</f>
        <v>64.620253164556956</v>
      </c>
      <c r="Q1619" t="str">
        <f t="shared" si="100"/>
        <v>music</v>
      </c>
      <c r="R1619" t="str">
        <f t="shared" si="101"/>
        <v>rock</v>
      </c>
      <c r="S1619" s="13">
        <f>(I1619/86400)+25569+(-8/24)</f>
        <v>41579.458333333328</v>
      </c>
      <c r="T1619" s="13">
        <f>(J1619/86400)+25569+(-8/24)</f>
        <v>41546.330879629626</v>
      </c>
      <c r="U1619" t="str">
        <f t="shared" si="102"/>
        <v>Sep</v>
      </c>
      <c r="V1619">
        <f t="shared" si="103"/>
        <v>2013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>(E1620/D1620)*100</f>
        <v>105.06666666666666</v>
      </c>
      <c r="P1620" s="6">
        <f>E1620/L1620</f>
        <v>58.370370370370374</v>
      </c>
      <c r="Q1620" t="str">
        <f t="shared" si="100"/>
        <v>music</v>
      </c>
      <c r="R1620" t="str">
        <f t="shared" si="101"/>
        <v>rock</v>
      </c>
      <c r="S1620" s="13">
        <f>(I1620/86400)+25569+(-8/24)</f>
        <v>41341.321006944439</v>
      </c>
      <c r="T1620" s="13">
        <f>(J1620/86400)+25569+(-8/24)</f>
        <v>41301.321006944439</v>
      </c>
      <c r="U1620" t="str">
        <f t="shared" si="102"/>
        <v>Jan</v>
      </c>
      <c r="V1620">
        <f t="shared" si="103"/>
        <v>2013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>(E1621/D1621)*100</f>
        <v>133.33333333333331</v>
      </c>
      <c r="P1621" s="6">
        <f>E1621/L1621</f>
        <v>86.956521739130437</v>
      </c>
      <c r="Q1621" t="str">
        <f t="shared" si="100"/>
        <v>music</v>
      </c>
      <c r="R1621" t="str">
        <f t="shared" si="101"/>
        <v>rock</v>
      </c>
      <c r="S1621" s="13">
        <f>(I1621/86400)+25569+(-8/24)</f>
        <v>41896.852847222217</v>
      </c>
      <c r="T1621" s="13">
        <f>(J1621/86400)+25569+(-8/24)</f>
        <v>41875.852847222217</v>
      </c>
      <c r="U1621" t="str">
        <f t="shared" si="102"/>
        <v>Aug</v>
      </c>
      <c r="V1621">
        <f t="shared" si="103"/>
        <v>2014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>(E1622/D1622)*100</f>
        <v>112.99999999999999</v>
      </c>
      <c r="P1622" s="6">
        <f>E1622/L1622</f>
        <v>66.470588235294116</v>
      </c>
      <c r="Q1622" t="str">
        <f t="shared" si="100"/>
        <v>music</v>
      </c>
      <c r="R1622" t="str">
        <f t="shared" si="101"/>
        <v>rock</v>
      </c>
      <c r="S1622" s="13">
        <f>(I1622/86400)+25569+(-8/24)</f>
        <v>41328.006249999999</v>
      </c>
      <c r="T1622" s="13">
        <f>(J1622/86400)+25569+(-8/24)</f>
        <v>41321.006249999999</v>
      </c>
      <c r="U1622" t="str">
        <f t="shared" si="102"/>
        <v>Feb</v>
      </c>
      <c r="V1622">
        <f t="shared" si="103"/>
        <v>2013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>(E1623/D1623)*100</f>
        <v>121.2</v>
      </c>
      <c r="P1623" s="6">
        <f>E1623/L1623</f>
        <v>163.78378378378378</v>
      </c>
      <c r="Q1623" t="str">
        <f t="shared" si="100"/>
        <v>music</v>
      </c>
      <c r="R1623" t="str">
        <f t="shared" si="101"/>
        <v>rock</v>
      </c>
      <c r="S1623" s="13">
        <f>(I1623/86400)+25569+(-8/24)</f>
        <v>41056.832638888889</v>
      </c>
      <c r="T1623" s="13">
        <f>(J1623/86400)+25569+(-8/24)</f>
        <v>41003.273321759254</v>
      </c>
      <c r="U1623" t="str">
        <f t="shared" si="102"/>
        <v>Apr</v>
      </c>
      <c r="V1623">
        <f t="shared" si="103"/>
        <v>2012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>(E1624/D1624)*100</f>
        <v>101.72463768115942</v>
      </c>
      <c r="P1624" s="6">
        <f>E1624/L1624</f>
        <v>107.98461538461538</v>
      </c>
      <c r="Q1624" t="str">
        <f t="shared" si="100"/>
        <v>music</v>
      </c>
      <c r="R1624" t="str">
        <f t="shared" si="101"/>
        <v>rock</v>
      </c>
      <c r="S1624" s="13">
        <f>(I1624/86400)+25569+(-8/24)</f>
        <v>41989.999305555553</v>
      </c>
      <c r="T1624" s="13">
        <f>(J1624/86400)+25569+(-8/24)</f>
        <v>41949.961504629631</v>
      </c>
      <c r="U1624" t="str">
        <f t="shared" si="102"/>
        <v>Nov</v>
      </c>
      <c r="V1624">
        <f t="shared" si="103"/>
        <v>2014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>(E1625/D1625)*100</f>
        <v>101.06666666666666</v>
      </c>
      <c r="P1625" s="6">
        <f>E1625/L1625</f>
        <v>42.111111111111114</v>
      </c>
      <c r="Q1625" t="str">
        <f t="shared" si="100"/>
        <v>music</v>
      </c>
      <c r="R1625" t="str">
        <f t="shared" si="101"/>
        <v>rock</v>
      </c>
      <c r="S1625" s="13">
        <f>(I1625/86400)+25569+(-8/24)</f>
        <v>41513.355196759258</v>
      </c>
      <c r="T1625" s="13">
        <f>(J1625/86400)+25569+(-8/24)</f>
        <v>41453.355196759258</v>
      </c>
      <c r="U1625" t="str">
        <f t="shared" si="102"/>
        <v>Jun</v>
      </c>
      <c r="V1625">
        <f t="shared" si="103"/>
        <v>2013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>(E1626/D1626)*100</f>
        <v>118</v>
      </c>
      <c r="P1626" s="6">
        <f>E1626/L1626</f>
        <v>47.2</v>
      </c>
      <c r="Q1626" t="str">
        <f t="shared" si="100"/>
        <v>music</v>
      </c>
      <c r="R1626" t="str">
        <f t="shared" si="101"/>
        <v>rock</v>
      </c>
      <c r="S1626" s="13">
        <f>(I1626/86400)+25569+(-8/24)</f>
        <v>41283.033969907403</v>
      </c>
      <c r="T1626" s="13">
        <f>(J1626/86400)+25569+(-8/24)</f>
        <v>41243.033969907403</v>
      </c>
      <c r="U1626" t="str">
        <f t="shared" si="102"/>
        <v>Nov</v>
      </c>
      <c r="V1626">
        <f t="shared" si="103"/>
        <v>2012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>(E1627/D1627)*100</f>
        <v>155.33333333333331</v>
      </c>
      <c r="P1627" s="6">
        <f>E1627/L1627</f>
        <v>112.01923076923077</v>
      </c>
      <c r="Q1627" t="str">
        <f t="shared" si="100"/>
        <v>music</v>
      </c>
      <c r="R1627" t="str">
        <f t="shared" si="101"/>
        <v>rock</v>
      </c>
      <c r="S1627" s="13">
        <f>(I1627/86400)+25569+(-8/24)</f>
        <v>41163.366354166668</v>
      </c>
      <c r="T1627" s="13">
        <f>(J1627/86400)+25569+(-8/24)</f>
        <v>41135.366354166668</v>
      </c>
      <c r="U1627" t="str">
        <f t="shared" si="102"/>
        <v>Aug</v>
      </c>
      <c r="V1627">
        <f t="shared" si="103"/>
        <v>2012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>(E1628/D1628)*100</f>
        <v>101.18750000000001</v>
      </c>
      <c r="P1628" s="6">
        <f>E1628/L1628</f>
        <v>74.953703703703709</v>
      </c>
      <c r="Q1628" t="str">
        <f t="shared" si="100"/>
        <v>music</v>
      </c>
      <c r="R1628" t="str">
        <f t="shared" si="101"/>
        <v>rock</v>
      </c>
      <c r="S1628" s="13">
        <f>(I1628/86400)+25569+(-8/24)</f>
        <v>41609.556331018517</v>
      </c>
      <c r="T1628" s="13">
        <f>(J1628/86400)+25569+(-8/24)</f>
        <v>41579.514664351846</v>
      </c>
      <c r="U1628" t="str">
        <f t="shared" si="102"/>
        <v>Nov</v>
      </c>
      <c r="V1628">
        <f t="shared" si="103"/>
        <v>2013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>(E1629/D1629)*100</f>
        <v>117</v>
      </c>
      <c r="P1629" s="6">
        <f>E1629/L1629</f>
        <v>61.578947368421055</v>
      </c>
      <c r="Q1629" t="str">
        <f t="shared" si="100"/>
        <v>music</v>
      </c>
      <c r="R1629" t="str">
        <f t="shared" si="101"/>
        <v>rock</v>
      </c>
      <c r="S1629" s="13">
        <f>(I1629/86400)+25569+(-8/24)</f>
        <v>41238.874305555553</v>
      </c>
      <c r="T1629" s="13">
        <f>(J1629/86400)+25569+(-8/24)</f>
        <v>41205.373715277776</v>
      </c>
      <c r="U1629" t="str">
        <f t="shared" si="102"/>
        <v>Oct</v>
      </c>
      <c r="V1629">
        <f t="shared" si="103"/>
        <v>2012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>(E1630/D1630)*100</f>
        <v>100.925</v>
      </c>
      <c r="P1630" s="6">
        <f>E1630/L1630</f>
        <v>45.875</v>
      </c>
      <c r="Q1630" t="str">
        <f t="shared" si="100"/>
        <v>music</v>
      </c>
      <c r="R1630" t="str">
        <f t="shared" si="101"/>
        <v>rock</v>
      </c>
      <c r="S1630" s="13">
        <f>(I1630/86400)+25569+(-8/24)</f>
        <v>41807.403726851851</v>
      </c>
      <c r="T1630" s="13">
        <f>(J1630/86400)+25569+(-8/24)</f>
        <v>41774.403726851851</v>
      </c>
      <c r="U1630" t="str">
        <f t="shared" si="102"/>
        <v>May</v>
      </c>
      <c r="V1630">
        <f t="shared" si="103"/>
        <v>2014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>(E1631/D1631)*100</f>
        <v>103.66666666666666</v>
      </c>
      <c r="P1631" s="6">
        <f>E1631/L1631</f>
        <v>75.853658536585371</v>
      </c>
      <c r="Q1631" t="str">
        <f t="shared" si="100"/>
        <v>music</v>
      </c>
      <c r="R1631" t="str">
        <f t="shared" si="101"/>
        <v>rock</v>
      </c>
      <c r="S1631" s="13">
        <f>(I1631/86400)+25569+(-8/24)</f>
        <v>41690.533946759257</v>
      </c>
      <c r="T1631" s="13">
        <f>(J1631/86400)+25569+(-8/24)</f>
        <v>41645.533946759257</v>
      </c>
      <c r="U1631" t="str">
        <f t="shared" si="102"/>
        <v>Jan</v>
      </c>
      <c r="V1631">
        <f t="shared" si="103"/>
        <v>2014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>(E1632/D1632)*100</f>
        <v>265.25</v>
      </c>
      <c r="P1632" s="6">
        <f>E1632/L1632</f>
        <v>84.206349206349202</v>
      </c>
      <c r="Q1632" t="str">
        <f t="shared" si="100"/>
        <v>music</v>
      </c>
      <c r="R1632" t="str">
        <f t="shared" si="101"/>
        <v>rock</v>
      </c>
      <c r="S1632" s="13">
        <f>(I1632/86400)+25569+(-8/24)</f>
        <v>40969.957638888889</v>
      </c>
      <c r="T1632" s="13">
        <f>(J1632/86400)+25569+(-8/24)</f>
        <v>40939.504340277774</v>
      </c>
      <c r="U1632" t="str">
        <f t="shared" si="102"/>
        <v>Jan</v>
      </c>
      <c r="V1632">
        <f t="shared" si="103"/>
        <v>2012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>(E1633/D1633)*100</f>
        <v>155.91</v>
      </c>
      <c r="P1633" s="6">
        <f>E1633/L1633</f>
        <v>117.22556390977444</v>
      </c>
      <c r="Q1633" t="str">
        <f t="shared" si="100"/>
        <v>music</v>
      </c>
      <c r="R1633" t="str">
        <f t="shared" si="101"/>
        <v>rock</v>
      </c>
      <c r="S1633" s="13">
        <f>(I1633/86400)+25569+(-8/24)</f>
        <v>41194.52616898148</v>
      </c>
      <c r="T1633" s="13">
        <f>(J1633/86400)+25569+(-8/24)</f>
        <v>41164.52616898148</v>
      </c>
      <c r="U1633" t="str">
        <f t="shared" si="102"/>
        <v>Sep</v>
      </c>
      <c r="V1633">
        <f t="shared" si="103"/>
        <v>2012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>(E1634/D1634)*100</f>
        <v>101.62500000000001</v>
      </c>
      <c r="P1634" s="6">
        <f>E1634/L1634</f>
        <v>86.489361702127653</v>
      </c>
      <c r="Q1634" t="str">
        <f t="shared" si="100"/>
        <v>music</v>
      </c>
      <c r="R1634" t="str">
        <f t="shared" si="101"/>
        <v>rock</v>
      </c>
      <c r="S1634" s="13">
        <f>(I1634/86400)+25569+(-8/24)</f>
        <v>40810.007569444446</v>
      </c>
      <c r="T1634" s="13">
        <f>(J1634/86400)+25569+(-8/24)</f>
        <v>40750.007569444446</v>
      </c>
      <c r="U1634" t="str">
        <f t="shared" si="102"/>
        <v>Jul</v>
      </c>
      <c r="V1634">
        <f t="shared" si="103"/>
        <v>2011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>(E1635/D1635)*100</f>
        <v>100</v>
      </c>
      <c r="P1635" s="6">
        <f>E1635/L1635</f>
        <v>172.41379310344828</v>
      </c>
      <c r="Q1635" t="str">
        <f t="shared" si="100"/>
        <v>music</v>
      </c>
      <c r="R1635" t="str">
        <f t="shared" si="101"/>
        <v>rock</v>
      </c>
      <c r="S1635" s="13">
        <f>(I1635/86400)+25569+(-8/24)</f>
        <v>40923.875</v>
      </c>
      <c r="T1635" s="13">
        <f>(J1635/86400)+25569+(-8/24)</f>
        <v>40896.550416666665</v>
      </c>
      <c r="U1635" t="str">
        <f t="shared" si="102"/>
        <v>Dec</v>
      </c>
      <c r="V1635">
        <f t="shared" si="103"/>
        <v>2011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>(E1636/D1636)*100</f>
        <v>100.49999999999999</v>
      </c>
      <c r="P1636" s="6">
        <f>E1636/L1636</f>
        <v>62.8125</v>
      </c>
      <c r="Q1636" t="str">
        <f t="shared" si="100"/>
        <v>music</v>
      </c>
      <c r="R1636" t="str">
        <f t="shared" si="101"/>
        <v>rock</v>
      </c>
      <c r="S1636" s="13">
        <f>(I1636/86400)+25569+(-8/24)</f>
        <v>40695.915972222218</v>
      </c>
      <c r="T1636" s="13">
        <f>(J1636/86400)+25569+(-8/24)</f>
        <v>40657.856493055551</v>
      </c>
      <c r="U1636" t="str">
        <f t="shared" si="102"/>
        <v>Apr</v>
      </c>
      <c r="V1636">
        <f t="shared" si="103"/>
        <v>2011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>(E1637/D1637)*100</f>
        <v>125.29999999999998</v>
      </c>
      <c r="P1637" s="6">
        <f>E1637/L1637</f>
        <v>67.729729729729726</v>
      </c>
      <c r="Q1637" t="str">
        <f t="shared" si="100"/>
        <v>music</v>
      </c>
      <c r="R1637" t="str">
        <f t="shared" si="101"/>
        <v>rock</v>
      </c>
      <c r="S1637" s="13">
        <f>(I1637/86400)+25569+(-8/24)</f>
        <v>42562.535428240742</v>
      </c>
      <c r="T1637" s="13">
        <f>(J1637/86400)+25569+(-8/24)</f>
        <v>42502.535428240742</v>
      </c>
      <c r="U1637" t="str">
        <f t="shared" si="102"/>
        <v>May</v>
      </c>
      <c r="V1637">
        <f t="shared" si="103"/>
        <v>2016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>(E1638/D1638)*100</f>
        <v>103.55555555555556</v>
      </c>
      <c r="P1638" s="6">
        <f>E1638/L1638</f>
        <v>53.5632183908046</v>
      </c>
      <c r="Q1638" t="str">
        <f t="shared" si="100"/>
        <v>music</v>
      </c>
      <c r="R1638" t="str">
        <f t="shared" si="101"/>
        <v>rock</v>
      </c>
      <c r="S1638" s="13">
        <f>(I1638/86400)+25569+(-8/24)</f>
        <v>40705.833333333328</v>
      </c>
      <c r="T1638" s="13">
        <f>(J1638/86400)+25569+(-8/24)</f>
        <v>40662.753333333334</v>
      </c>
      <c r="U1638" t="str">
        <f t="shared" si="102"/>
        <v>Apr</v>
      </c>
      <c r="V1638">
        <f t="shared" si="103"/>
        <v>2011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>(E1639/D1639)*100</f>
        <v>103.8</v>
      </c>
      <c r="P1639" s="6">
        <f>E1639/L1639</f>
        <v>34.6</v>
      </c>
      <c r="Q1639" t="str">
        <f t="shared" si="100"/>
        <v>music</v>
      </c>
      <c r="R1639" t="str">
        <f t="shared" si="101"/>
        <v>rock</v>
      </c>
      <c r="S1639" s="13">
        <f>(I1639/86400)+25569+(-8/24)</f>
        <v>40178.652083333327</v>
      </c>
      <c r="T1639" s="13">
        <f>(J1639/86400)+25569+(-8/24)</f>
        <v>40122.418287037035</v>
      </c>
      <c r="U1639" t="str">
        <f t="shared" si="102"/>
        <v>Nov</v>
      </c>
      <c r="V1639">
        <f t="shared" si="103"/>
        <v>2009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>(E1640/D1640)*100</f>
        <v>105</v>
      </c>
      <c r="P1640" s="6">
        <f>E1640/L1640</f>
        <v>38.888888888888886</v>
      </c>
      <c r="Q1640" t="str">
        <f t="shared" si="100"/>
        <v>music</v>
      </c>
      <c r="R1640" t="str">
        <f t="shared" si="101"/>
        <v>rock</v>
      </c>
      <c r="S1640" s="13">
        <f>(I1640/86400)+25569+(-8/24)</f>
        <v>41333.559027777774</v>
      </c>
      <c r="T1640" s="13">
        <f>(J1640/86400)+25569+(-8/24)</f>
        <v>41288.353796296295</v>
      </c>
      <c r="U1640" t="str">
        <f t="shared" si="102"/>
        <v>Jan</v>
      </c>
      <c r="V1640">
        <f t="shared" si="103"/>
        <v>2013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>(E1641/D1641)*100</f>
        <v>100</v>
      </c>
      <c r="P1641" s="6">
        <f>E1641/L1641</f>
        <v>94.736842105263165</v>
      </c>
      <c r="Q1641" t="str">
        <f t="shared" si="100"/>
        <v>music</v>
      </c>
      <c r="R1641" t="str">
        <f t="shared" si="101"/>
        <v>rock</v>
      </c>
      <c r="S1641" s="13">
        <f>(I1641/86400)+25569+(-8/24)</f>
        <v>40971.319039351853</v>
      </c>
      <c r="T1641" s="13">
        <f>(J1641/86400)+25569+(-8/24)</f>
        <v>40941.319039351853</v>
      </c>
      <c r="U1641" t="str">
        <f t="shared" si="102"/>
        <v>Feb</v>
      </c>
      <c r="V1641">
        <f t="shared" si="103"/>
        <v>2012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>(E1642/D1642)*100</f>
        <v>169.86</v>
      </c>
      <c r="P1642" s="6">
        <f>E1642/L1642</f>
        <v>39.967058823529413</v>
      </c>
      <c r="Q1642" t="str">
        <f t="shared" si="100"/>
        <v>music</v>
      </c>
      <c r="R1642" t="str">
        <f t="shared" si="101"/>
        <v>rock</v>
      </c>
      <c r="S1642" s="13">
        <f>(I1642/86400)+25569+(-8/24)</f>
        <v>40392.749305555553</v>
      </c>
      <c r="T1642" s="13">
        <f>(J1642/86400)+25569+(-8/24)</f>
        <v>40378.897627314815</v>
      </c>
      <c r="U1642" t="str">
        <f t="shared" si="102"/>
        <v>Jul</v>
      </c>
      <c r="V1642">
        <f t="shared" si="103"/>
        <v>2010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>(E1643/D1643)*100</f>
        <v>101.4</v>
      </c>
      <c r="P1643" s="6">
        <f>E1643/L1643</f>
        <v>97.5</v>
      </c>
      <c r="Q1643" t="str">
        <f t="shared" si="100"/>
        <v>music</v>
      </c>
      <c r="R1643" t="str">
        <f t="shared" si="101"/>
        <v>pop</v>
      </c>
      <c r="S1643" s="13">
        <f>(I1643/86400)+25569+(-8/24)</f>
        <v>41992.263240740744</v>
      </c>
      <c r="T1643" s="13">
        <f>(J1643/86400)+25569+(-8/24)</f>
        <v>41962.263240740744</v>
      </c>
      <c r="U1643" t="str">
        <f t="shared" si="102"/>
        <v>Nov</v>
      </c>
      <c r="V1643">
        <f t="shared" si="103"/>
        <v>2014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>(E1644/D1644)*100</f>
        <v>100</v>
      </c>
      <c r="P1644" s="6">
        <f>E1644/L1644</f>
        <v>42.857142857142854</v>
      </c>
      <c r="Q1644" t="str">
        <f t="shared" si="100"/>
        <v>music</v>
      </c>
      <c r="R1644" t="str">
        <f t="shared" si="101"/>
        <v>pop</v>
      </c>
      <c r="S1644" s="13">
        <f>(I1644/86400)+25569+(-8/24)</f>
        <v>40707.691284722219</v>
      </c>
      <c r="T1644" s="13">
        <f>(J1644/86400)+25569+(-8/24)</f>
        <v>40687.691284722219</v>
      </c>
      <c r="U1644" t="str">
        <f t="shared" si="102"/>
        <v>May</v>
      </c>
      <c r="V1644">
        <f t="shared" si="103"/>
        <v>2011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>(E1645/D1645)*100</f>
        <v>124.70000000000002</v>
      </c>
      <c r="P1645" s="6">
        <f>E1645/L1645</f>
        <v>168.51351351351352</v>
      </c>
      <c r="Q1645" t="str">
        <f t="shared" si="100"/>
        <v>music</v>
      </c>
      <c r="R1645" t="str">
        <f t="shared" si="101"/>
        <v>pop</v>
      </c>
      <c r="S1645" s="13">
        <f>(I1645/86400)+25569+(-8/24)</f>
        <v>41176.490879629629</v>
      </c>
      <c r="T1645" s="13">
        <f>(J1645/86400)+25569+(-8/24)</f>
        <v>41146.490879629629</v>
      </c>
      <c r="U1645" t="str">
        <f t="shared" si="102"/>
        <v>Aug</v>
      </c>
      <c r="V1645">
        <f t="shared" si="103"/>
        <v>2012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>(E1646/D1646)*100</f>
        <v>109.5</v>
      </c>
      <c r="P1646" s="6">
        <f>E1646/L1646</f>
        <v>85.546875</v>
      </c>
      <c r="Q1646" t="str">
        <f t="shared" si="100"/>
        <v>music</v>
      </c>
      <c r="R1646" t="str">
        <f t="shared" si="101"/>
        <v>pop</v>
      </c>
      <c r="S1646" s="13">
        <f>(I1646/86400)+25569+(-8/24)</f>
        <v>41234.768055555549</v>
      </c>
      <c r="T1646" s="13">
        <f>(J1646/86400)+25569+(-8/24)</f>
        <v>41174.726388888885</v>
      </c>
      <c r="U1646" t="str">
        <f t="shared" si="102"/>
        <v>Sep</v>
      </c>
      <c r="V1646">
        <f t="shared" si="103"/>
        <v>2012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>(E1647/D1647)*100</f>
        <v>110.80000000000001</v>
      </c>
      <c r="P1647" s="6">
        <f>E1647/L1647</f>
        <v>554</v>
      </c>
      <c r="Q1647" t="str">
        <f t="shared" si="100"/>
        <v>music</v>
      </c>
      <c r="R1647" t="str">
        <f t="shared" si="101"/>
        <v>pop</v>
      </c>
      <c r="S1647" s="13">
        <f>(I1647/86400)+25569+(-8/24)</f>
        <v>41535.28402777778</v>
      </c>
      <c r="T1647" s="13">
        <f>(J1647/86400)+25569+(-8/24)</f>
        <v>41521.28402777778</v>
      </c>
      <c r="U1647" t="str">
        <f t="shared" si="102"/>
        <v>Sep</v>
      </c>
      <c r="V1647">
        <f t="shared" si="103"/>
        <v>2013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>(E1648/D1648)*100</f>
        <v>110.2</v>
      </c>
      <c r="P1648" s="6">
        <f>E1648/L1648</f>
        <v>26.554216867469879</v>
      </c>
      <c r="Q1648" t="str">
        <f t="shared" si="100"/>
        <v>music</v>
      </c>
      <c r="R1648" t="str">
        <f t="shared" si="101"/>
        <v>pop</v>
      </c>
      <c r="S1648" s="13">
        <f>(I1648/86400)+25569+(-8/24)</f>
        <v>41865.424305555549</v>
      </c>
      <c r="T1648" s="13">
        <f>(J1648/86400)+25569+(-8/24)</f>
        <v>41833.116932870369</v>
      </c>
      <c r="U1648" t="str">
        <f t="shared" si="102"/>
        <v>Jul</v>
      </c>
      <c r="V1648">
        <f t="shared" si="103"/>
        <v>2014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>(E1649/D1649)*100</f>
        <v>104.71999999999998</v>
      </c>
      <c r="P1649" s="6">
        <f>E1649/L1649</f>
        <v>113.82608695652173</v>
      </c>
      <c r="Q1649" t="str">
        <f t="shared" si="100"/>
        <v>music</v>
      </c>
      <c r="R1649" t="str">
        <f t="shared" si="101"/>
        <v>pop</v>
      </c>
      <c r="S1649" s="13">
        <f>(I1649/86400)+25569+(-8/24)</f>
        <v>41069.076122685183</v>
      </c>
      <c r="T1649" s="13">
        <f>(J1649/86400)+25569+(-8/24)</f>
        <v>41039.076122685183</v>
      </c>
      <c r="U1649" t="str">
        <f t="shared" si="102"/>
        <v>May</v>
      </c>
      <c r="V1649">
        <f t="shared" si="103"/>
        <v>2012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>(E1650/D1650)*100</f>
        <v>125.26086956521738</v>
      </c>
      <c r="P1650" s="6">
        <f>E1650/L1650</f>
        <v>32.011111111111113</v>
      </c>
      <c r="Q1650" t="str">
        <f t="shared" si="100"/>
        <v>music</v>
      </c>
      <c r="R1650" t="str">
        <f t="shared" si="101"/>
        <v>pop</v>
      </c>
      <c r="S1650" s="13">
        <f>(I1650/86400)+25569+(-8/24)</f>
        <v>40622.329652777778</v>
      </c>
      <c r="T1650" s="13">
        <f>(J1650/86400)+25569+(-8/24)</f>
        <v>40592.371319444443</v>
      </c>
      <c r="U1650" t="str">
        <f t="shared" si="102"/>
        <v>Feb</v>
      </c>
      <c r="V1650">
        <f t="shared" si="103"/>
        <v>2011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>(E1651/D1651)*100</f>
        <v>100.58763157894737</v>
      </c>
      <c r="P1651" s="6">
        <f>E1651/L1651</f>
        <v>47.189259259259259</v>
      </c>
      <c r="Q1651" t="str">
        <f t="shared" si="100"/>
        <v>music</v>
      </c>
      <c r="R1651" t="str">
        <f t="shared" si="101"/>
        <v>pop</v>
      </c>
      <c r="S1651" s="13">
        <f>(I1651/86400)+25569+(-8/24)</f>
        <v>41782.351331018515</v>
      </c>
      <c r="T1651" s="13">
        <f>(J1651/86400)+25569+(-8/24)</f>
        <v>41737.351331018515</v>
      </c>
      <c r="U1651" t="str">
        <f t="shared" si="102"/>
        <v>Apr</v>
      </c>
      <c r="V1651">
        <f t="shared" si="103"/>
        <v>2014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>(E1652/D1652)*100</f>
        <v>141.55000000000001</v>
      </c>
      <c r="P1652" s="6">
        <f>E1652/L1652</f>
        <v>88.46875</v>
      </c>
      <c r="Q1652" t="str">
        <f t="shared" si="100"/>
        <v>music</v>
      </c>
      <c r="R1652" t="str">
        <f t="shared" si="101"/>
        <v>pop</v>
      </c>
      <c r="S1652" s="13">
        <f>(I1652/86400)+25569+(-8/24)</f>
        <v>41556.102280092593</v>
      </c>
      <c r="T1652" s="13">
        <f>(J1652/86400)+25569+(-8/24)</f>
        <v>41526.102280092593</v>
      </c>
      <c r="U1652" t="str">
        <f t="shared" si="102"/>
        <v>Sep</v>
      </c>
      <c r="V1652">
        <f t="shared" si="103"/>
        <v>2013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>(E1653/D1653)*100</f>
        <v>100.75</v>
      </c>
      <c r="P1653" s="6">
        <f>E1653/L1653</f>
        <v>100.75</v>
      </c>
      <c r="Q1653" t="str">
        <f t="shared" si="100"/>
        <v>music</v>
      </c>
      <c r="R1653" t="str">
        <f t="shared" si="101"/>
        <v>pop</v>
      </c>
      <c r="S1653" s="13">
        <f>(I1653/86400)+25569+(-8/24)</f>
        <v>40658.957638888889</v>
      </c>
      <c r="T1653" s="13">
        <f>(J1653/86400)+25569+(-8/24)</f>
        <v>40625.567361111105</v>
      </c>
      <c r="U1653" t="str">
        <f t="shared" si="102"/>
        <v>Mar</v>
      </c>
      <c r="V1653">
        <f t="shared" si="103"/>
        <v>2011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>(E1654/D1654)*100</f>
        <v>100.66666666666666</v>
      </c>
      <c r="P1654" s="6">
        <f>E1654/L1654</f>
        <v>64.714285714285708</v>
      </c>
      <c r="Q1654" t="str">
        <f t="shared" si="100"/>
        <v>music</v>
      </c>
      <c r="R1654" t="str">
        <f t="shared" si="101"/>
        <v>pop</v>
      </c>
      <c r="S1654" s="13">
        <f>(I1654/86400)+25569+(-8/24)</f>
        <v>41602.201307870368</v>
      </c>
      <c r="T1654" s="13">
        <f>(J1654/86400)+25569+(-8/24)</f>
        <v>41572.159641203703</v>
      </c>
      <c r="U1654" t="str">
        <f t="shared" si="102"/>
        <v>Oct</v>
      </c>
      <c r="V1654">
        <f t="shared" si="103"/>
        <v>2013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>(E1655/D1655)*100</f>
        <v>174.2304</v>
      </c>
      <c r="P1655" s="6">
        <f>E1655/L1655</f>
        <v>51.854285714285716</v>
      </c>
      <c r="Q1655" t="str">
        <f t="shared" si="100"/>
        <v>music</v>
      </c>
      <c r="R1655" t="str">
        <f t="shared" si="101"/>
        <v>pop</v>
      </c>
      <c r="S1655" s="13">
        <f>(I1655/86400)+25569+(-8/24)</f>
        <v>40657.501111111109</v>
      </c>
      <c r="T1655" s="13">
        <f>(J1655/86400)+25569+(-8/24)</f>
        <v>40626.501111111109</v>
      </c>
      <c r="U1655" t="str">
        <f t="shared" si="102"/>
        <v>Mar</v>
      </c>
      <c r="V1655">
        <f t="shared" si="103"/>
        <v>2011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>(E1656/D1656)*100</f>
        <v>119.90909090909089</v>
      </c>
      <c r="P1656" s="6">
        <f>E1656/L1656</f>
        <v>38.794117647058826</v>
      </c>
      <c r="Q1656" t="str">
        <f t="shared" si="100"/>
        <v>music</v>
      </c>
      <c r="R1656" t="str">
        <f t="shared" si="101"/>
        <v>pop</v>
      </c>
      <c r="S1656" s="13">
        <f>(I1656/86400)+25569+(-8/24)</f>
        <v>41017.557407407403</v>
      </c>
      <c r="T1656" s="13">
        <f>(J1656/86400)+25569+(-8/24)</f>
        <v>40987.557407407403</v>
      </c>
      <c r="U1656" t="str">
        <f t="shared" si="102"/>
        <v>Mar</v>
      </c>
      <c r="V1656">
        <f t="shared" si="103"/>
        <v>2012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>(E1657/D1657)*100</f>
        <v>142.86666666666667</v>
      </c>
      <c r="P1657" s="6">
        <f>E1657/L1657</f>
        <v>44.645833333333336</v>
      </c>
      <c r="Q1657" t="str">
        <f t="shared" si="100"/>
        <v>music</v>
      </c>
      <c r="R1657" t="str">
        <f t="shared" si="101"/>
        <v>pop</v>
      </c>
      <c r="S1657" s="13">
        <f>(I1657/86400)+25569+(-8/24)</f>
        <v>41004.416898148142</v>
      </c>
      <c r="T1657" s="13">
        <f>(J1657/86400)+25569+(-8/24)</f>
        <v>40974.458564814813</v>
      </c>
      <c r="U1657" t="str">
        <f t="shared" si="102"/>
        <v>Mar</v>
      </c>
      <c r="V1657">
        <f t="shared" si="103"/>
        <v>2012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>(E1658/D1658)*100</f>
        <v>100.33493333333334</v>
      </c>
      <c r="P1658" s="6">
        <f>E1658/L1658</f>
        <v>156.77333333333334</v>
      </c>
      <c r="Q1658" t="str">
        <f t="shared" si="100"/>
        <v>music</v>
      </c>
      <c r="R1658" t="str">
        <f t="shared" si="101"/>
        <v>pop</v>
      </c>
      <c r="S1658" s="13">
        <f>(I1658/86400)+25569+(-8/24)</f>
        <v>41256.595509259256</v>
      </c>
      <c r="T1658" s="13">
        <f>(J1658/86400)+25569+(-8/24)</f>
        <v>41226.595509259256</v>
      </c>
      <c r="U1658" t="str">
        <f t="shared" si="102"/>
        <v>Nov</v>
      </c>
      <c r="V1658">
        <f t="shared" si="103"/>
        <v>2012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>(E1659/D1659)*100</f>
        <v>104.93380000000001</v>
      </c>
      <c r="P1659" s="6">
        <f>E1659/L1659</f>
        <v>118.70339366515837</v>
      </c>
      <c r="Q1659" t="str">
        <f t="shared" si="100"/>
        <v>music</v>
      </c>
      <c r="R1659" t="str">
        <f t="shared" si="101"/>
        <v>pop</v>
      </c>
      <c r="S1659" s="13">
        <f>(I1659/86400)+25569+(-8/24)</f>
        <v>41053.448703703703</v>
      </c>
      <c r="T1659" s="13">
        <f>(J1659/86400)+25569+(-8/24)</f>
        <v>41023.448703703703</v>
      </c>
      <c r="U1659" t="str">
        <f t="shared" si="102"/>
        <v>Apr</v>
      </c>
      <c r="V1659">
        <f t="shared" si="103"/>
        <v>2012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>(E1660/D1660)*100</f>
        <v>132.23333333333335</v>
      </c>
      <c r="P1660" s="6">
        <f>E1660/L1660</f>
        <v>74.149532710280369</v>
      </c>
      <c r="Q1660" t="str">
        <f t="shared" si="100"/>
        <v>music</v>
      </c>
      <c r="R1660" t="str">
        <f t="shared" si="101"/>
        <v>pop</v>
      </c>
      <c r="S1660" s="13">
        <f>(I1660/86400)+25569+(-8/24)</f>
        <v>41261.263888888883</v>
      </c>
      <c r="T1660" s="13">
        <f>(J1660/86400)+25569+(-8/24)</f>
        <v>41222.888506944444</v>
      </c>
      <c r="U1660" t="str">
        <f t="shared" si="102"/>
        <v>Nov</v>
      </c>
      <c r="V1660">
        <f t="shared" si="103"/>
        <v>2012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>(E1661/D1661)*100</f>
        <v>112.79999999999998</v>
      </c>
      <c r="P1661" s="6">
        <f>E1661/L1661</f>
        <v>12.533333333333333</v>
      </c>
      <c r="Q1661" t="str">
        <f t="shared" si="100"/>
        <v>music</v>
      </c>
      <c r="R1661" t="str">
        <f t="shared" si="101"/>
        <v>pop</v>
      </c>
      <c r="S1661" s="13">
        <f>(I1661/86400)+25569+(-8/24)</f>
        <v>41625.166666666664</v>
      </c>
      <c r="T1661" s="13">
        <f>(J1661/86400)+25569+(-8/24)</f>
        <v>41596.580104166664</v>
      </c>
      <c r="U1661" t="str">
        <f t="shared" si="102"/>
        <v>Nov</v>
      </c>
      <c r="V1661">
        <f t="shared" si="103"/>
        <v>2013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>(E1662/D1662)*100</f>
        <v>1253.75</v>
      </c>
      <c r="P1662" s="6">
        <f>E1662/L1662</f>
        <v>27.861111111111111</v>
      </c>
      <c r="Q1662" t="str">
        <f t="shared" si="100"/>
        <v>music</v>
      </c>
      <c r="R1662" t="str">
        <f t="shared" si="101"/>
        <v>pop</v>
      </c>
      <c r="S1662" s="13">
        <f>(I1662/86400)+25569+(-8/24)</f>
        <v>42490.582638888889</v>
      </c>
      <c r="T1662" s="13">
        <f>(J1662/86400)+25569+(-8/24)</f>
        <v>42459.360532407409</v>
      </c>
      <c r="U1662" t="str">
        <f t="shared" si="102"/>
        <v>Mar</v>
      </c>
      <c r="V1662">
        <f t="shared" si="103"/>
        <v>2016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>(E1663/D1663)*100</f>
        <v>102.50632911392405</v>
      </c>
      <c r="P1663" s="6">
        <f>E1663/L1663</f>
        <v>80.178217821782184</v>
      </c>
      <c r="Q1663" t="str">
        <f t="shared" si="100"/>
        <v>music</v>
      </c>
      <c r="R1663" t="str">
        <f t="shared" si="101"/>
        <v>pop</v>
      </c>
      <c r="S1663" s="13">
        <f>(I1663/86400)+25569+(-8/24)</f>
        <v>42386.541666666664</v>
      </c>
      <c r="T1663" s="13">
        <f>(J1663/86400)+25569+(-8/24)</f>
        <v>42343.664710648147</v>
      </c>
      <c r="U1663" t="str">
        <f t="shared" si="102"/>
        <v>Dec</v>
      </c>
      <c r="V1663">
        <f t="shared" si="103"/>
        <v>2015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>(E1664/D1664)*100</f>
        <v>102.6375</v>
      </c>
      <c r="P1664" s="6">
        <f>E1664/L1664</f>
        <v>132.43548387096774</v>
      </c>
      <c r="Q1664" t="str">
        <f t="shared" si="100"/>
        <v>music</v>
      </c>
      <c r="R1664" t="str">
        <f t="shared" si="101"/>
        <v>pop</v>
      </c>
      <c r="S1664" s="13">
        <f>(I1664/86400)+25569+(-8/24)</f>
        <v>40907.906666666662</v>
      </c>
      <c r="T1664" s="13">
        <f>(J1664/86400)+25569+(-8/24)</f>
        <v>40847.864999999998</v>
      </c>
      <c r="U1664" t="str">
        <f t="shared" si="102"/>
        <v>Oct</v>
      </c>
      <c r="V1664">
        <f t="shared" si="103"/>
        <v>2011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>(E1665/D1665)*100</f>
        <v>108</v>
      </c>
      <c r="P1665" s="6">
        <f>E1665/L1665</f>
        <v>33.75</v>
      </c>
      <c r="Q1665" t="str">
        <f t="shared" si="100"/>
        <v>music</v>
      </c>
      <c r="R1665" t="str">
        <f t="shared" si="101"/>
        <v>pop</v>
      </c>
      <c r="S1665" s="13">
        <f>(I1665/86400)+25569+(-8/24)</f>
        <v>42035.688738425924</v>
      </c>
      <c r="T1665" s="13">
        <f>(J1665/86400)+25569+(-8/24)</f>
        <v>42005.688738425924</v>
      </c>
      <c r="U1665" t="str">
        <f t="shared" si="102"/>
        <v>Jan</v>
      </c>
      <c r="V1665">
        <f t="shared" si="103"/>
        <v>2015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>(E1666/D1666)*100</f>
        <v>122.40879999999999</v>
      </c>
      <c r="P1666" s="6">
        <f>E1666/L1666</f>
        <v>34.384494382022467</v>
      </c>
      <c r="Q1666" t="str">
        <f t="shared" si="100"/>
        <v>music</v>
      </c>
      <c r="R1666" t="str">
        <f t="shared" si="101"/>
        <v>pop</v>
      </c>
      <c r="S1666" s="13">
        <f>(I1666/86400)+25569+(-8/24)</f>
        <v>40983.832638888889</v>
      </c>
      <c r="T1666" s="13">
        <f>(J1666/86400)+25569+(-8/24)</f>
        <v>40939.428449074076</v>
      </c>
      <c r="U1666" t="str">
        <f t="shared" si="102"/>
        <v>Jan</v>
      </c>
      <c r="V1666">
        <f t="shared" si="103"/>
        <v>2012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>(E1667/D1667)*100</f>
        <v>119.45714285714286</v>
      </c>
      <c r="P1667" s="6">
        <f>E1667/L1667</f>
        <v>44.956989247311824</v>
      </c>
      <c r="Q1667" t="str">
        <f t="shared" ref="Q1667:Q1730" si="104">LEFT(N1667,FIND("/",N1667)-1)</f>
        <v>music</v>
      </c>
      <c r="R1667" t="str">
        <f t="shared" ref="R1667:R1730" si="105">MID(N1667,FIND("/",N1667)+1,20)</f>
        <v>pop</v>
      </c>
      <c r="S1667" s="13">
        <f>(I1667/86400)+25569+(-8/24)</f>
        <v>40595.791666666664</v>
      </c>
      <c r="T1667" s="13">
        <f>(J1667/86400)+25569+(-8/24)</f>
        <v>40564.316122685181</v>
      </c>
      <c r="U1667" t="str">
        <f t="shared" ref="U1667:U1730" si="106">TEXT(T1667,"mmm")</f>
        <v>Jan</v>
      </c>
      <c r="V1667">
        <f t="shared" ref="V1667:V1730" si="107">YEAR(T1667)</f>
        <v>2011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>(E1668/D1668)*100</f>
        <v>160.88</v>
      </c>
      <c r="P1668" s="6">
        <f>E1668/L1668</f>
        <v>41.04081632653061</v>
      </c>
      <c r="Q1668" t="str">
        <f t="shared" si="104"/>
        <v>music</v>
      </c>
      <c r="R1668" t="str">
        <f t="shared" si="105"/>
        <v>pop</v>
      </c>
      <c r="S1668" s="13">
        <f>(I1668/86400)+25569+(-8/24)</f>
        <v>41360.878159722219</v>
      </c>
      <c r="T1668" s="13">
        <f>(J1668/86400)+25569+(-8/24)</f>
        <v>41330.91982638889</v>
      </c>
      <c r="U1668" t="str">
        <f t="shared" si="106"/>
        <v>Feb</v>
      </c>
      <c r="V1668">
        <f t="shared" si="107"/>
        <v>2013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>(E1669/D1669)*100</f>
        <v>126.85294117647059</v>
      </c>
      <c r="P1669" s="6">
        <f>E1669/L1669</f>
        <v>52.597560975609753</v>
      </c>
      <c r="Q1669" t="str">
        <f t="shared" si="104"/>
        <v>music</v>
      </c>
      <c r="R1669" t="str">
        <f t="shared" si="105"/>
        <v>pop</v>
      </c>
      <c r="S1669" s="13">
        <f>(I1669/86400)+25569+(-8/24)</f>
        <v>41708.957638888889</v>
      </c>
      <c r="T1669" s="13">
        <f>(J1669/86400)+25569+(-8/24)</f>
        <v>41681.737245370365</v>
      </c>
      <c r="U1669" t="str">
        <f t="shared" si="106"/>
        <v>Feb</v>
      </c>
      <c r="V1669">
        <f t="shared" si="107"/>
        <v>2014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>(E1670/D1670)*100</f>
        <v>102.6375</v>
      </c>
      <c r="P1670" s="6">
        <f>E1670/L1670</f>
        <v>70.784482758620683</v>
      </c>
      <c r="Q1670" t="str">
        <f t="shared" si="104"/>
        <v>music</v>
      </c>
      <c r="R1670" t="str">
        <f t="shared" si="105"/>
        <v>pop</v>
      </c>
      <c r="S1670" s="13">
        <f>(I1670/86400)+25569+(-8/24)</f>
        <v>40874.858090277776</v>
      </c>
      <c r="T1670" s="13">
        <f>(J1670/86400)+25569+(-8/24)</f>
        <v>40844.816423611112</v>
      </c>
      <c r="U1670" t="str">
        <f t="shared" si="106"/>
        <v>Oct</v>
      </c>
      <c r="V1670">
        <f t="shared" si="107"/>
        <v>2011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>(E1671/D1671)*100</f>
        <v>139.75</v>
      </c>
      <c r="P1671" s="6">
        <f>E1671/L1671</f>
        <v>53.75</v>
      </c>
      <c r="Q1671" t="str">
        <f t="shared" si="104"/>
        <v>music</v>
      </c>
      <c r="R1671" t="str">
        <f t="shared" si="105"/>
        <v>pop</v>
      </c>
      <c r="S1671" s="13">
        <f>(I1671/86400)+25569+(-8/24)</f>
        <v>42521.551805555551</v>
      </c>
      <c r="T1671" s="13">
        <f>(J1671/86400)+25569+(-8/24)</f>
        <v>42461.551805555551</v>
      </c>
      <c r="U1671" t="str">
        <f t="shared" si="106"/>
        <v>Apr</v>
      </c>
      <c r="V1671">
        <f t="shared" si="107"/>
        <v>2016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>(E1672/D1672)*100</f>
        <v>102.60000000000001</v>
      </c>
      <c r="P1672" s="6">
        <f>E1672/L1672</f>
        <v>44.608695652173914</v>
      </c>
      <c r="Q1672" t="str">
        <f t="shared" si="104"/>
        <v>music</v>
      </c>
      <c r="R1672" t="str">
        <f t="shared" si="105"/>
        <v>pop</v>
      </c>
      <c r="S1672" s="13">
        <f>(I1672/86400)+25569+(-8/24)</f>
        <v>40363.833333333328</v>
      </c>
      <c r="T1672" s="13">
        <f>(J1672/86400)+25569+(-8/24)</f>
        <v>40313.597210648142</v>
      </c>
      <c r="U1672" t="str">
        <f t="shared" si="106"/>
        <v>May</v>
      </c>
      <c r="V1672">
        <f t="shared" si="107"/>
        <v>2010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>(E1673/D1673)*100</f>
        <v>100.67349999999999</v>
      </c>
      <c r="P1673" s="6">
        <f>E1673/L1673</f>
        <v>26.148961038961041</v>
      </c>
      <c r="Q1673" t="str">
        <f t="shared" si="104"/>
        <v>music</v>
      </c>
      <c r="R1673" t="str">
        <f t="shared" si="105"/>
        <v>pop</v>
      </c>
      <c r="S1673" s="13">
        <f>(I1673/86400)+25569+(-8/24)</f>
        <v>42583.210810185185</v>
      </c>
      <c r="T1673" s="13">
        <f>(J1673/86400)+25569+(-8/24)</f>
        <v>42553.210810185185</v>
      </c>
      <c r="U1673" t="str">
        <f t="shared" si="106"/>
        <v>Jul</v>
      </c>
      <c r="V1673">
        <f t="shared" si="107"/>
        <v>2016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>(E1674/D1674)*100</f>
        <v>112.94117647058823</v>
      </c>
      <c r="P1674" s="6">
        <f>E1674/L1674</f>
        <v>39.183673469387756</v>
      </c>
      <c r="Q1674" t="str">
        <f t="shared" si="104"/>
        <v>music</v>
      </c>
      <c r="R1674" t="str">
        <f t="shared" si="105"/>
        <v>pop</v>
      </c>
      <c r="S1674" s="13">
        <f>(I1674/86400)+25569+(-8/24)</f>
        <v>41064.323263888888</v>
      </c>
      <c r="T1674" s="13">
        <f>(J1674/86400)+25569+(-8/24)</f>
        <v>41034.323263888888</v>
      </c>
      <c r="U1674" t="str">
        <f t="shared" si="106"/>
        <v>May</v>
      </c>
      <c r="V1674">
        <f t="shared" si="107"/>
        <v>2012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>(E1675/D1675)*100</f>
        <v>128.09523809523807</v>
      </c>
      <c r="P1675" s="6">
        <f>E1675/L1675</f>
        <v>45.593220338983052</v>
      </c>
      <c r="Q1675" t="str">
        <f t="shared" si="104"/>
        <v>music</v>
      </c>
      <c r="R1675" t="str">
        <f t="shared" si="105"/>
        <v>pop</v>
      </c>
      <c r="S1675" s="13">
        <f>(I1675/86400)+25569+(-8/24)</f>
        <v>42069.545046296298</v>
      </c>
      <c r="T1675" s="13">
        <f>(J1675/86400)+25569+(-8/24)</f>
        <v>42039.545046296298</v>
      </c>
      <c r="U1675" t="str">
        <f t="shared" si="106"/>
        <v>Feb</v>
      </c>
      <c r="V1675">
        <f t="shared" si="107"/>
        <v>2015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>(E1676/D1676)*100</f>
        <v>201.7</v>
      </c>
      <c r="P1676" s="6">
        <f>E1676/L1676</f>
        <v>89.247787610619469</v>
      </c>
      <c r="Q1676" t="str">
        <f t="shared" si="104"/>
        <v>music</v>
      </c>
      <c r="R1676" t="str">
        <f t="shared" si="105"/>
        <v>pop</v>
      </c>
      <c r="S1676" s="13">
        <f>(I1676/86400)+25569+(-8/24)</f>
        <v>42599.957638888889</v>
      </c>
      <c r="T1676" s="13">
        <f>(J1676/86400)+25569+(-8/24)</f>
        <v>42569.272060185183</v>
      </c>
      <c r="U1676" t="str">
        <f t="shared" si="106"/>
        <v>Jul</v>
      </c>
      <c r="V1676">
        <f t="shared" si="107"/>
        <v>2016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>(E1677/D1677)*100</f>
        <v>137.416</v>
      </c>
      <c r="P1677" s="6">
        <f>E1677/L1677</f>
        <v>40.416470588235299</v>
      </c>
      <c r="Q1677" t="str">
        <f t="shared" si="104"/>
        <v>music</v>
      </c>
      <c r="R1677" t="str">
        <f t="shared" si="105"/>
        <v>pop</v>
      </c>
      <c r="S1677" s="13">
        <f>(I1677/86400)+25569+(-8/24)</f>
        <v>40832.585416666661</v>
      </c>
      <c r="T1677" s="13">
        <f>(J1677/86400)+25569+(-8/24)</f>
        <v>40802.399768518517</v>
      </c>
      <c r="U1677" t="str">
        <f t="shared" si="106"/>
        <v>Sep</v>
      </c>
      <c r="V1677">
        <f t="shared" si="107"/>
        <v>2011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>(E1678/D1678)*100</f>
        <v>115.33333333333333</v>
      </c>
      <c r="P1678" s="6">
        <f>E1678/L1678</f>
        <v>82.38095238095238</v>
      </c>
      <c r="Q1678" t="str">
        <f t="shared" si="104"/>
        <v>music</v>
      </c>
      <c r="R1678" t="str">
        <f t="shared" si="105"/>
        <v>pop</v>
      </c>
      <c r="S1678" s="13">
        <f>(I1678/86400)+25569+(-8/24)</f>
        <v>41019.832638888889</v>
      </c>
      <c r="T1678" s="13">
        <f>(J1678/86400)+25569+(-8/24)</f>
        <v>40973.392905092587</v>
      </c>
      <c r="U1678" t="str">
        <f t="shared" si="106"/>
        <v>Mar</v>
      </c>
      <c r="V1678">
        <f t="shared" si="107"/>
        <v>2012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>(E1679/D1679)*100</f>
        <v>111.66666666666667</v>
      </c>
      <c r="P1679" s="6">
        <f>E1679/L1679</f>
        <v>159.52380952380952</v>
      </c>
      <c r="Q1679" t="str">
        <f t="shared" si="104"/>
        <v>music</v>
      </c>
      <c r="R1679" t="str">
        <f t="shared" si="105"/>
        <v>pop</v>
      </c>
      <c r="S1679" s="13">
        <f>(I1679/86400)+25569+(-8/24)</f>
        <v>42475.915972222218</v>
      </c>
      <c r="T1679" s="13">
        <f>(J1679/86400)+25569+(-8/24)</f>
        <v>42416.073796296296</v>
      </c>
      <c r="U1679" t="str">
        <f t="shared" si="106"/>
        <v>Feb</v>
      </c>
      <c r="V1679">
        <f t="shared" si="107"/>
        <v>2016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>(E1680/D1680)*100</f>
        <v>118.39999999999999</v>
      </c>
      <c r="P1680" s="6">
        <f>E1680/L1680</f>
        <v>36.244897959183675</v>
      </c>
      <c r="Q1680" t="str">
        <f t="shared" si="104"/>
        <v>music</v>
      </c>
      <c r="R1680" t="str">
        <f t="shared" si="105"/>
        <v>pop</v>
      </c>
      <c r="S1680" s="13">
        <f>(I1680/86400)+25569+(-8/24)</f>
        <v>41676.521655092591</v>
      </c>
      <c r="T1680" s="13">
        <f>(J1680/86400)+25569+(-8/24)</f>
        <v>41662.521655092591</v>
      </c>
      <c r="U1680" t="str">
        <f t="shared" si="106"/>
        <v>Jan</v>
      </c>
      <c r="V1680">
        <f t="shared" si="107"/>
        <v>2014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>(E1681/D1681)*100</f>
        <v>175</v>
      </c>
      <c r="P1681" s="6">
        <f>E1681/L1681</f>
        <v>62.5</v>
      </c>
      <c r="Q1681" t="str">
        <f t="shared" si="104"/>
        <v>music</v>
      </c>
      <c r="R1681" t="str">
        <f t="shared" si="105"/>
        <v>pop</v>
      </c>
      <c r="S1681" s="13">
        <f>(I1681/86400)+25569+(-8/24)</f>
        <v>40745.735474537032</v>
      </c>
      <c r="T1681" s="13">
        <f>(J1681/86400)+25569+(-8/24)</f>
        <v>40722.735474537032</v>
      </c>
      <c r="U1681" t="str">
        <f t="shared" si="106"/>
        <v>Jun</v>
      </c>
      <c r="V1681">
        <f t="shared" si="107"/>
        <v>2011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>(E1682/D1682)*100</f>
        <v>117.5</v>
      </c>
      <c r="P1682" s="6">
        <f>E1682/L1682</f>
        <v>47</v>
      </c>
      <c r="Q1682" t="str">
        <f t="shared" si="104"/>
        <v>music</v>
      </c>
      <c r="R1682" t="str">
        <f t="shared" si="105"/>
        <v>pop</v>
      </c>
      <c r="S1682" s="13">
        <f>(I1682/86400)+25569+(-8/24)</f>
        <v>41832.424386574072</v>
      </c>
      <c r="T1682" s="13">
        <f>(J1682/86400)+25569+(-8/24)</f>
        <v>41802.424386574072</v>
      </c>
      <c r="U1682" t="str">
        <f t="shared" si="106"/>
        <v>Jun</v>
      </c>
      <c r="V1682">
        <f t="shared" si="107"/>
        <v>2014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>(E1683/D1683)*100</f>
        <v>101.42212307692309</v>
      </c>
      <c r="P1683" s="6">
        <f>E1683/L1683</f>
        <v>74.575090497737563</v>
      </c>
      <c r="Q1683" t="str">
        <f t="shared" si="104"/>
        <v>music</v>
      </c>
      <c r="R1683" t="str">
        <f t="shared" si="105"/>
        <v>faith</v>
      </c>
      <c r="S1683" s="13">
        <f>(I1683/86400)+25569+(-8/24)</f>
        <v>42822.749999999993</v>
      </c>
      <c r="T1683" s="13">
        <f>(J1683/86400)+25569+(-8/24)</f>
        <v>42773.78800925926</v>
      </c>
      <c r="U1683" t="str">
        <f t="shared" si="106"/>
        <v>Feb</v>
      </c>
      <c r="V1683">
        <f t="shared" si="107"/>
        <v>2017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>(E1684/D1684)*100</f>
        <v>0</v>
      </c>
      <c r="P1684" s="6" t="e">
        <f>E1684/L1684</f>
        <v>#DIV/0!</v>
      </c>
      <c r="Q1684" t="str">
        <f t="shared" si="104"/>
        <v>music</v>
      </c>
      <c r="R1684" t="str">
        <f t="shared" si="105"/>
        <v>faith</v>
      </c>
      <c r="S1684" s="13">
        <f>(I1684/86400)+25569+(-8/24)</f>
        <v>42838.838657407403</v>
      </c>
      <c r="T1684" s="13">
        <f>(J1684/86400)+25569+(-8/24)</f>
        <v>42778.880324074074</v>
      </c>
      <c r="U1684" t="str">
        <f t="shared" si="106"/>
        <v>Feb</v>
      </c>
      <c r="V1684">
        <f t="shared" si="107"/>
        <v>2017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>(E1685/D1685)*100</f>
        <v>21.714285714285715</v>
      </c>
      <c r="P1685" s="6">
        <f>E1685/L1685</f>
        <v>76</v>
      </c>
      <c r="Q1685" t="str">
        <f t="shared" si="104"/>
        <v>music</v>
      </c>
      <c r="R1685" t="str">
        <f t="shared" si="105"/>
        <v>faith</v>
      </c>
      <c r="S1685" s="13">
        <f>(I1685/86400)+25569+(-8/24)</f>
        <v>42832.44835648148</v>
      </c>
      <c r="T1685" s="13">
        <f>(J1685/86400)+25569+(-8/24)</f>
        <v>42808.44835648148</v>
      </c>
      <c r="U1685" t="str">
        <f t="shared" si="106"/>
        <v>Mar</v>
      </c>
      <c r="V1685">
        <f t="shared" si="107"/>
        <v>2017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>(E1686/D1686)*100</f>
        <v>109.125</v>
      </c>
      <c r="P1686" s="6">
        <f>E1686/L1686</f>
        <v>86.43564356435644</v>
      </c>
      <c r="Q1686" t="str">
        <f t="shared" si="104"/>
        <v>music</v>
      </c>
      <c r="R1686" t="str">
        <f t="shared" si="105"/>
        <v>faith</v>
      </c>
      <c r="S1686" s="13">
        <f>(I1686/86400)+25569+(-8/24)</f>
        <v>42811.440289351849</v>
      </c>
      <c r="T1686" s="13">
        <f>(J1686/86400)+25569+(-8/24)</f>
        <v>42783.481956018521</v>
      </c>
      <c r="U1686" t="str">
        <f t="shared" si="106"/>
        <v>Feb</v>
      </c>
      <c r="V1686">
        <f t="shared" si="107"/>
        <v>2017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>(E1687/D1687)*100</f>
        <v>102.85714285714285</v>
      </c>
      <c r="P1687" s="6">
        <f>E1687/L1687</f>
        <v>24</v>
      </c>
      <c r="Q1687" t="str">
        <f t="shared" si="104"/>
        <v>music</v>
      </c>
      <c r="R1687" t="str">
        <f t="shared" si="105"/>
        <v>faith</v>
      </c>
      <c r="S1687" s="13">
        <f>(I1687/86400)+25569+(-8/24)</f>
        <v>42817.8752662037</v>
      </c>
      <c r="T1687" s="13">
        <f>(J1687/86400)+25569+(-8/24)</f>
        <v>42787.916932870365</v>
      </c>
      <c r="U1687" t="str">
        <f t="shared" si="106"/>
        <v>Feb</v>
      </c>
      <c r="V1687">
        <f t="shared" si="107"/>
        <v>2017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>(E1688/D1688)*100</f>
        <v>0.36</v>
      </c>
      <c r="P1688" s="6">
        <f>E1688/L1688</f>
        <v>18</v>
      </c>
      <c r="Q1688" t="str">
        <f t="shared" si="104"/>
        <v>music</v>
      </c>
      <c r="R1688" t="str">
        <f t="shared" si="105"/>
        <v>faith</v>
      </c>
      <c r="S1688" s="13">
        <f>(I1688/86400)+25569+(-8/24)</f>
        <v>42852.468969907401</v>
      </c>
      <c r="T1688" s="13">
        <f>(J1688/86400)+25569+(-8/24)</f>
        <v>42792.510636574072</v>
      </c>
      <c r="U1688" t="str">
        <f t="shared" si="106"/>
        <v>Feb</v>
      </c>
      <c r="V1688">
        <f t="shared" si="107"/>
        <v>2017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>(E1689/D1689)*100</f>
        <v>31.25</v>
      </c>
      <c r="P1689" s="6">
        <f>E1689/L1689</f>
        <v>80.128205128205124</v>
      </c>
      <c r="Q1689" t="str">
        <f t="shared" si="104"/>
        <v>music</v>
      </c>
      <c r="R1689" t="str">
        <f t="shared" si="105"/>
        <v>faith</v>
      </c>
      <c r="S1689" s="13">
        <f>(I1689/86400)+25569+(-8/24)</f>
        <v>42835.510416666664</v>
      </c>
      <c r="T1689" s="13">
        <f>(J1689/86400)+25569+(-8/24)</f>
        <v>42801.713483796295</v>
      </c>
      <c r="U1689" t="str">
        <f t="shared" si="106"/>
        <v>Mar</v>
      </c>
      <c r="V1689">
        <f t="shared" si="107"/>
        <v>2017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>(E1690/D1690)*100</f>
        <v>44.3</v>
      </c>
      <c r="P1690" s="6">
        <f>E1690/L1690</f>
        <v>253.14285714285714</v>
      </c>
      <c r="Q1690" t="str">
        <f t="shared" si="104"/>
        <v>music</v>
      </c>
      <c r="R1690" t="str">
        <f t="shared" si="105"/>
        <v>faith</v>
      </c>
      <c r="S1690" s="13">
        <f>(I1690/86400)+25569+(-8/24)</f>
        <v>42834.15965277778</v>
      </c>
      <c r="T1690" s="13">
        <f>(J1690/86400)+25569+(-8/24)</f>
        <v>42804.201319444437</v>
      </c>
      <c r="U1690" t="str">
        <f t="shared" si="106"/>
        <v>Mar</v>
      </c>
      <c r="V1690">
        <f t="shared" si="107"/>
        <v>2017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>(E1691/D1691)*100</f>
        <v>100</v>
      </c>
      <c r="P1691" s="6">
        <f>E1691/L1691</f>
        <v>171.42857142857142</v>
      </c>
      <c r="Q1691" t="str">
        <f t="shared" si="104"/>
        <v>music</v>
      </c>
      <c r="R1691" t="str">
        <f t="shared" si="105"/>
        <v>faith</v>
      </c>
      <c r="S1691" s="13">
        <f>(I1691/86400)+25569+(-8/24)</f>
        <v>42810.567476851851</v>
      </c>
      <c r="T1691" s="13">
        <f>(J1691/86400)+25569+(-8/24)</f>
        <v>42780.609143518515</v>
      </c>
      <c r="U1691" t="str">
        <f t="shared" si="106"/>
        <v>Feb</v>
      </c>
      <c r="V1691">
        <f t="shared" si="107"/>
        <v>2017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>(E1692/D1692)*100</f>
        <v>25.4</v>
      </c>
      <c r="P1692" s="6">
        <f>E1692/L1692</f>
        <v>57.727272727272727</v>
      </c>
      <c r="Q1692" t="str">
        <f t="shared" si="104"/>
        <v>music</v>
      </c>
      <c r="R1692" t="str">
        <f t="shared" si="105"/>
        <v>faith</v>
      </c>
      <c r="S1692" s="13">
        <f>(I1692/86400)+25569+(-8/24)</f>
        <v>42831.056041666663</v>
      </c>
      <c r="T1692" s="13">
        <f>(J1692/86400)+25569+(-8/24)</f>
        <v>42801.097708333335</v>
      </c>
      <c r="U1692" t="str">
        <f t="shared" si="106"/>
        <v>Mar</v>
      </c>
      <c r="V1692">
        <f t="shared" si="107"/>
        <v>2017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>(E1693/D1693)*100</f>
        <v>33.473333333333329</v>
      </c>
      <c r="P1693" s="6">
        <f>E1693/L1693</f>
        <v>264.26315789473682</v>
      </c>
      <c r="Q1693" t="str">
        <f t="shared" si="104"/>
        <v>music</v>
      </c>
      <c r="R1693" t="str">
        <f t="shared" si="105"/>
        <v>faith</v>
      </c>
      <c r="S1693" s="13">
        <f>(I1693/86400)+25569+(-8/24)</f>
        <v>42827.708333333336</v>
      </c>
      <c r="T1693" s="13">
        <f>(J1693/86400)+25569+(-8/24)</f>
        <v>42795.368148148147</v>
      </c>
      <c r="U1693" t="str">
        <f t="shared" si="106"/>
        <v>Mar</v>
      </c>
      <c r="V1693">
        <f t="shared" si="107"/>
        <v>2017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>(E1694/D1694)*100</f>
        <v>47.8</v>
      </c>
      <c r="P1694" s="6">
        <f>E1694/L1694</f>
        <v>159.33333333333334</v>
      </c>
      <c r="Q1694" t="str">
        <f t="shared" si="104"/>
        <v>music</v>
      </c>
      <c r="R1694" t="str">
        <f t="shared" si="105"/>
        <v>faith</v>
      </c>
      <c r="S1694" s="13">
        <f>(I1694/86400)+25569+(-8/24)</f>
        <v>42820.665972222218</v>
      </c>
      <c r="T1694" s="13">
        <f>(J1694/86400)+25569+(-8/24)</f>
        <v>42787.81790509259</v>
      </c>
      <c r="U1694" t="str">
        <f t="shared" si="106"/>
        <v>Feb</v>
      </c>
      <c r="V1694">
        <f t="shared" si="107"/>
        <v>2017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>(E1695/D1695)*100</f>
        <v>9.3333333333333339</v>
      </c>
      <c r="P1695" s="6">
        <f>E1695/L1695</f>
        <v>35</v>
      </c>
      <c r="Q1695" t="str">
        <f t="shared" si="104"/>
        <v>music</v>
      </c>
      <c r="R1695" t="str">
        <f t="shared" si="105"/>
        <v>faith</v>
      </c>
      <c r="S1695" s="13">
        <f>(I1695/86400)+25569+(-8/24)</f>
        <v>42834.499999999993</v>
      </c>
      <c r="T1695" s="13">
        <f>(J1695/86400)+25569+(-8/24)</f>
        <v>42803.586944444447</v>
      </c>
      <c r="U1695" t="str">
        <f t="shared" si="106"/>
        <v>Mar</v>
      </c>
      <c r="V1695">
        <f t="shared" si="107"/>
        <v>2017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>(E1696/D1696)*100</f>
        <v>0.05</v>
      </c>
      <c r="P1696" s="6">
        <f>E1696/L1696</f>
        <v>5</v>
      </c>
      <c r="Q1696" t="str">
        <f t="shared" si="104"/>
        <v>music</v>
      </c>
      <c r="R1696" t="str">
        <f t="shared" si="105"/>
        <v>faith</v>
      </c>
      <c r="S1696" s="13">
        <f>(I1696/86400)+25569+(-8/24)</f>
        <v>42820.85833333333</v>
      </c>
      <c r="T1696" s="13">
        <f>(J1696/86400)+25569+(-8/24)</f>
        <v>42791.336504629631</v>
      </c>
      <c r="U1696" t="str">
        <f t="shared" si="106"/>
        <v>Feb</v>
      </c>
      <c r="V1696">
        <f t="shared" si="107"/>
        <v>2017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>(E1697/D1697)*100</f>
        <v>11.708333333333334</v>
      </c>
      <c r="P1697" s="6">
        <f>E1697/L1697</f>
        <v>61.086956521739133</v>
      </c>
      <c r="Q1697" t="str">
        <f t="shared" si="104"/>
        <v>music</v>
      </c>
      <c r="R1697" t="str">
        <f t="shared" si="105"/>
        <v>faith</v>
      </c>
      <c r="S1697" s="13">
        <f>(I1697/86400)+25569+(-8/24)</f>
        <v>42834.708333333336</v>
      </c>
      <c r="T1697" s="13">
        <f>(J1697/86400)+25569+(-8/24)</f>
        <v>42800.698078703703</v>
      </c>
      <c r="U1697" t="str">
        <f t="shared" si="106"/>
        <v>Mar</v>
      </c>
      <c r="V1697">
        <f t="shared" si="107"/>
        <v>2017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>(E1698/D1698)*100</f>
        <v>0</v>
      </c>
      <c r="P1698" s="6" t="e">
        <f>E1698/L1698</f>
        <v>#DIV/0!</v>
      </c>
      <c r="Q1698" t="str">
        <f t="shared" si="104"/>
        <v>music</v>
      </c>
      <c r="R1698" t="str">
        <f t="shared" si="105"/>
        <v>faith</v>
      </c>
      <c r="S1698" s="13">
        <f>(I1698/86400)+25569+(-8/24)</f>
        <v>42825.694571759253</v>
      </c>
      <c r="T1698" s="13">
        <f>(J1698/86400)+25569+(-8/24)</f>
        <v>42795.736238425925</v>
      </c>
      <c r="U1698" t="str">
        <f t="shared" si="106"/>
        <v>Mar</v>
      </c>
      <c r="V1698">
        <f t="shared" si="107"/>
        <v>2017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>(E1699/D1699)*100</f>
        <v>20.208000000000002</v>
      </c>
      <c r="P1699" s="6">
        <f>E1699/L1699</f>
        <v>114.81818181818181</v>
      </c>
      <c r="Q1699" t="str">
        <f t="shared" si="104"/>
        <v>music</v>
      </c>
      <c r="R1699" t="str">
        <f t="shared" si="105"/>
        <v>faith</v>
      </c>
      <c r="S1699" s="13">
        <f>(I1699/86400)+25569+(-8/24)</f>
        <v>42834.657962962963</v>
      </c>
      <c r="T1699" s="13">
        <f>(J1699/86400)+25569+(-8/24)</f>
        <v>42804.699629629627</v>
      </c>
      <c r="U1699" t="str">
        <f t="shared" si="106"/>
        <v>Mar</v>
      </c>
      <c r="V1699">
        <f t="shared" si="107"/>
        <v>2017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>(E1700/D1700)*100</f>
        <v>0</v>
      </c>
      <c r="P1700" s="6" t="e">
        <f>E1700/L1700</f>
        <v>#DIV/0!</v>
      </c>
      <c r="Q1700" t="str">
        <f t="shared" si="104"/>
        <v>music</v>
      </c>
      <c r="R1700" t="str">
        <f t="shared" si="105"/>
        <v>faith</v>
      </c>
      <c r="S1700" s="13">
        <f>(I1700/86400)+25569+(-8/24)</f>
        <v>42819.814583333333</v>
      </c>
      <c r="T1700" s="13">
        <f>(J1700/86400)+25569+(-8/24)</f>
        <v>42795.874537037038</v>
      </c>
      <c r="U1700" t="str">
        <f t="shared" si="106"/>
        <v>Mar</v>
      </c>
      <c r="V1700">
        <f t="shared" si="107"/>
        <v>2017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>(E1701/D1701)*100</f>
        <v>4.2311459353574925</v>
      </c>
      <c r="P1701" s="6">
        <f>E1701/L1701</f>
        <v>54</v>
      </c>
      <c r="Q1701" t="str">
        <f t="shared" si="104"/>
        <v>music</v>
      </c>
      <c r="R1701" t="str">
        <f t="shared" si="105"/>
        <v>faith</v>
      </c>
      <c r="S1701" s="13">
        <f>(I1701/86400)+25569+(-8/24)</f>
        <v>42836.530613425923</v>
      </c>
      <c r="T1701" s="13">
        <f>(J1701/86400)+25569+(-8/24)</f>
        <v>42806.530613425923</v>
      </c>
      <c r="U1701" t="str">
        <f t="shared" si="106"/>
        <v>Mar</v>
      </c>
      <c r="V1701">
        <f t="shared" si="107"/>
        <v>2017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>(E1702/D1702)*100</f>
        <v>26.06</v>
      </c>
      <c r="P1702" s="6">
        <f>E1702/L1702</f>
        <v>65.974683544303801</v>
      </c>
      <c r="Q1702" t="str">
        <f t="shared" si="104"/>
        <v>music</v>
      </c>
      <c r="R1702" t="str">
        <f t="shared" si="105"/>
        <v>faith</v>
      </c>
      <c r="S1702" s="13">
        <f>(I1702/86400)+25569+(-8/24)</f>
        <v>42825.833333333336</v>
      </c>
      <c r="T1702" s="13">
        <f>(J1702/86400)+25569+(-8/24)</f>
        <v>42795.738310185181</v>
      </c>
      <c r="U1702" t="str">
        <f t="shared" si="106"/>
        <v>Mar</v>
      </c>
      <c r="V1702">
        <f t="shared" si="107"/>
        <v>2017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>(E1703/D1703)*100</f>
        <v>0.19801980198019803</v>
      </c>
      <c r="P1703" s="6">
        <f>E1703/L1703</f>
        <v>5</v>
      </c>
      <c r="Q1703" t="str">
        <f t="shared" si="104"/>
        <v>music</v>
      </c>
      <c r="R1703" t="str">
        <f t="shared" si="105"/>
        <v>faith</v>
      </c>
      <c r="S1703" s="13">
        <f>(I1703/86400)+25569+(-8/24)</f>
        <v>42019.331076388888</v>
      </c>
      <c r="T1703" s="13">
        <f>(J1703/86400)+25569+(-8/24)</f>
        <v>41989.331076388888</v>
      </c>
      <c r="U1703" t="str">
        <f t="shared" si="106"/>
        <v>Dec</v>
      </c>
      <c r="V1703">
        <f t="shared" si="107"/>
        <v>2014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>(E1704/D1704)*100</f>
        <v>6.0606060606060606E-3</v>
      </c>
      <c r="P1704" s="6">
        <f>E1704/L1704</f>
        <v>1</v>
      </c>
      <c r="Q1704" t="str">
        <f t="shared" si="104"/>
        <v>music</v>
      </c>
      <c r="R1704" t="str">
        <f t="shared" si="105"/>
        <v>faith</v>
      </c>
      <c r="S1704" s="13">
        <f>(I1704/86400)+25569+(-8/24)</f>
        <v>42093.494791666664</v>
      </c>
      <c r="T1704" s="13">
        <f>(J1704/86400)+25569+(-8/24)</f>
        <v>42063.536458333336</v>
      </c>
      <c r="U1704" t="str">
        <f t="shared" si="106"/>
        <v>Feb</v>
      </c>
      <c r="V1704">
        <f t="shared" si="107"/>
        <v>2015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>(E1705/D1705)*100</f>
        <v>1.02</v>
      </c>
      <c r="P1705" s="6">
        <f>E1705/L1705</f>
        <v>25.5</v>
      </c>
      <c r="Q1705" t="str">
        <f t="shared" si="104"/>
        <v>music</v>
      </c>
      <c r="R1705" t="str">
        <f t="shared" si="105"/>
        <v>faith</v>
      </c>
      <c r="S1705" s="13">
        <f>(I1705/86400)+25569+(-8/24)</f>
        <v>42246.948344907403</v>
      </c>
      <c r="T1705" s="13">
        <f>(J1705/86400)+25569+(-8/24)</f>
        <v>42186.948344907403</v>
      </c>
      <c r="U1705" t="str">
        <f t="shared" si="106"/>
        <v>Jul</v>
      </c>
      <c r="V1705">
        <f t="shared" si="107"/>
        <v>2015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>(E1706/D1706)*100</f>
        <v>65.100000000000009</v>
      </c>
      <c r="P1706" s="6">
        <f>E1706/L1706</f>
        <v>118.36363636363636</v>
      </c>
      <c r="Q1706" t="str">
        <f t="shared" si="104"/>
        <v>music</v>
      </c>
      <c r="R1706" t="str">
        <f t="shared" si="105"/>
        <v>faith</v>
      </c>
      <c r="S1706" s="13">
        <f>(I1706/86400)+25569+(-8/24)</f>
        <v>42050.806400462963</v>
      </c>
      <c r="T1706" s="13">
        <f>(J1706/86400)+25569+(-8/24)</f>
        <v>42020.806400462963</v>
      </c>
      <c r="U1706" t="str">
        <f t="shared" si="106"/>
        <v>Jan</v>
      </c>
      <c r="V1706">
        <f t="shared" si="107"/>
        <v>2015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>(E1707/D1707)*100</f>
        <v>0</v>
      </c>
      <c r="P1707" s="6" t="e">
        <f>E1707/L1707</f>
        <v>#DIV/0!</v>
      </c>
      <c r="Q1707" t="str">
        <f t="shared" si="104"/>
        <v>music</v>
      </c>
      <c r="R1707" t="str">
        <f t="shared" si="105"/>
        <v>faith</v>
      </c>
      <c r="S1707" s="13">
        <f>(I1707/86400)+25569+(-8/24)</f>
        <v>42256.333333333336</v>
      </c>
      <c r="T1707" s="13">
        <f>(J1707/86400)+25569+(-8/24)</f>
        <v>42244.683402777773</v>
      </c>
      <c r="U1707" t="str">
        <f t="shared" si="106"/>
        <v>Aug</v>
      </c>
      <c r="V1707">
        <f t="shared" si="107"/>
        <v>2015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>(E1708/D1708)*100</f>
        <v>0</v>
      </c>
      <c r="P1708" s="6" t="e">
        <f>E1708/L1708</f>
        <v>#DIV/0!</v>
      </c>
      <c r="Q1708" t="str">
        <f t="shared" si="104"/>
        <v>music</v>
      </c>
      <c r="R1708" t="str">
        <f t="shared" si="105"/>
        <v>faith</v>
      </c>
      <c r="S1708" s="13">
        <f>(I1708/86400)+25569+(-8/24)</f>
        <v>42238.973055555551</v>
      </c>
      <c r="T1708" s="13">
        <f>(J1708/86400)+25569+(-8/24)</f>
        <v>42178.973055555551</v>
      </c>
      <c r="U1708" t="str">
        <f t="shared" si="106"/>
        <v>Jun</v>
      </c>
      <c r="V1708">
        <f t="shared" si="107"/>
        <v>2015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>(E1709/D1709)*100</f>
        <v>9.74</v>
      </c>
      <c r="P1709" s="6">
        <f>E1709/L1709</f>
        <v>54.111111111111114</v>
      </c>
      <c r="Q1709" t="str">
        <f t="shared" si="104"/>
        <v>music</v>
      </c>
      <c r="R1709" t="str">
        <f t="shared" si="105"/>
        <v>faith</v>
      </c>
      <c r="S1709" s="13">
        <f>(I1709/86400)+25569+(-8/24)</f>
        <v>42457.346006944441</v>
      </c>
      <c r="T1709" s="13">
        <f>(J1709/86400)+25569+(-8/24)</f>
        <v>42427.387673611105</v>
      </c>
      <c r="U1709" t="str">
        <f t="shared" si="106"/>
        <v>Feb</v>
      </c>
      <c r="V1709">
        <f t="shared" si="107"/>
        <v>2016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>(E1710/D1710)*100</f>
        <v>0</v>
      </c>
      <c r="P1710" s="6" t="e">
        <f>E1710/L1710</f>
        <v>#DIV/0!</v>
      </c>
      <c r="Q1710" t="str">
        <f t="shared" si="104"/>
        <v>music</v>
      </c>
      <c r="R1710" t="str">
        <f t="shared" si="105"/>
        <v>faith</v>
      </c>
      <c r="S1710" s="13">
        <f>(I1710/86400)+25569+(-8/24)</f>
        <v>42491.533634259256</v>
      </c>
      <c r="T1710" s="13">
        <f>(J1710/86400)+25569+(-8/24)</f>
        <v>42451.533634259256</v>
      </c>
      <c r="U1710" t="str">
        <f t="shared" si="106"/>
        <v>Mar</v>
      </c>
      <c r="V1710">
        <f t="shared" si="107"/>
        <v>2016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>(E1711/D1711)*100</f>
        <v>4.8571428571428568</v>
      </c>
      <c r="P1711" s="6">
        <f>E1711/L1711</f>
        <v>21.25</v>
      </c>
      <c r="Q1711" t="str">
        <f t="shared" si="104"/>
        <v>music</v>
      </c>
      <c r="R1711" t="str">
        <f t="shared" si="105"/>
        <v>faith</v>
      </c>
      <c r="S1711" s="13">
        <f>(I1711/86400)+25569+(-8/24)</f>
        <v>41882.485416666663</v>
      </c>
      <c r="T1711" s="13">
        <f>(J1711/86400)+25569+(-8/24)</f>
        <v>41841.230486111112</v>
      </c>
      <c r="U1711" t="str">
        <f t="shared" si="106"/>
        <v>Jul</v>
      </c>
      <c r="V1711">
        <f t="shared" si="107"/>
        <v>2014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>(E1712/D1712)*100</f>
        <v>0.67999999999999994</v>
      </c>
      <c r="P1712" s="6">
        <f>E1712/L1712</f>
        <v>34</v>
      </c>
      <c r="Q1712" t="str">
        <f t="shared" si="104"/>
        <v>music</v>
      </c>
      <c r="R1712" t="str">
        <f t="shared" si="105"/>
        <v>faith</v>
      </c>
      <c r="S1712" s="13">
        <f>(I1712/86400)+25569+(-8/24)</f>
        <v>42387.208333333336</v>
      </c>
      <c r="T1712" s="13">
        <f>(J1712/86400)+25569+(-8/24)</f>
        <v>42341.257962962962</v>
      </c>
      <c r="U1712" t="str">
        <f t="shared" si="106"/>
        <v>Dec</v>
      </c>
      <c r="V1712">
        <f t="shared" si="107"/>
        <v>2015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>(E1713/D1713)*100</f>
        <v>10.5</v>
      </c>
      <c r="P1713" s="6">
        <f>E1713/L1713</f>
        <v>525</v>
      </c>
      <c r="Q1713" t="str">
        <f t="shared" si="104"/>
        <v>music</v>
      </c>
      <c r="R1713" t="str">
        <f t="shared" si="105"/>
        <v>faith</v>
      </c>
      <c r="S1713" s="13">
        <f>(I1713/86400)+25569+(-8/24)</f>
        <v>41883.312893518516</v>
      </c>
      <c r="T1713" s="13">
        <f>(J1713/86400)+25569+(-8/24)</f>
        <v>41852.312893518516</v>
      </c>
      <c r="U1713" t="str">
        <f t="shared" si="106"/>
        <v>Aug</v>
      </c>
      <c r="V1713">
        <f t="shared" si="107"/>
        <v>2014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>(E1714/D1714)*100</f>
        <v>0</v>
      </c>
      <c r="P1714" s="6" t="e">
        <f>E1714/L1714</f>
        <v>#DIV/0!</v>
      </c>
      <c r="Q1714" t="str">
        <f t="shared" si="104"/>
        <v>music</v>
      </c>
      <c r="R1714" t="str">
        <f t="shared" si="105"/>
        <v>faith</v>
      </c>
      <c r="S1714" s="13">
        <f>(I1714/86400)+25569+(-8/24)</f>
        <v>42185.580474537033</v>
      </c>
      <c r="T1714" s="13">
        <f>(J1714/86400)+25569+(-8/24)</f>
        <v>42125.580474537033</v>
      </c>
      <c r="U1714" t="str">
        <f t="shared" si="106"/>
        <v>May</v>
      </c>
      <c r="V1714">
        <f t="shared" si="107"/>
        <v>2015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>(E1715/D1715)*100</f>
        <v>1.6666666666666667</v>
      </c>
      <c r="P1715" s="6">
        <f>E1715/L1715</f>
        <v>50</v>
      </c>
      <c r="Q1715" t="str">
        <f t="shared" si="104"/>
        <v>music</v>
      </c>
      <c r="R1715" t="str">
        <f t="shared" si="105"/>
        <v>faith</v>
      </c>
      <c r="S1715" s="13">
        <f>(I1715/86400)+25569+(-8/24)</f>
        <v>41917.467731481483</v>
      </c>
      <c r="T1715" s="13">
        <f>(J1715/86400)+25569+(-8/24)</f>
        <v>41887.467731481483</v>
      </c>
      <c r="U1715" t="str">
        <f t="shared" si="106"/>
        <v>Sep</v>
      </c>
      <c r="V1715">
        <f t="shared" si="107"/>
        <v>2014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>(E1716/D1716)*100</f>
        <v>7.8680000000000003</v>
      </c>
      <c r="P1716" s="6">
        <f>E1716/L1716</f>
        <v>115.70588235294117</v>
      </c>
      <c r="Q1716" t="str">
        <f t="shared" si="104"/>
        <v>music</v>
      </c>
      <c r="R1716" t="str">
        <f t="shared" si="105"/>
        <v>faith</v>
      </c>
      <c r="S1716" s="13">
        <f>(I1716/86400)+25569+(-8/24)</f>
        <v>42125.585196759253</v>
      </c>
      <c r="T1716" s="13">
        <f>(J1716/86400)+25569+(-8/24)</f>
        <v>42095.585196759253</v>
      </c>
      <c r="U1716" t="str">
        <f t="shared" si="106"/>
        <v>Apr</v>
      </c>
      <c r="V1716">
        <f t="shared" si="107"/>
        <v>2015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>(E1717/D1717)*100</f>
        <v>0.22</v>
      </c>
      <c r="P1717" s="6">
        <f>E1717/L1717</f>
        <v>5.5</v>
      </c>
      <c r="Q1717" t="str">
        <f t="shared" si="104"/>
        <v>music</v>
      </c>
      <c r="R1717" t="str">
        <f t="shared" si="105"/>
        <v>faith</v>
      </c>
      <c r="S1717" s="13">
        <f>(I1717/86400)+25569+(-8/24)</f>
        <v>42093.806944444441</v>
      </c>
      <c r="T1717" s="13">
        <f>(J1717/86400)+25569+(-8/24)</f>
        <v>42063.884085648147</v>
      </c>
      <c r="U1717" t="str">
        <f t="shared" si="106"/>
        <v>Feb</v>
      </c>
      <c r="V1717">
        <f t="shared" si="107"/>
        <v>2015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>(E1718/D1718)*100</f>
        <v>7.5</v>
      </c>
      <c r="P1718" s="6">
        <f>E1718/L1718</f>
        <v>50</v>
      </c>
      <c r="Q1718" t="str">
        <f t="shared" si="104"/>
        <v>music</v>
      </c>
      <c r="R1718" t="str">
        <f t="shared" si="105"/>
        <v>faith</v>
      </c>
      <c r="S1718" s="13">
        <f>(I1718/86400)+25569+(-8/24)</f>
        <v>42713.285868055558</v>
      </c>
      <c r="T1718" s="13">
        <f>(J1718/86400)+25569+(-8/24)</f>
        <v>42673.244201388887</v>
      </c>
      <c r="U1718" t="str">
        <f t="shared" si="106"/>
        <v>Oct</v>
      </c>
      <c r="V1718">
        <f t="shared" si="107"/>
        <v>2016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>(E1719/D1719)*100</f>
        <v>42.725880551301685</v>
      </c>
      <c r="P1719" s="6">
        <f>E1719/L1719</f>
        <v>34.024390243902438</v>
      </c>
      <c r="Q1719" t="str">
        <f t="shared" si="104"/>
        <v>music</v>
      </c>
      <c r="R1719" t="str">
        <f t="shared" si="105"/>
        <v>faith</v>
      </c>
      <c r="S1719" s="13">
        <f>(I1719/86400)+25569+(-8/24)</f>
        <v>42480.833333333336</v>
      </c>
      <c r="T1719" s="13">
        <f>(J1719/86400)+25569+(-8/24)</f>
        <v>42460.648587962962</v>
      </c>
      <c r="U1719" t="str">
        <f t="shared" si="106"/>
        <v>Mar</v>
      </c>
      <c r="V1719">
        <f t="shared" si="107"/>
        <v>2016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>(E1720/D1720)*100</f>
        <v>0.2142857142857143</v>
      </c>
      <c r="P1720" s="6">
        <f>E1720/L1720</f>
        <v>37.5</v>
      </c>
      <c r="Q1720" t="str">
        <f t="shared" si="104"/>
        <v>music</v>
      </c>
      <c r="R1720" t="str">
        <f t="shared" si="105"/>
        <v>faith</v>
      </c>
      <c r="S1720" s="13">
        <f>(I1720/86400)+25569+(-8/24)</f>
        <v>42503.874305555553</v>
      </c>
      <c r="T1720" s="13">
        <f>(J1720/86400)+25569+(-8/24)</f>
        <v>42460.277187499996</v>
      </c>
      <c r="U1720" t="str">
        <f t="shared" si="106"/>
        <v>Mar</v>
      </c>
      <c r="V1720">
        <f t="shared" si="107"/>
        <v>2016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>(E1721/D1721)*100</f>
        <v>0.87500000000000011</v>
      </c>
      <c r="P1721" s="6">
        <f>E1721/L1721</f>
        <v>11.666666666666666</v>
      </c>
      <c r="Q1721" t="str">
        <f t="shared" si="104"/>
        <v>music</v>
      </c>
      <c r="R1721" t="str">
        <f t="shared" si="105"/>
        <v>faith</v>
      </c>
      <c r="S1721" s="13">
        <f>(I1721/86400)+25569+(-8/24)</f>
        <v>41899.201284722221</v>
      </c>
      <c r="T1721" s="13">
        <f>(J1721/86400)+25569+(-8/24)</f>
        <v>41869.201284722221</v>
      </c>
      <c r="U1721" t="str">
        <f t="shared" si="106"/>
        <v>Aug</v>
      </c>
      <c r="V1721">
        <f t="shared" si="107"/>
        <v>2014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>(E1722/D1722)*100</f>
        <v>5.625</v>
      </c>
      <c r="P1722" s="6">
        <f>E1722/L1722</f>
        <v>28.125</v>
      </c>
      <c r="Q1722" t="str">
        <f t="shared" si="104"/>
        <v>music</v>
      </c>
      <c r="R1722" t="str">
        <f t="shared" si="105"/>
        <v>faith</v>
      </c>
      <c r="S1722" s="13">
        <f>(I1722/86400)+25569+(-8/24)</f>
        <v>41952.491562499999</v>
      </c>
      <c r="T1722" s="13">
        <f>(J1722/86400)+25569+(-8/24)</f>
        <v>41922.449895833335</v>
      </c>
      <c r="U1722" t="str">
        <f t="shared" si="106"/>
        <v>Oct</v>
      </c>
      <c r="V1722">
        <f t="shared" si="107"/>
        <v>2014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>(E1723/D1723)*100</f>
        <v>0</v>
      </c>
      <c r="P1723" s="6" t="e">
        <f>E1723/L1723</f>
        <v>#DIV/0!</v>
      </c>
      <c r="Q1723" t="str">
        <f t="shared" si="104"/>
        <v>music</v>
      </c>
      <c r="R1723" t="str">
        <f t="shared" si="105"/>
        <v>faith</v>
      </c>
      <c r="S1723" s="13">
        <f>(I1723/86400)+25569+(-8/24)</f>
        <v>42349.12804398148</v>
      </c>
      <c r="T1723" s="13">
        <f>(J1723/86400)+25569+(-8/24)</f>
        <v>42319.12804398148</v>
      </c>
      <c r="U1723" t="str">
        <f t="shared" si="106"/>
        <v>Nov</v>
      </c>
      <c r="V1723">
        <f t="shared" si="107"/>
        <v>2015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>(E1724/D1724)*100</f>
        <v>3.4722222222222224E-2</v>
      </c>
      <c r="P1724" s="6">
        <f>E1724/L1724</f>
        <v>1</v>
      </c>
      <c r="Q1724" t="str">
        <f t="shared" si="104"/>
        <v>music</v>
      </c>
      <c r="R1724" t="str">
        <f t="shared" si="105"/>
        <v>faith</v>
      </c>
      <c r="S1724" s="13">
        <f>(I1724/86400)+25569+(-8/24)</f>
        <v>42462.673611111109</v>
      </c>
      <c r="T1724" s="13">
        <f>(J1724/86400)+25569+(-8/24)</f>
        <v>42425.627650462957</v>
      </c>
      <c r="U1724" t="str">
        <f t="shared" si="106"/>
        <v>Feb</v>
      </c>
      <c r="V1724">
        <f t="shared" si="107"/>
        <v>2016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>(E1725/D1725)*100</f>
        <v>6.5</v>
      </c>
      <c r="P1725" s="6">
        <f>E1725/L1725</f>
        <v>216.66666666666666</v>
      </c>
      <c r="Q1725" t="str">
        <f t="shared" si="104"/>
        <v>music</v>
      </c>
      <c r="R1725" t="str">
        <f t="shared" si="105"/>
        <v>faith</v>
      </c>
      <c r="S1725" s="13">
        <f>(I1725/86400)+25569+(-8/24)</f>
        <v>42185.916666666664</v>
      </c>
      <c r="T1725" s="13">
        <f>(J1725/86400)+25569+(-8/24)</f>
        <v>42129.492071759254</v>
      </c>
      <c r="U1725" t="str">
        <f t="shared" si="106"/>
        <v>May</v>
      </c>
      <c r="V1725">
        <f t="shared" si="107"/>
        <v>2015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>(E1726/D1726)*100</f>
        <v>0.58333333333333337</v>
      </c>
      <c r="P1726" s="6">
        <f>E1726/L1726</f>
        <v>8.75</v>
      </c>
      <c r="Q1726" t="str">
        <f t="shared" si="104"/>
        <v>music</v>
      </c>
      <c r="R1726" t="str">
        <f t="shared" si="105"/>
        <v>faith</v>
      </c>
      <c r="S1726" s="13">
        <f>(I1726/86400)+25569+(-8/24)</f>
        <v>41942.599097222221</v>
      </c>
      <c r="T1726" s="13">
        <f>(J1726/86400)+25569+(-8/24)</f>
        <v>41912.599097222221</v>
      </c>
      <c r="U1726" t="str">
        <f t="shared" si="106"/>
        <v>Sep</v>
      </c>
      <c r="V1726">
        <f t="shared" si="107"/>
        <v>2014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>(E1727/D1727)*100</f>
        <v>10.181818181818182</v>
      </c>
      <c r="P1727" s="6">
        <f>E1727/L1727</f>
        <v>62.222222222222221</v>
      </c>
      <c r="Q1727" t="str">
        <f t="shared" si="104"/>
        <v>music</v>
      </c>
      <c r="R1727" t="str">
        <f t="shared" si="105"/>
        <v>faith</v>
      </c>
      <c r="S1727" s="13">
        <f>(I1727/86400)+25569+(-8/24)</f>
        <v>41875.634826388887</v>
      </c>
      <c r="T1727" s="13">
        <f>(J1727/86400)+25569+(-8/24)</f>
        <v>41845.634826388887</v>
      </c>
      <c r="U1727" t="str">
        <f t="shared" si="106"/>
        <v>Jul</v>
      </c>
      <c r="V1727">
        <f t="shared" si="107"/>
        <v>2014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>(E1728/D1728)*100</f>
        <v>33.784615384615385</v>
      </c>
      <c r="P1728" s="6">
        <f>E1728/L1728</f>
        <v>137.25</v>
      </c>
      <c r="Q1728" t="str">
        <f t="shared" si="104"/>
        <v>music</v>
      </c>
      <c r="R1728" t="str">
        <f t="shared" si="105"/>
        <v>faith</v>
      </c>
      <c r="S1728" s="13">
        <f>(I1728/86400)+25569+(-8/24)</f>
        <v>41817.586388888885</v>
      </c>
      <c r="T1728" s="13">
        <f>(J1728/86400)+25569+(-8/24)</f>
        <v>41788.586388888885</v>
      </c>
      <c r="U1728" t="str">
        <f t="shared" si="106"/>
        <v>May</v>
      </c>
      <c r="V1728">
        <f t="shared" si="107"/>
        <v>2014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>(E1729/D1729)*100</f>
        <v>3.3333333333333333E-2</v>
      </c>
      <c r="P1729" s="6">
        <f>E1729/L1729</f>
        <v>1</v>
      </c>
      <c r="Q1729" t="str">
        <f t="shared" si="104"/>
        <v>music</v>
      </c>
      <c r="R1729" t="str">
        <f t="shared" si="105"/>
        <v>faith</v>
      </c>
      <c r="S1729" s="13">
        <f>(I1729/86400)+25569+(-8/24)</f>
        <v>42099.124999999993</v>
      </c>
      <c r="T1729" s="13">
        <f>(J1729/86400)+25569+(-8/24)</f>
        <v>42044.594641203701</v>
      </c>
      <c r="U1729" t="str">
        <f t="shared" si="106"/>
        <v>Feb</v>
      </c>
      <c r="V1729">
        <f t="shared" si="107"/>
        <v>2015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>(E1730/D1730)*100</f>
        <v>68.400000000000006</v>
      </c>
      <c r="P1730" s="6">
        <f>E1730/L1730</f>
        <v>122.14285714285714</v>
      </c>
      <c r="Q1730" t="str">
        <f t="shared" si="104"/>
        <v>music</v>
      </c>
      <c r="R1730" t="str">
        <f t="shared" si="105"/>
        <v>faith</v>
      </c>
      <c r="S1730" s="13">
        <f>(I1730/86400)+25569+(-8/24)</f>
        <v>42298.292523148142</v>
      </c>
      <c r="T1730" s="13">
        <f>(J1730/86400)+25569+(-8/24)</f>
        <v>42268.292523148142</v>
      </c>
      <c r="U1730" t="str">
        <f t="shared" si="106"/>
        <v>Sep</v>
      </c>
      <c r="V1730">
        <f t="shared" si="107"/>
        <v>2015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>(E1731/D1731)*100</f>
        <v>0</v>
      </c>
      <c r="P1731" s="6" t="e">
        <f>E1731/L1731</f>
        <v>#DIV/0!</v>
      </c>
      <c r="Q1731" t="str">
        <f t="shared" ref="Q1731:Q1794" si="108">LEFT(N1731,FIND("/",N1731)-1)</f>
        <v>music</v>
      </c>
      <c r="R1731" t="str">
        <f t="shared" ref="R1731:R1794" si="109">MID(N1731,FIND("/",N1731)+1,20)</f>
        <v>faith</v>
      </c>
      <c r="S1731" s="13">
        <f>(I1731/86400)+25569+(-8/24)</f>
        <v>42530.718819444439</v>
      </c>
      <c r="T1731" s="13">
        <f>(J1731/86400)+25569+(-8/24)</f>
        <v>42470.718819444439</v>
      </c>
      <c r="U1731" t="str">
        <f t="shared" ref="U1731:U1794" si="110">TEXT(T1731,"mmm")</f>
        <v>Apr</v>
      </c>
      <c r="V1731">
        <f t="shared" ref="V1731:V1794" si="111">YEAR(T1731)</f>
        <v>2016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>(E1732/D1732)*100</f>
        <v>0</v>
      </c>
      <c r="P1732" s="6" t="e">
        <f>E1732/L1732</f>
        <v>#DIV/0!</v>
      </c>
      <c r="Q1732" t="str">
        <f t="shared" si="108"/>
        <v>music</v>
      </c>
      <c r="R1732" t="str">
        <f t="shared" si="109"/>
        <v>faith</v>
      </c>
      <c r="S1732" s="13">
        <f>(I1732/86400)+25569+(-8/24)</f>
        <v>42301.754432870366</v>
      </c>
      <c r="T1732" s="13">
        <f>(J1732/86400)+25569+(-8/24)</f>
        <v>42271.754432870366</v>
      </c>
      <c r="U1732" t="str">
        <f t="shared" si="110"/>
        <v>Sep</v>
      </c>
      <c r="V1732">
        <f t="shared" si="111"/>
        <v>2015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>(E1733/D1733)*100</f>
        <v>0</v>
      </c>
      <c r="P1733" s="6" t="e">
        <f>E1733/L1733</f>
        <v>#DIV/0!</v>
      </c>
      <c r="Q1733" t="str">
        <f t="shared" si="108"/>
        <v>music</v>
      </c>
      <c r="R1733" t="str">
        <f t="shared" si="109"/>
        <v>faith</v>
      </c>
      <c r="S1733" s="13">
        <f>(I1733/86400)+25569+(-8/24)</f>
        <v>42166.291666666664</v>
      </c>
      <c r="T1733" s="13">
        <f>(J1733/86400)+25569+(-8/24)</f>
        <v>42152.573518518511</v>
      </c>
      <c r="U1733" t="str">
        <f t="shared" si="110"/>
        <v>May</v>
      </c>
      <c r="V1733">
        <f t="shared" si="111"/>
        <v>2015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>(E1734/D1734)*100</f>
        <v>0</v>
      </c>
      <c r="P1734" s="6" t="e">
        <f>E1734/L1734</f>
        <v>#DIV/0!</v>
      </c>
      <c r="Q1734" t="str">
        <f t="shared" si="108"/>
        <v>music</v>
      </c>
      <c r="R1734" t="str">
        <f t="shared" si="109"/>
        <v>faith</v>
      </c>
      <c r="S1734" s="13">
        <f>(I1734/86400)+25569+(-8/24)</f>
        <v>42384.874999999993</v>
      </c>
      <c r="T1734" s="13">
        <f>(J1734/86400)+25569+(-8/24)</f>
        <v>42325.350474537037</v>
      </c>
      <c r="U1734" t="str">
        <f t="shared" si="110"/>
        <v>Nov</v>
      </c>
      <c r="V1734">
        <f t="shared" si="111"/>
        <v>2015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>(E1735/D1735)*100</f>
        <v>0</v>
      </c>
      <c r="P1735" s="6" t="e">
        <f>E1735/L1735</f>
        <v>#DIV/0!</v>
      </c>
      <c r="Q1735" t="str">
        <f t="shared" si="108"/>
        <v>music</v>
      </c>
      <c r="R1735" t="str">
        <f t="shared" si="109"/>
        <v>faith</v>
      </c>
      <c r="S1735" s="13">
        <f>(I1735/86400)+25569+(-8/24)</f>
        <v>42626.562499999993</v>
      </c>
      <c r="T1735" s="13">
        <f>(J1735/86400)+25569+(-8/24)</f>
        <v>42614.342291666668</v>
      </c>
      <c r="U1735" t="str">
        <f t="shared" si="110"/>
        <v>Sep</v>
      </c>
      <c r="V1735">
        <f t="shared" si="111"/>
        <v>2016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>(E1736/D1736)*100</f>
        <v>2.2222222222222223E-2</v>
      </c>
      <c r="P1736" s="6">
        <f>E1736/L1736</f>
        <v>1</v>
      </c>
      <c r="Q1736" t="str">
        <f t="shared" si="108"/>
        <v>music</v>
      </c>
      <c r="R1736" t="str">
        <f t="shared" si="109"/>
        <v>faith</v>
      </c>
      <c r="S1736" s="13">
        <f>(I1736/86400)+25569+(-8/24)</f>
        <v>42131.703194444439</v>
      </c>
      <c r="T1736" s="13">
        <f>(J1736/86400)+25569+(-8/24)</f>
        <v>42101.703194444439</v>
      </c>
      <c r="U1736" t="str">
        <f t="shared" si="110"/>
        <v>Apr</v>
      </c>
      <c r="V1736">
        <f t="shared" si="111"/>
        <v>2015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>(E1737/D1737)*100</f>
        <v>11</v>
      </c>
      <c r="P1737" s="6">
        <f>E1737/L1737</f>
        <v>55</v>
      </c>
      <c r="Q1737" t="str">
        <f t="shared" si="108"/>
        <v>music</v>
      </c>
      <c r="R1737" t="str">
        <f t="shared" si="109"/>
        <v>faith</v>
      </c>
      <c r="S1737" s="13">
        <f>(I1737/86400)+25569+(-8/24)</f>
        <v>42589.480844907404</v>
      </c>
      <c r="T1737" s="13">
        <f>(J1737/86400)+25569+(-8/24)</f>
        <v>42559.480844907404</v>
      </c>
      <c r="U1737" t="str">
        <f t="shared" si="110"/>
        <v>Jul</v>
      </c>
      <c r="V1737">
        <f t="shared" si="111"/>
        <v>2016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>(E1738/D1738)*100</f>
        <v>0.73333333333333328</v>
      </c>
      <c r="P1738" s="6">
        <f>E1738/L1738</f>
        <v>22</v>
      </c>
      <c r="Q1738" t="str">
        <f t="shared" si="108"/>
        <v>music</v>
      </c>
      <c r="R1738" t="str">
        <f t="shared" si="109"/>
        <v>faith</v>
      </c>
      <c r="S1738" s="13">
        <f>(I1738/86400)+25569+(-8/24)</f>
        <v>42316.569826388884</v>
      </c>
      <c r="T1738" s="13">
        <f>(J1738/86400)+25569+(-8/24)</f>
        <v>42286.52815972222</v>
      </c>
      <c r="U1738" t="str">
        <f t="shared" si="110"/>
        <v>Oct</v>
      </c>
      <c r="V1738">
        <f t="shared" si="111"/>
        <v>2015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>(E1739/D1739)*100</f>
        <v>21.25</v>
      </c>
      <c r="P1739" s="6">
        <f>E1739/L1739</f>
        <v>56.666666666666664</v>
      </c>
      <c r="Q1739" t="str">
        <f t="shared" si="108"/>
        <v>music</v>
      </c>
      <c r="R1739" t="str">
        <f t="shared" si="109"/>
        <v>faith</v>
      </c>
      <c r="S1739" s="13">
        <f>(I1739/86400)+25569+(-8/24)</f>
        <v>42205.615648148145</v>
      </c>
      <c r="T1739" s="13">
        <f>(J1739/86400)+25569+(-8/24)</f>
        <v>42175.615648148145</v>
      </c>
      <c r="U1739" t="str">
        <f t="shared" si="110"/>
        <v>Jun</v>
      </c>
      <c r="V1739">
        <f t="shared" si="111"/>
        <v>2015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>(E1740/D1740)*100</f>
        <v>0.4</v>
      </c>
      <c r="P1740" s="6">
        <f>E1740/L1740</f>
        <v>20</v>
      </c>
      <c r="Q1740" t="str">
        <f t="shared" si="108"/>
        <v>music</v>
      </c>
      <c r="R1740" t="str">
        <f t="shared" si="109"/>
        <v>faith</v>
      </c>
      <c r="S1740" s="13">
        <f>(I1740/86400)+25569+(-8/24)</f>
        <v>41914.540995370371</v>
      </c>
      <c r="T1740" s="13">
        <f>(J1740/86400)+25569+(-8/24)</f>
        <v>41884.540995370371</v>
      </c>
      <c r="U1740" t="str">
        <f t="shared" si="110"/>
        <v>Sep</v>
      </c>
      <c r="V1740">
        <f t="shared" si="111"/>
        <v>2014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>(E1741/D1741)*100</f>
        <v>0.1</v>
      </c>
      <c r="P1741" s="6">
        <f>E1741/L1741</f>
        <v>1</v>
      </c>
      <c r="Q1741" t="str">
        <f t="shared" si="108"/>
        <v>music</v>
      </c>
      <c r="R1741" t="str">
        <f t="shared" si="109"/>
        <v>faith</v>
      </c>
      <c r="S1741" s="13">
        <f>(I1741/86400)+25569+(-8/24)</f>
        <v>42494.499212962961</v>
      </c>
      <c r="T1741" s="13">
        <f>(J1741/86400)+25569+(-8/24)</f>
        <v>42435.540879629632</v>
      </c>
      <c r="U1741" t="str">
        <f t="shared" si="110"/>
        <v>Mar</v>
      </c>
      <c r="V1741">
        <f t="shared" si="111"/>
        <v>2016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>(E1742/D1742)*100</f>
        <v>0</v>
      </c>
      <c r="P1742" s="6" t="e">
        <f>E1742/L1742</f>
        <v>#DIV/0!</v>
      </c>
      <c r="Q1742" t="str">
        <f t="shared" si="108"/>
        <v>music</v>
      </c>
      <c r="R1742" t="str">
        <f t="shared" si="109"/>
        <v>faith</v>
      </c>
      <c r="S1742" s="13">
        <f>(I1742/86400)+25569+(-8/24)</f>
        <v>42201.484050925923</v>
      </c>
      <c r="T1742" s="13">
        <f>(J1742/86400)+25569+(-8/24)</f>
        <v>42171.484050925923</v>
      </c>
      <c r="U1742" t="str">
        <f t="shared" si="110"/>
        <v>Jun</v>
      </c>
      <c r="V1742">
        <f t="shared" si="111"/>
        <v>2015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>(E1743/D1743)*100</f>
        <v>110.83333333333334</v>
      </c>
      <c r="P1743" s="6">
        <f>E1743/L1743</f>
        <v>25.576923076923077</v>
      </c>
      <c r="Q1743" t="str">
        <f t="shared" si="108"/>
        <v>photography</v>
      </c>
      <c r="R1743" t="str">
        <f t="shared" si="109"/>
        <v>photobooks</v>
      </c>
      <c r="S1743" s="13">
        <f>(I1743/86400)+25569+(-8/24)</f>
        <v>42165.294803240737</v>
      </c>
      <c r="T1743" s="13">
        <f>(J1743/86400)+25569+(-8/24)</f>
        <v>42120.294803240737</v>
      </c>
      <c r="U1743" t="str">
        <f t="shared" si="110"/>
        <v>Apr</v>
      </c>
      <c r="V1743">
        <f t="shared" si="111"/>
        <v>2015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>(E1744/D1744)*100</f>
        <v>108.74999999999999</v>
      </c>
      <c r="P1744" s="6">
        <f>E1744/L1744</f>
        <v>63.970588235294116</v>
      </c>
      <c r="Q1744" t="str">
        <f t="shared" si="108"/>
        <v>photography</v>
      </c>
      <c r="R1744" t="str">
        <f t="shared" si="109"/>
        <v>photobooks</v>
      </c>
      <c r="S1744" s="13">
        <f>(I1744/86400)+25569+(-8/24)</f>
        <v>42742.541666666664</v>
      </c>
      <c r="T1744" s="13">
        <f>(J1744/86400)+25569+(-8/24)</f>
        <v>42710.543634259258</v>
      </c>
      <c r="U1744" t="str">
        <f t="shared" si="110"/>
        <v>Dec</v>
      </c>
      <c r="V1744">
        <f t="shared" si="111"/>
        <v>2016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>(E1745/D1745)*100</f>
        <v>100.41666666666667</v>
      </c>
      <c r="P1745" s="6">
        <f>E1745/L1745</f>
        <v>89.925373134328353</v>
      </c>
      <c r="Q1745" t="str">
        <f t="shared" si="108"/>
        <v>photography</v>
      </c>
      <c r="R1745" t="str">
        <f t="shared" si="109"/>
        <v>photobooks</v>
      </c>
      <c r="S1745" s="13">
        <f>(I1745/86400)+25569+(-8/24)</f>
        <v>42608.832638888889</v>
      </c>
      <c r="T1745" s="13">
        <f>(J1745/86400)+25569+(-8/24)</f>
        <v>42586.592303240737</v>
      </c>
      <c r="U1745" t="str">
        <f t="shared" si="110"/>
        <v>Aug</v>
      </c>
      <c r="V1745">
        <f t="shared" si="111"/>
        <v>2016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>(E1746/D1746)*100</f>
        <v>118.45454545454545</v>
      </c>
      <c r="P1746" s="6">
        <f>E1746/L1746</f>
        <v>93.071428571428569</v>
      </c>
      <c r="Q1746" t="str">
        <f t="shared" si="108"/>
        <v>photography</v>
      </c>
      <c r="R1746" t="str">
        <f t="shared" si="109"/>
        <v>photobooks</v>
      </c>
      <c r="S1746" s="13">
        <f>(I1746/86400)+25569+(-8/24)</f>
        <v>42071.230057870365</v>
      </c>
      <c r="T1746" s="13">
        <f>(J1746/86400)+25569+(-8/24)</f>
        <v>42026.271724537037</v>
      </c>
      <c r="U1746" t="str">
        <f t="shared" si="110"/>
        <v>Jan</v>
      </c>
      <c r="V1746">
        <f t="shared" si="111"/>
        <v>2015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>(E1747/D1747)*100</f>
        <v>114.01428571428571</v>
      </c>
      <c r="P1747" s="6">
        <f>E1747/L1747</f>
        <v>89.674157303370791</v>
      </c>
      <c r="Q1747" t="str">
        <f t="shared" si="108"/>
        <v>photography</v>
      </c>
      <c r="R1747" t="str">
        <f t="shared" si="109"/>
        <v>photobooks</v>
      </c>
      <c r="S1747" s="13">
        <f>(I1747/86400)+25569+(-8/24)</f>
        <v>42725.749999999993</v>
      </c>
      <c r="T1747" s="13">
        <f>(J1747/86400)+25569+(-8/24)</f>
        <v>42689.926365740735</v>
      </c>
      <c r="U1747" t="str">
        <f t="shared" si="110"/>
        <v>Nov</v>
      </c>
      <c r="V1747">
        <f t="shared" si="111"/>
        <v>2016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>(E1748/D1748)*100</f>
        <v>148.10000000000002</v>
      </c>
      <c r="P1748" s="6">
        <f>E1748/L1748</f>
        <v>207.61682242990653</v>
      </c>
      <c r="Q1748" t="str">
        <f t="shared" si="108"/>
        <v>photography</v>
      </c>
      <c r="R1748" t="str">
        <f t="shared" si="109"/>
        <v>photobooks</v>
      </c>
      <c r="S1748" s="13">
        <f>(I1748/86400)+25569+(-8/24)</f>
        <v>42697.749999999993</v>
      </c>
      <c r="T1748" s="13">
        <f>(J1748/86400)+25569+(-8/24)</f>
        <v>42667.843368055554</v>
      </c>
      <c r="U1748" t="str">
        <f t="shared" si="110"/>
        <v>Oct</v>
      </c>
      <c r="V1748">
        <f t="shared" si="111"/>
        <v>2016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>(E1749/D1749)*100</f>
        <v>104.95555555555556</v>
      </c>
      <c r="P1749" s="6">
        <f>E1749/L1749</f>
        <v>59.408805031446541</v>
      </c>
      <c r="Q1749" t="str">
        <f t="shared" si="108"/>
        <v>photography</v>
      </c>
      <c r="R1749" t="str">
        <f t="shared" si="109"/>
        <v>photobooks</v>
      </c>
      <c r="S1749" s="13">
        <f>(I1749/86400)+25569+(-8/24)</f>
        <v>42321.291666666664</v>
      </c>
      <c r="T1749" s="13">
        <f>(J1749/86400)+25569+(-8/24)</f>
        <v>42292.10219907407</v>
      </c>
      <c r="U1749" t="str">
        <f t="shared" si="110"/>
        <v>Oct</v>
      </c>
      <c r="V1749">
        <f t="shared" si="111"/>
        <v>2015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>(E1750/D1750)*100</f>
        <v>129.94800000000001</v>
      </c>
      <c r="P1750" s="6">
        <f>E1750/L1750</f>
        <v>358.97237569060775</v>
      </c>
      <c r="Q1750" t="str">
        <f t="shared" si="108"/>
        <v>photography</v>
      </c>
      <c r="R1750" t="str">
        <f t="shared" si="109"/>
        <v>photobooks</v>
      </c>
      <c r="S1750" s="13">
        <f>(I1750/86400)+25569+(-8/24)</f>
        <v>42249.617395833331</v>
      </c>
      <c r="T1750" s="13">
        <f>(J1750/86400)+25569+(-8/24)</f>
        <v>42219.617395833331</v>
      </c>
      <c r="U1750" t="str">
        <f t="shared" si="110"/>
        <v>Aug</v>
      </c>
      <c r="V1750">
        <f t="shared" si="111"/>
        <v>2015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>(E1751/D1751)*100</f>
        <v>123.48756218905473</v>
      </c>
      <c r="P1751" s="6">
        <f>E1751/L1751</f>
        <v>94.736641221374043</v>
      </c>
      <c r="Q1751" t="str">
        <f t="shared" si="108"/>
        <v>photography</v>
      </c>
      <c r="R1751" t="str">
        <f t="shared" si="109"/>
        <v>photobooks</v>
      </c>
      <c r="S1751" s="13">
        <f>(I1751/86400)+25569+(-8/24)</f>
        <v>42795.458333333336</v>
      </c>
      <c r="T1751" s="13">
        <f>(J1751/86400)+25569+(-8/24)</f>
        <v>42758.642604166664</v>
      </c>
      <c r="U1751" t="str">
        <f t="shared" si="110"/>
        <v>Jan</v>
      </c>
      <c r="V1751">
        <f t="shared" si="111"/>
        <v>2017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>(E1752/D1752)*100</f>
        <v>201.62</v>
      </c>
      <c r="P1752" s="6">
        <f>E1752/L1752</f>
        <v>80.647999999999996</v>
      </c>
      <c r="Q1752" t="str">
        <f t="shared" si="108"/>
        <v>photography</v>
      </c>
      <c r="R1752" t="str">
        <f t="shared" si="109"/>
        <v>photobooks</v>
      </c>
      <c r="S1752" s="13">
        <f>(I1752/86400)+25569+(-8/24)</f>
        <v>42479.503518518519</v>
      </c>
      <c r="T1752" s="13">
        <f>(J1752/86400)+25569+(-8/24)</f>
        <v>42454.503518518519</v>
      </c>
      <c r="U1752" t="str">
        <f t="shared" si="110"/>
        <v>Mar</v>
      </c>
      <c r="V1752">
        <f t="shared" si="111"/>
        <v>2016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>(E1753/D1753)*100</f>
        <v>102.89999999999999</v>
      </c>
      <c r="P1753" s="6">
        <f>E1753/L1753</f>
        <v>168.68852459016392</v>
      </c>
      <c r="Q1753" t="str">
        <f t="shared" si="108"/>
        <v>photography</v>
      </c>
      <c r="R1753" t="str">
        <f t="shared" si="109"/>
        <v>photobooks</v>
      </c>
      <c r="S1753" s="13">
        <f>(I1753/86400)+25569+(-8/24)</f>
        <v>42082.4065162037</v>
      </c>
      <c r="T1753" s="13">
        <f>(J1753/86400)+25569+(-8/24)</f>
        <v>42052.448182870365</v>
      </c>
      <c r="U1753" t="str">
        <f t="shared" si="110"/>
        <v>Feb</v>
      </c>
      <c r="V1753">
        <f t="shared" si="111"/>
        <v>2015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>(E1754/D1754)*100</f>
        <v>260.16666666666663</v>
      </c>
      <c r="P1754" s="6">
        <f>E1754/L1754</f>
        <v>34.68888888888889</v>
      </c>
      <c r="Q1754" t="str">
        <f t="shared" si="108"/>
        <v>photography</v>
      </c>
      <c r="R1754" t="str">
        <f t="shared" si="109"/>
        <v>photobooks</v>
      </c>
      <c r="S1754" s="13">
        <f>(I1754/86400)+25569+(-8/24)</f>
        <v>42656.919930555552</v>
      </c>
      <c r="T1754" s="13">
        <f>(J1754/86400)+25569+(-8/24)</f>
        <v>42626.919930555552</v>
      </c>
      <c r="U1754" t="str">
        <f t="shared" si="110"/>
        <v>Sep</v>
      </c>
      <c r="V1754">
        <f t="shared" si="111"/>
        <v>2016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>(E1755/D1755)*100</f>
        <v>108</v>
      </c>
      <c r="P1755" s="6">
        <f>E1755/L1755</f>
        <v>462.85714285714283</v>
      </c>
      <c r="Q1755" t="str">
        <f t="shared" si="108"/>
        <v>photography</v>
      </c>
      <c r="R1755" t="str">
        <f t="shared" si="109"/>
        <v>photobooks</v>
      </c>
      <c r="S1755" s="13">
        <f>(I1755/86400)+25569+(-8/24)</f>
        <v>42450.374629629623</v>
      </c>
      <c r="T1755" s="13">
        <f>(J1755/86400)+25569+(-8/24)</f>
        <v>42420.416296296295</v>
      </c>
      <c r="U1755" t="str">
        <f t="shared" si="110"/>
        <v>Feb</v>
      </c>
      <c r="V1755">
        <f t="shared" si="111"/>
        <v>2016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>(E1756/D1756)*100</f>
        <v>110.52941176470587</v>
      </c>
      <c r="P1756" s="6">
        <f>E1756/L1756</f>
        <v>104.38888888888889</v>
      </c>
      <c r="Q1756" t="str">
        <f t="shared" si="108"/>
        <v>photography</v>
      </c>
      <c r="R1756" t="str">
        <f t="shared" si="109"/>
        <v>photobooks</v>
      </c>
      <c r="S1756" s="13">
        <f>(I1756/86400)+25569+(-8/24)</f>
        <v>42097.501770833333</v>
      </c>
      <c r="T1756" s="13">
        <f>(J1756/86400)+25569+(-8/24)</f>
        <v>42067.543437499997</v>
      </c>
      <c r="U1756" t="str">
        <f t="shared" si="110"/>
        <v>Mar</v>
      </c>
      <c r="V1756">
        <f t="shared" si="111"/>
        <v>2015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>(E1757/D1757)*100</f>
        <v>120</v>
      </c>
      <c r="P1757" s="6">
        <f>E1757/L1757</f>
        <v>7.5</v>
      </c>
      <c r="Q1757" t="str">
        <f t="shared" si="108"/>
        <v>photography</v>
      </c>
      <c r="R1757" t="str">
        <f t="shared" si="109"/>
        <v>photobooks</v>
      </c>
      <c r="S1757" s="13">
        <f>(I1757/86400)+25569+(-8/24)</f>
        <v>42282.455567129626</v>
      </c>
      <c r="T1757" s="13">
        <f>(J1757/86400)+25569+(-8/24)</f>
        <v>42252.455567129626</v>
      </c>
      <c r="U1757" t="str">
        <f t="shared" si="110"/>
        <v>Sep</v>
      </c>
      <c r="V1757">
        <f t="shared" si="111"/>
        <v>2015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>(E1758/D1758)*100</f>
        <v>102.82909090909091</v>
      </c>
      <c r="P1758" s="6">
        <f>E1758/L1758</f>
        <v>47.13</v>
      </c>
      <c r="Q1758" t="str">
        <f t="shared" si="108"/>
        <v>photography</v>
      </c>
      <c r="R1758" t="str">
        <f t="shared" si="109"/>
        <v>photobooks</v>
      </c>
      <c r="S1758" s="13">
        <f>(I1758/86400)+25569+(-8/24)</f>
        <v>42610.834131944437</v>
      </c>
      <c r="T1758" s="13">
        <f>(J1758/86400)+25569+(-8/24)</f>
        <v>42570.834131944437</v>
      </c>
      <c r="U1758" t="str">
        <f t="shared" si="110"/>
        <v>Jul</v>
      </c>
      <c r="V1758">
        <f t="shared" si="111"/>
        <v>2016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>(E1759/D1759)*100</f>
        <v>115.99999999999999</v>
      </c>
      <c r="P1759" s="6">
        <f>E1759/L1759</f>
        <v>414.28571428571428</v>
      </c>
      <c r="Q1759" t="str">
        <f t="shared" si="108"/>
        <v>photography</v>
      </c>
      <c r="R1759" t="str">
        <f t="shared" si="109"/>
        <v>photobooks</v>
      </c>
      <c r="S1759" s="13">
        <f>(I1759/86400)+25569+(-8/24)</f>
        <v>42763.478472222218</v>
      </c>
      <c r="T1759" s="13">
        <f>(J1759/86400)+25569+(-8/24)</f>
        <v>42733.494016203702</v>
      </c>
      <c r="U1759" t="str">
        <f t="shared" si="110"/>
        <v>Dec</v>
      </c>
      <c r="V1759">
        <f t="shared" si="111"/>
        <v>2016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>(E1760/D1760)*100</f>
        <v>114.7</v>
      </c>
      <c r="P1760" s="6">
        <f>E1760/L1760</f>
        <v>42.481481481481481</v>
      </c>
      <c r="Q1760" t="str">
        <f t="shared" si="108"/>
        <v>photography</v>
      </c>
      <c r="R1760" t="str">
        <f t="shared" si="109"/>
        <v>photobooks</v>
      </c>
      <c r="S1760" s="13">
        <f>(I1760/86400)+25569+(-8/24)</f>
        <v>42565.62259259259</v>
      </c>
      <c r="T1760" s="13">
        <f>(J1760/86400)+25569+(-8/24)</f>
        <v>42505.62259259259</v>
      </c>
      <c r="U1760" t="str">
        <f t="shared" si="110"/>
        <v>May</v>
      </c>
      <c r="V1760">
        <f t="shared" si="111"/>
        <v>2016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>(E1761/D1761)*100</f>
        <v>106.60000000000001</v>
      </c>
      <c r="P1761" s="6">
        <f>E1761/L1761</f>
        <v>108.77551020408163</v>
      </c>
      <c r="Q1761" t="str">
        <f t="shared" si="108"/>
        <v>photography</v>
      </c>
      <c r="R1761" t="str">
        <f t="shared" si="109"/>
        <v>photobooks</v>
      </c>
      <c r="S1761" s="13">
        <f>(I1761/86400)+25569+(-8/24)</f>
        <v>42088.454039351847</v>
      </c>
      <c r="T1761" s="13">
        <f>(J1761/86400)+25569+(-8/24)</f>
        <v>42068.495706018519</v>
      </c>
      <c r="U1761" t="str">
        <f t="shared" si="110"/>
        <v>Mar</v>
      </c>
      <c r="V1761">
        <f t="shared" si="111"/>
        <v>2015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>(E1762/D1762)*100</f>
        <v>165.44</v>
      </c>
      <c r="P1762" s="6">
        <f>E1762/L1762</f>
        <v>81.098039215686271</v>
      </c>
      <c r="Q1762" t="str">
        <f t="shared" si="108"/>
        <v>photography</v>
      </c>
      <c r="R1762" t="str">
        <f t="shared" si="109"/>
        <v>photobooks</v>
      </c>
      <c r="S1762" s="13">
        <f>(I1762/86400)+25569+(-8/24)</f>
        <v>42425.339270833334</v>
      </c>
      <c r="T1762" s="13">
        <f>(J1762/86400)+25569+(-8/24)</f>
        <v>42405.339270833334</v>
      </c>
      <c r="U1762" t="str">
        <f t="shared" si="110"/>
        <v>Feb</v>
      </c>
      <c r="V1762">
        <f t="shared" si="111"/>
        <v>2016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>(E1763/D1763)*100</f>
        <v>155</v>
      </c>
      <c r="P1763" s="6">
        <f>E1763/L1763</f>
        <v>51.666666666666664</v>
      </c>
      <c r="Q1763" t="str">
        <f t="shared" si="108"/>
        <v>photography</v>
      </c>
      <c r="R1763" t="str">
        <f t="shared" si="109"/>
        <v>photobooks</v>
      </c>
      <c r="S1763" s="13">
        <f>(I1763/86400)+25569+(-8/24)</f>
        <v>42259.234490740739</v>
      </c>
      <c r="T1763" s="13">
        <f>(J1763/86400)+25569+(-8/24)</f>
        <v>42209.234490740739</v>
      </c>
      <c r="U1763" t="str">
        <f t="shared" si="110"/>
        <v>Jul</v>
      </c>
      <c r="V1763">
        <f t="shared" si="111"/>
        <v>2015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>(E1764/D1764)*100</f>
        <v>885</v>
      </c>
      <c r="P1764" s="6">
        <f>E1764/L1764</f>
        <v>35.4</v>
      </c>
      <c r="Q1764" t="str">
        <f t="shared" si="108"/>
        <v>photography</v>
      </c>
      <c r="R1764" t="str">
        <f t="shared" si="109"/>
        <v>photobooks</v>
      </c>
      <c r="S1764" s="13">
        <f>(I1764/86400)+25569+(-8/24)</f>
        <v>42440.648668981477</v>
      </c>
      <c r="T1764" s="13">
        <f>(J1764/86400)+25569+(-8/24)</f>
        <v>42410.648668981477</v>
      </c>
      <c r="U1764" t="str">
        <f t="shared" si="110"/>
        <v>Feb</v>
      </c>
      <c r="V1764">
        <f t="shared" si="111"/>
        <v>2016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>(E1765/D1765)*100</f>
        <v>101.90833333333333</v>
      </c>
      <c r="P1765" s="6">
        <f>E1765/L1765</f>
        <v>103.63559322033899</v>
      </c>
      <c r="Q1765" t="str">
        <f t="shared" si="108"/>
        <v>photography</v>
      </c>
      <c r="R1765" t="str">
        <f t="shared" si="109"/>
        <v>photobooks</v>
      </c>
      <c r="S1765" s="13">
        <f>(I1765/86400)+25569+(-8/24)</f>
        <v>42666.535185185181</v>
      </c>
      <c r="T1765" s="13">
        <f>(J1765/86400)+25569+(-8/24)</f>
        <v>42636.535185185181</v>
      </c>
      <c r="U1765" t="str">
        <f t="shared" si="110"/>
        <v>Sep</v>
      </c>
      <c r="V1765">
        <f t="shared" si="111"/>
        <v>2016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>(E1766/D1766)*100</f>
        <v>19.600000000000001</v>
      </c>
      <c r="P1766" s="6">
        <f>E1766/L1766</f>
        <v>55.282051282051285</v>
      </c>
      <c r="Q1766" t="str">
        <f t="shared" si="108"/>
        <v>photography</v>
      </c>
      <c r="R1766" t="str">
        <f t="shared" si="109"/>
        <v>photobooks</v>
      </c>
      <c r="S1766" s="13">
        <f>(I1766/86400)+25569+(-8/24)</f>
        <v>41854.15253472222</v>
      </c>
      <c r="T1766" s="13">
        <f>(J1766/86400)+25569+(-8/24)</f>
        <v>41825.15253472222</v>
      </c>
      <c r="U1766" t="str">
        <f t="shared" si="110"/>
        <v>Jul</v>
      </c>
      <c r="V1766">
        <f t="shared" si="111"/>
        <v>2014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>(E1767/D1767)*100</f>
        <v>59.467839999999995</v>
      </c>
      <c r="P1767" s="6">
        <f>E1767/L1767</f>
        <v>72.16970873786407</v>
      </c>
      <c r="Q1767" t="str">
        <f t="shared" si="108"/>
        <v>photography</v>
      </c>
      <c r="R1767" t="str">
        <f t="shared" si="109"/>
        <v>photobooks</v>
      </c>
      <c r="S1767" s="13">
        <f>(I1767/86400)+25569+(-8/24)</f>
        <v>41864.647129629629</v>
      </c>
      <c r="T1767" s="13">
        <f>(J1767/86400)+25569+(-8/24)</f>
        <v>41834.647129629629</v>
      </c>
      <c r="U1767" t="str">
        <f t="shared" si="110"/>
        <v>Jul</v>
      </c>
      <c r="V1767">
        <f t="shared" si="111"/>
        <v>2014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>(E1768/D1768)*100</f>
        <v>0</v>
      </c>
      <c r="P1768" s="6" t="e">
        <f>E1768/L1768</f>
        <v>#DIV/0!</v>
      </c>
      <c r="Q1768" t="str">
        <f t="shared" si="108"/>
        <v>photography</v>
      </c>
      <c r="R1768" t="str">
        <f t="shared" si="109"/>
        <v>photobooks</v>
      </c>
      <c r="S1768" s="13">
        <f>(I1768/86400)+25569+(-8/24)</f>
        <v>41876.52648148148</v>
      </c>
      <c r="T1768" s="13">
        <f>(J1768/86400)+25569+(-8/24)</f>
        <v>41855.52648148148</v>
      </c>
      <c r="U1768" t="str">
        <f t="shared" si="110"/>
        <v>Aug</v>
      </c>
      <c r="V1768">
        <f t="shared" si="111"/>
        <v>2014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>(E1769/D1769)*100</f>
        <v>45.72</v>
      </c>
      <c r="P1769" s="6">
        <f>E1769/L1769</f>
        <v>58.615384615384613</v>
      </c>
      <c r="Q1769" t="str">
        <f t="shared" si="108"/>
        <v>photography</v>
      </c>
      <c r="R1769" t="str">
        <f t="shared" si="109"/>
        <v>photobooks</v>
      </c>
      <c r="S1769" s="13">
        <f>(I1769/86400)+25569+(-8/24)</f>
        <v>41854.325046296297</v>
      </c>
      <c r="T1769" s="13">
        <f>(J1769/86400)+25569+(-8/24)</f>
        <v>41824.325046296297</v>
      </c>
      <c r="U1769" t="str">
        <f t="shared" si="110"/>
        <v>Jul</v>
      </c>
      <c r="V1769">
        <f t="shared" si="111"/>
        <v>2014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>(E1770/D1770)*100</f>
        <v>3.74</v>
      </c>
      <c r="P1770" s="6">
        <f>E1770/L1770</f>
        <v>12.466666666666667</v>
      </c>
      <c r="Q1770" t="str">
        <f t="shared" si="108"/>
        <v>photography</v>
      </c>
      <c r="R1770" t="str">
        <f t="shared" si="109"/>
        <v>photobooks</v>
      </c>
      <c r="S1770" s="13">
        <f>(I1770/86400)+25569+(-8/24)</f>
        <v>41909.227361111109</v>
      </c>
      <c r="T1770" s="13">
        <f>(J1770/86400)+25569+(-8/24)</f>
        <v>41849.227361111109</v>
      </c>
      <c r="U1770" t="str">
        <f t="shared" si="110"/>
        <v>Jul</v>
      </c>
      <c r="V1770">
        <f t="shared" si="111"/>
        <v>2014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>(E1771/D1771)*100</f>
        <v>2.7025000000000001</v>
      </c>
      <c r="P1771" s="6">
        <f>E1771/L1771</f>
        <v>49.136363636363633</v>
      </c>
      <c r="Q1771" t="str">
        <f t="shared" si="108"/>
        <v>photography</v>
      </c>
      <c r="R1771" t="str">
        <f t="shared" si="109"/>
        <v>photobooks</v>
      </c>
      <c r="S1771" s="13">
        <f>(I1771/86400)+25569+(-8/24)</f>
        <v>42017.485636574071</v>
      </c>
      <c r="T1771" s="13">
        <f>(J1771/86400)+25569+(-8/24)</f>
        <v>41987.485636574071</v>
      </c>
      <c r="U1771" t="str">
        <f t="shared" si="110"/>
        <v>Dec</v>
      </c>
      <c r="V1771">
        <f t="shared" si="111"/>
        <v>2014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>(E1772/D1772)*100</f>
        <v>56.51428571428572</v>
      </c>
      <c r="P1772" s="6">
        <f>E1772/L1772</f>
        <v>150.5</v>
      </c>
      <c r="Q1772" t="str">
        <f t="shared" si="108"/>
        <v>photography</v>
      </c>
      <c r="R1772" t="str">
        <f t="shared" si="109"/>
        <v>photobooks</v>
      </c>
      <c r="S1772" s="13">
        <f>(I1772/86400)+25569+(-8/24)</f>
        <v>41926.446689814817</v>
      </c>
      <c r="T1772" s="13">
        <f>(J1772/86400)+25569+(-8/24)</f>
        <v>41891.446689814817</v>
      </c>
      <c r="U1772" t="str">
        <f t="shared" si="110"/>
        <v>Sep</v>
      </c>
      <c r="V1772">
        <f t="shared" si="111"/>
        <v>2014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>(E1773/D1773)*100</f>
        <v>21.30952380952381</v>
      </c>
      <c r="P1773" s="6">
        <f>E1773/L1773</f>
        <v>35.799999999999997</v>
      </c>
      <c r="Q1773" t="str">
        <f t="shared" si="108"/>
        <v>photography</v>
      </c>
      <c r="R1773" t="str">
        <f t="shared" si="109"/>
        <v>photobooks</v>
      </c>
      <c r="S1773" s="13">
        <f>(I1773/86400)+25569+(-8/24)</f>
        <v>41935.646296296291</v>
      </c>
      <c r="T1773" s="13">
        <f>(J1773/86400)+25569+(-8/24)</f>
        <v>41905.646296296291</v>
      </c>
      <c r="U1773" t="str">
        <f t="shared" si="110"/>
        <v>Sep</v>
      </c>
      <c r="V1773">
        <f t="shared" si="111"/>
        <v>2014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>(E1774/D1774)*100</f>
        <v>15.6</v>
      </c>
      <c r="P1774" s="6">
        <f>E1774/L1774</f>
        <v>45.157894736842103</v>
      </c>
      <c r="Q1774" t="str">
        <f t="shared" si="108"/>
        <v>photography</v>
      </c>
      <c r="R1774" t="str">
        <f t="shared" si="109"/>
        <v>photobooks</v>
      </c>
      <c r="S1774" s="13">
        <f>(I1774/86400)+25569+(-8/24)</f>
        <v>41826.384675925925</v>
      </c>
      <c r="T1774" s="13">
        <f>(J1774/86400)+25569+(-8/24)</f>
        <v>41766.384675925925</v>
      </c>
      <c r="U1774" t="str">
        <f t="shared" si="110"/>
        <v>May</v>
      </c>
      <c r="V1774">
        <f t="shared" si="111"/>
        <v>2014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>(E1775/D1775)*100</f>
        <v>6.2566666666666677</v>
      </c>
      <c r="P1775" s="6">
        <f>E1775/L1775</f>
        <v>98.78947368421052</v>
      </c>
      <c r="Q1775" t="str">
        <f t="shared" si="108"/>
        <v>photography</v>
      </c>
      <c r="R1775" t="str">
        <f t="shared" si="109"/>
        <v>photobooks</v>
      </c>
      <c r="S1775" s="13">
        <f>(I1775/86400)+25569+(-8/24)</f>
        <v>42023.427060185182</v>
      </c>
      <c r="T1775" s="13">
        <f>(J1775/86400)+25569+(-8/24)</f>
        <v>41978.427060185182</v>
      </c>
      <c r="U1775" t="str">
        <f t="shared" si="110"/>
        <v>Dec</v>
      </c>
      <c r="V1775">
        <f t="shared" si="111"/>
        <v>2014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>(E1776/D1776)*100</f>
        <v>45.92</v>
      </c>
      <c r="P1776" s="6">
        <f>E1776/L1776</f>
        <v>88.307692307692307</v>
      </c>
      <c r="Q1776" t="str">
        <f t="shared" si="108"/>
        <v>photography</v>
      </c>
      <c r="R1776" t="str">
        <f t="shared" si="109"/>
        <v>photobooks</v>
      </c>
      <c r="S1776" s="13">
        <f>(I1776/86400)+25569+(-8/24)</f>
        <v>41972.290972222218</v>
      </c>
      <c r="T1776" s="13">
        <f>(J1776/86400)+25569+(-8/24)</f>
        <v>41929.885324074072</v>
      </c>
      <c r="U1776" t="str">
        <f t="shared" si="110"/>
        <v>Oct</v>
      </c>
      <c r="V1776">
        <f t="shared" si="111"/>
        <v>2014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>(E1777/D1777)*100</f>
        <v>65.101538461538468</v>
      </c>
      <c r="P1777" s="6">
        <f>E1777/L1777</f>
        <v>170.62903225806451</v>
      </c>
      <c r="Q1777" t="str">
        <f t="shared" si="108"/>
        <v>photography</v>
      </c>
      <c r="R1777" t="str">
        <f t="shared" si="109"/>
        <v>photobooks</v>
      </c>
      <c r="S1777" s="13">
        <f>(I1777/86400)+25569+(-8/24)</f>
        <v>41936.643055555549</v>
      </c>
      <c r="T1777" s="13">
        <f>(J1777/86400)+25569+(-8/24)</f>
        <v>41891.643055555549</v>
      </c>
      <c r="U1777" t="str">
        <f t="shared" si="110"/>
        <v>Sep</v>
      </c>
      <c r="V1777">
        <f t="shared" si="111"/>
        <v>2014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>(E1778/D1778)*100</f>
        <v>6.7</v>
      </c>
      <c r="P1778" s="6">
        <f>E1778/L1778</f>
        <v>83.75</v>
      </c>
      <c r="Q1778" t="str">
        <f t="shared" si="108"/>
        <v>photography</v>
      </c>
      <c r="R1778" t="str">
        <f t="shared" si="109"/>
        <v>photobooks</v>
      </c>
      <c r="S1778" s="13">
        <f>(I1778/86400)+25569+(-8/24)</f>
        <v>41941.623506944445</v>
      </c>
      <c r="T1778" s="13">
        <f>(J1778/86400)+25569+(-8/24)</f>
        <v>41905.623506944445</v>
      </c>
      <c r="U1778" t="str">
        <f t="shared" si="110"/>
        <v>Sep</v>
      </c>
      <c r="V1778">
        <f t="shared" si="111"/>
        <v>2014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>(E1779/D1779)*100</f>
        <v>13.5625</v>
      </c>
      <c r="P1779" s="6">
        <f>E1779/L1779</f>
        <v>65.099999999999994</v>
      </c>
      <c r="Q1779" t="str">
        <f t="shared" si="108"/>
        <v>photography</v>
      </c>
      <c r="R1779" t="str">
        <f t="shared" si="109"/>
        <v>photobooks</v>
      </c>
      <c r="S1779" s="13">
        <f>(I1779/86400)+25569+(-8/24)</f>
        <v>42055.02376157407</v>
      </c>
      <c r="T1779" s="13">
        <f>(J1779/86400)+25569+(-8/24)</f>
        <v>42025.02376157407</v>
      </c>
      <c r="U1779" t="str">
        <f t="shared" si="110"/>
        <v>Jan</v>
      </c>
      <c r="V1779">
        <f t="shared" si="111"/>
        <v>2015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>(E1780/D1780)*100</f>
        <v>1.9900000000000002</v>
      </c>
      <c r="P1780" s="6">
        <f>E1780/L1780</f>
        <v>66.333333333333329</v>
      </c>
      <c r="Q1780" t="str">
        <f t="shared" si="108"/>
        <v>photography</v>
      </c>
      <c r="R1780" t="str">
        <f t="shared" si="109"/>
        <v>photobooks</v>
      </c>
      <c r="S1780" s="13">
        <f>(I1780/86400)+25569+(-8/24)</f>
        <v>42090.488368055558</v>
      </c>
      <c r="T1780" s="13">
        <f>(J1780/86400)+25569+(-8/24)</f>
        <v>42045.530034722215</v>
      </c>
      <c r="U1780" t="str">
        <f t="shared" si="110"/>
        <v>Feb</v>
      </c>
      <c r="V1780">
        <f t="shared" si="111"/>
        <v>2015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>(E1781/D1781)*100</f>
        <v>36.236363636363642</v>
      </c>
      <c r="P1781" s="6">
        <f>E1781/L1781</f>
        <v>104.89473684210526</v>
      </c>
      <c r="Q1781" t="str">
        <f t="shared" si="108"/>
        <v>photography</v>
      </c>
      <c r="R1781" t="str">
        <f t="shared" si="109"/>
        <v>photobooks</v>
      </c>
      <c r="S1781" s="13">
        <f>(I1781/86400)+25569+(-8/24)</f>
        <v>42615.358564814807</v>
      </c>
      <c r="T1781" s="13">
        <f>(J1781/86400)+25569+(-8/24)</f>
        <v>42585.358564814807</v>
      </c>
      <c r="U1781" t="str">
        <f t="shared" si="110"/>
        <v>Aug</v>
      </c>
      <c r="V1781">
        <f t="shared" si="111"/>
        <v>2016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>(E1782/D1782)*100</f>
        <v>39.743333333333339</v>
      </c>
      <c r="P1782" s="6">
        <f>E1782/L1782</f>
        <v>78.440789473684205</v>
      </c>
      <c r="Q1782" t="str">
        <f t="shared" si="108"/>
        <v>photography</v>
      </c>
      <c r="R1782" t="str">
        <f t="shared" si="109"/>
        <v>photobooks</v>
      </c>
      <c r="S1782" s="13">
        <f>(I1782/86400)+25569+(-8/24)</f>
        <v>42553.267476851848</v>
      </c>
      <c r="T1782" s="13">
        <f>(J1782/86400)+25569+(-8/24)</f>
        <v>42493.267476851848</v>
      </c>
      <c r="U1782" t="str">
        <f t="shared" si="110"/>
        <v>May</v>
      </c>
      <c r="V1782">
        <f t="shared" si="111"/>
        <v>2016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>(E1783/D1783)*100</f>
        <v>25.763636363636365</v>
      </c>
      <c r="P1783" s="6">
        <f>E1783/L1783</f>
        <v>59.041666666666664</v>
      </c>
      <c r="Q1783" t="str">
        <f t="shared" si="108"/>
        <v>photography</v>
      </c>
      <c r="R1783" t="str">
        <f t="shared" si="109"/>
        <v>photobooks</v>
      </c>
      <c r="S1783" s="13">
        <f>(I1783/86400)+25569+(-8/24)</f>
        <v>42628.284085648142</v>
      </c>
      <c r="T1783" s="13">
        <f>(J1783/86400)+25569+(-8/24)</f>
        <v>42597.284085648142</v>
      </c>
      <c r="U1783" t="str">
        <f t="shared" si="110"/>
        <v>Aug</v>
      </c>
      <c r="V1783">
        <f t="shared" si="111"/>
        <v>2016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>(E1784/D1784)*100</f>
        <v>15.491428571428573</v>
      </c>
      <c r="P1784" s="6">
        <f>E1784/L1784</f>
        <v>71.34210526315789</v>
      </c>
      <c r="Q1784" t="str">
        <f t="shared" si="108"/>
        <v>photography</v>
      </c>
      <c r="R1784" t="str">
        <f t="shared" si="109"/>
        <v>photobooks</v>
      </c>
      <c r="S1784" s="13">
        <f>(I1784/86400)+25569+(-8/24)</f>
        <v>42421.241770833331</v>
      </c>
      <c r="T1784" s="13">
        <f>(J1784/86400)+25569+(-8/24)</f>
        <v>42388.241770833331</v>
      </c>
      <c r="U1784" t="str">
        <f t="shared" si="110"/>
        <v>Jan</v>
      </c>
      <c r="V1784">
        <f t="shared" si="111"/>
        <v>2016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>(E1785/D1785)*100</f>
        <v>23.692499999999999</v>
      </c>
      <c r="P1785" s="6">
        <f>E1785/L1785</f>
        <v>51.227027027027027</v>
      </c>
      <c r="Q1785" t="str">
        <f t="shared" si="108"/>
        <v>photography</v>
      </c>
      <c r="R1785" t="str">
        <f t="shared" si="109"/>
        <v>photobooks</v>
      </c>
      <c r="S1785" s="13">
        <f>(I1785/86400)+25569+(-8/24)</f>
        <v>42145.616643518515</v>
      </c>
      <c r="T1785" s="13">
        <f>(J1785/86400)+25569+(-8/24)</f>
        <v>42115.616643518515</v>
      </c>
      <c r="U1785" t="str">
        <f t="shared" si="110"/>
        <v>Apr</v>
      </c>
      <c r="V1785">
        <f t="shared" si="111"/>
        <v>2015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>(E1786/D1786)*100</f>
        <v>39.76</v>
      </c>
      <c r="P1786" s="6">
        <f>E1786/L1786</f>
        <v>60.242424242424242</v>
      </c>
      <c r="Q1786" t="str">
        <f t="shared" si="108"/>
        <v>photography</v>
      </c>
      <c r="R1786" t="str">
        <f t="shared" si="109"/>
        <v>photobooks</v>
      </c>
      <c r="S1786" s="13">
        <f>(I1786/86400)+25569+(-8/24)</f>
        <v>42034.809027777774</v>
      </c>
      <c r="T1786" s="13">
        <f>(J1786/86400)+25569+(-8/24)</f>
        <v>42003.322222222218</v>
      </c>
      <c r="U1786" t="str">
        <f t="shared" si="110"/>
        <v>Dec</v>
      </c>
      <c r="V1786">
        <f t="shared" si="111"/>
        <v>2014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>(E1787/D1787)*100</f>
        <v>20.220833333333331</v>
      </c>
      <c r="P1787" s="6">
        <f>E1787/L1787</f>
        <v>44.935185185185183</v>
      </c>
      <c r="Q1787" t="str">
        <f t="shared" si="108"/>
        <v>photography</v>
      </c>
      <c r="R1787" t="str">
        <f t="shared" si="109"/>
        <v>photobooks</v>
      </c>
      <c r="S1787" s="13">
        <f>(I1787/86400)+25569+(-8/24)</f>
        <v>41927.666666666664</v>
      </c>
      <c r="T1787" s="13">
        <f>(J1787/86400)+25569+(-8/24)</f>
        <v>41896.801562499997</v>
      </c>
      <c r="U1787" t="str">
        <f t="shared" si="110"/>
        <v>Sep</v>
      </c>
      <c r="V1787">
        <f t="shared" si="111"/>
        <v>2014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>(E1788/D1788)*100</f>
        <v>47.631578947368418</v>
      </c>
      <c r="P1788" s="6">
        <f>E1788/L1788</f>
        <v>31.206896551724139</v>
      </c>
      <c r="Q1788" t="str">
        <f t="shared" si="108"/>
        <v>photography</v>
      </c>
      <c r="R1788" t="str">
        <f t="shared" si="109"/>
        <v>photobooks</v>
      </c>
      <c r="S1788" s="13">
        <f>(I1788/86400)+25569+(-8/24)</f>
        <v>41988.217326388891</v>
      </c>
      <c r="T1788" s="13">
        <f>(J1788/86400)+25569+(-8/24)</f>
        <v>41958.217326388891</v>
      </c>
      <c r="U1788" t="str">
        <f t="shared" si="110"/>
        <v>Nov</v>
      </c>
      <c r="V1788">
        <f t="shared" si="111"/>
        <v>2014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>(E1789/D1789)*100</f>
        <v>15.329999999999998</v>
      </c>
      <c r="P1789" s="6">
        <f>E1789/L1789</f>
        <v>63.875</v>
      </c>
      <c r="Q1789" t="str">
        <f t="shared" si="108"/>
        <v>photography</v>
      </c>
      <c r="R1789" t="str">
        <f t="shared" si="109"/>
        <v>photobooks</v>
      </c>
      <c r="S1789" s="13">
        <f>(I1789/86400)+25569+(-8/24)</f>
        <v>42098.28052083333</v>
      </c>
      <c r="T1789" s="13">
        <f>(J1789/86400)+25569+(-8/24)</f>
        <v>42068.322187499994</v>
      </c>
      <c r="U1789" t="str">
        <f t="shared" si="110"/>
        <v>Mar</v>
      </c>
      <c r="V1789">
        <f t="shared" si="111"/>
        <v>2015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>(E1790/D1790)*100</f>
        <v>1.3818181818181818</v>
      </c>
      <c r="P1790" s="6">
        <f>E1790/L1790</f>
        <v>19</v>
      </c>
      <c r="Q1790" t="str">
        <f t="shared" si="108"/>
        <v>photography</v>
      </c>
      <c r="R1790" t="str">
        <f t="shared" si="109"/>
        <v>photobooks</v>
      </c>
      <c r="S1790" s="13">
        <f>(I1790/86400)+25569+(-8/24)</f>
        <v>41943.615069444444</v>
      </c>
      <c r="T1790" s="13">
        <f>(J1790/86400)+25569+(-8/24)</f>
        <v>41913.615069444444</v>
      </c>
      <c r="U1790" t="str">
        <f t="shared" si="110"/>
        <v>Oct</v>
      </c>
      <c r="V1790">
        <f t="shared" si="111"/>
        <v>2014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>(E1791/D1791)*100</f>
        <v>0.5</v>
      </c>
      <c r="P1791" s="6">
        <f>E1791/L1791</f>
        <v>10</v>
      </c>
      <c r="Q1791" t="str">
        <f t="shared" si="108"/>
        <v>photography</v>
      </c>
      <c r="R1791" t="str">
        <f t="shared" si="109"/>
        <v>photobooks</v>
      </c>
      <c r="S1791" s="13">
        <f>(I1791/86400)+25569+(-8/24)</f>
        <v>42015.916701388887</v>
      </c>
      <c r="T1791" s="13">
        <f>(J1791/86400)+25569+(-8/24)</f>
        <v>41955.916701388887</v>
      </c>
      <c r="U1791" t="str">
        <f t="shared" si="110"/>
        <v>Nov</v>
      </c>
      <c r="V1791">
        <f t="shared" si="111"/>
        <v>2014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>(E1792/D1792)*100</f>
        <v>4.957575757575758</v>
      </c>
      <c r="P1792" s="6">
        <f>E1792/L1792</f>
        <v>109.06666666666666</v>
      </c>
      <c r="Q1792" t="str">
        <f t="shared" si="108"/>
        <v>photography</v>
      </c>
      <c r="R1792" t="str">
        <f t="shared" si="109"/>
        <v>photobooks</v>
      </c>
      <c r="S1792" s="13">
        <f>(I1792/86400)+25569+(-8/24)</f>
        <v>42040.341180555552</v>
      </c>
      <c r="T1792" s="13">
        <f>(J1792/86400)+25569+(-8/24)</f>
        <v>42010.341180555552</v>
      </c>
      <c r="U1792" t="str">
        <f t="shared" si="110"/>
        <v>Jan</v>
      </c>
      <c r="V1792">
        <f t="shared" si="111"/>
        <v>2015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>(E1793/D1793)*100</f>
        <v>3.5666666666666664</v>
      </c>
      <c r="P1793" s="6">
        <f>E1793/L1793</f>
        <v>26.75</v>
      </c>
      <c r="Q1793" t="str">
        <f t="shared" si="108"/>
        <v>photography</v>
      </c>
      <c r="R1793" t="str">
        <f t="shared" si="109"/>
        <v>photobooks</v>
      </c>
      <c r="S1793" s="13">
        <f>(I1793/86400)+25569+(-8/24)</f>
        <v>42033.407002314816</v>
      </c>
      <c r="T1793" s="13">
        <f>(J1793/86400)+25569+(-8/24)</f>
        <v>41973.407002314816</v>
      </c>
      <c r="U1793" t="str">
        <f t="shared" si="110"/>
        <v>Nov</v>
      </c>
      <c r="V1793">
        <f t="shared" si="111"/>
        <v>2014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>(E1794/D1794)*100</f>
        <v>61.124000000000002</v>
      </c>
      <c r="P1794" s="6">
        <f>E1794/L1794</f>
        <v>109.93525179856115</v>
      </c>
      <c r="Q1794" t="str">
        <f t="shared" si="108"/>
        <v>photography</v>
      </c>
      <c r="R1794" t="str">
        <f t="shared" si="109"/>
        <v>photobooks</v>
      </c>
      <c r="S1794" s="13">
        <f>(I1794/86400)+25569+(-8/24)</f>
        <v>42225.957638888889</v>
      </c>
      <c r="T1794" s="13">
        <f>(J1794/86400)+25569+(-8/24)</f>
        <v>42188.697708333326</v>
      </c>
      <c r="U1794" t="str">
        <f t="shared" si="110"/>
        <v>Jul</v>
      </c>
      <c r="V1794">
        <f t="shared" si="111"/>
        <v>2015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>(E1795/D1795)*100</f>
        <v>1.3333333333333335</v>
      </c>
      <c r="P1795" s="6">
        <f>E1795/L1795</f>
        <v>20</v>
      </c>
      <c r="Q1795" t="str">
        <f t="shared" ref="Q1795:Q1858" si="112">LEFT(N1795,FIND("/",N1795)-1)</f>
        <v>photography</v>
      </c>
      <c r="R1795" t="str">
        <f t="shared" ref="R1795:R1858" si="113">MID(N1795,FIND("/",N1795)+1,20)</f>
        <v>photobooks</v>
      </c>
      <c r="S1795" s="13">
        <f>(I1795/86400)+25569+(-8/24)</f>
        <v>41970.6</v>
      </c>
      <c r="T1795" s="13">
        <f>(J1795/86400)+25569+(-8/24)</f>
        <v>41940.558333333327</v>
      </c>
      <c r="U1795" t="str">
        <f t="shared" ref="U1795:U1858" si="114">TEXT(T1795,"mmm")</f>
        <v>Oct</v>
      </c>
      <c r="V1795">
        <f t="shared" ref="V1795:V1858" si="115">YEAR(T1795)</f>
        <v>2014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>(E1796/D1796)*100</f>
        <v>11.077777777777778</v>
      </c>
      <c r="P1796" s="6">
        <f>E1796/L1796</f>
        <v>55.388888888888886</v>
      </c>
      <c r="Q1796" t="str">
        <f t="shared" si="112"/>
        <v>photography</v>
      </c>
      <c r="R1796" t="str">
        <f t="shared" si="113"/>
        <v>photobooks</v>
      </c>
      <c r="S1796" s="13">
        <f>(I1796/86400)+25569+(-8/24)</f>
        <v>42046.217847222222</v>
      </c>
      <c r="T1796" s="13">
        <f>(J1796/86400)+25569+(-8/24)</f>
        <v>42011.217847222222</v>
      </c>
      <c r="U1796" t="str">
        <f t="shared" si="114"/>
        <v>Jan</v>
      </c>
      <c r="V1796">
        <f t="shared" si="115"/>
        <v>2015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>(E1797/D1797)*100</f>
        <v>38.735714285714288</v>
      </c>
      <c r="P1797" s="6">
        <f>E1797/L1797</f>
        <v>133.90123456790124</v>
      </c>
      <c r="Q1797" t="str">
        <f t="shared" si="112"/>
        <v>photography</v>
      </c>
      <c r="R1797" t="str">
        <f t="shared" si="113"/>
        <v>photobooks</v>
      </c>
      <c r="S1797" s="13">
        <f>(I1797/86400)+25569+(-8/24)</f>
        <v>42657.333333333336</v>
      </c>
      <c r="T1797" s="13">
        <f>(J1797/86400)+25569+(-8/24)</f>
        <v>42627.955335648141</v>
      </c>
      <c r="U1797" t="str">
        <f t="shared" si="114"/>
        <v>Sep</v>
      </c>
      <c r="V1797">
        <f t="shared" si="115"/>
        <v>2016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>(E1798/D1798)*100</f>
        <v>22.05263157894737</v>
      </c>
      <c r="P1798" s="6">
        <f>E1798/L1798</f>
        <v>48.720930232558139</v>
      </c>
      <c r="Q1798" t="str">
        <f t="shared" si="112"/>
        <v>photography</v>
      </c>
      <c r="R1798" t="str">
        <f t="shared" si="113"/>
        <v>photobooks</v>
      </c>
      <c r="S1798" s="13">
        <f>(I1798/86400)+25569+(-8/24)</f>
        <v>42575.106087962959</v>
      </c>
      <c r="T1798" s="13">
        <f>(J1798/86400)+25569+(-8/24)</f>
        <v>42515.106087962959</v>
      </c>
      <c r="U1798" t="str">
        <f t="shared" si="114"/>
        <v>May</v>
      </c>
      <c r="V1798">
        <f t="shared" si="115"/>
        <v>2016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>(E1799/D1799)*100</f>
        <v>67.55</v>
      </c>
      <c r="P1799" s="6">
        <f>E1799/L1799</f>
        <v>48.25</v>
      </c>
      <c r="Q1799" t="str">
        <f t="shared" si="112"/>
        <v>photography</v>
      </c>
      <c r="R1799" t="str">
        <f t="shared" si="113"/>
        <v>photobooks</v>
      </c>
      <c r="S1799" s="13">
        <f>(I1799/86400)+25569+(-8/24)</f>
        <v>42719.235983796294</v>
      </c>
      <c r="T1799" s="13">
        <f>(J1799/86400)+25569+(-8/24)</f>
        <v>42689.235983796294</v>
      </c>
      <c r="U1799" t="str">
        <f t="shared" si="114"/>
        <v>Nov</v>
      </c>
      <c r="V1799">
        <f t="shared" si="115"/>
        <v>2016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>(E1800/D1800)*100</f>
        <v>13.637499999999999</v>
      </c>
      <c r="P1800" s="6">
        <f>E1800/L1800</f>
        <v>58.972972972972975</v>
      </c>
      <c r="Q1800" t="str">
        <f t="shared" si="112"/>
        <v>photography</v>
      </c>
      <c r="R1800" t="str">
        <f t="shared" si="113"/>
        <v>photobooks</v>
      </c>
      <c r="S1800" s="13">
        <f>(I1800/86400)+25569+(-8/24)</f>
        <v>42403.993437499994</v>
      </c>
      <c r="T1800" s="13">
        <f>(J1800/86400)+25569+(-8/24)</f>
        <v>42343.993437499994</v>
      </c>
      <c r="U1800" t="str">
        <f t="shared" si="114"/>
        <v>Dec</v>
      </c>
      <c r="V1800">
        <f t="shared" si="115"/>
        <v>2015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>(E1801/D1801)*100</f>
        <v>1.7457500000000001</v>
      </c>
      <c r="P1801" s="6">
        <f>E1801/L1801</f>
        <v>11.638333333333334</v>
      </c>
      <c r="Q1801" t="str">
        <f t="shared" si="112"/>
        <v>photography</v>
      </c>
      <c r="R1801" t="str">
        <f t="shared" si="113"/>
        <v>photobooks</v>
      </c>
      <c r="S1801" s="13">
        <f>(I1801/86400)+25569+(-8/24)</f>
        <v>41954.551018518519</v>
      </c>
      <c r="T1801" s="13">
        <f>(J1801/86400)+25569+(-8/24)</f>
        <v>41934.509351851848</v>
      </c>
      <c r="U1801" t="str">
        <f t="shared" si="114"/>
        <v>Oct</v>
      </c>
      <c r="V1801">
        <f t="shared" si="115"/>
        <v>2014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>(E1802/D1802)*100</f>
        <v>20.44963251188932</v>
      </c>
      <c r="P1802" s="6">
        <f>E1802/L1802</f>
        <v>83.716814159292042</v>
      </c>
      <c r="Q1802" t="str">
        <f t="shared" si="112"/>
        <v>photography</v>
      </c>
      <c r="R1802" t="str">
        <f t="shared" si="113"/>
        <v>photobooks</v>
      </c>
      <c r="S1802" s="13">
        <f>(I1802/86400)+25569+(-8/24)</f>
        <v>42653.272800925923</v>
      </c>
      <c r="T1802" s="13">
        <f>(J1802/86400)+25569+(-8/24)</f>
        <v>42623.272800925923</v>
      </c>
      <c r="U1802" t="str">
        <f t="shared" si="114"/>
        <v>Sep</v>
      </c>
      <c r="V1802">
        <f t="shared" si="115"/>
        <v>2016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>(E1803/D1803)*100</f>
        <v>13.852941176470587</v>
      </c>
      <c r="P1803" s="6">
        <f>E1803/L1803</f>
        <v>63.648648648648646</v>
      </c>
      <c r="Q1803" t="str">
        <f t="shared" si="112"/>
        <v>photography</v>
      </c>
      <c r="R1803" t="str">
        <f t="shared" si="113"/>
        <v>photobooks</v>
      </c>
      <c r="S1803" s="13">
        <f>(I1803/86400)+25569+(-8/24)</f>
        <v>42353.173611111109</v>
      </c>
      <c r="T1803" s="13">
        <f>(J1803/86400)+25569+(-8/24)</f>
        <v>42321.327175925922</v>
      </c>
      <c r="U1803" t="str">
        <f t="shared" si="114"/>
        <v>Nov</v>
      </c>
      <c r="V1803">
        <f t="shared" si="115"/>
        <v>2015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>(E1804/D1804)*100</f>
        <v>48.485714285714288</v>
      </c>
      <c r="P1804" s="6">
        <f>E1804/L1804</f>
        <v>94.277777777777771</v>
      </c>
      <c r="Q1804" t="str">
        <f t="shared" si="112"/>
        <v>photography</v>
      </c>
      <c r="R1804" t="str">
        <f t="shared" si="113"/>
        <v>photobooks</v>
      </c>
      <c r="S1804" s="13">
        <f>(I1804/86400)+25569+(-8/24)</f>
        <v>42182.582638888889</v>
      </c>
      <c r="T1804" s="13">
        <f>(J1804/86400)+25569+(-8/24)</f>
        <v>42159.139236111114</v>
      </c>
      <c r="U1804" t="str">
        <f t="shared" si="114"/>
        <v>Jun</v>
      </c>
      <c r="V1804">
        <f t="shared" si="115"/>
        <v>2015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>(E1805/D1805)*100</f>
        <v>30.8</v>
      </c>
      <c r="P1805" s="6">
        <f>E1805/L1805</f>
        <v>71.86666666666666</v>
      </c>
      <c r="Q1805" t="str">
        <f t="shared" si="112"/>
        <v>photography</v>
      </c>
      <c r="R1805" t="str">
        <f t="shared" si="113"/>
        <v>photobooks</v>
      </c>
      <c r="S1805" s="13">
        <f>(I1805/86400)+25569+(-8/24)</f>
        <v>42048.738217592589</v>
      </c>
      <c r="T1805" s="13">
        <f>(J1805/86400)+25569+(-8/24)</f>
        <v>42017.738217592589</v>
      </c>
      <c r="U1805" t="str">
        <f t="shared" si="114"/>
        <v>Jan</v>
      </c>
      <c r="V1805">
        <f t="shared" si="115"/>
        <v>2015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>(E1806/D1806)*100</f>
        <v>35.174193548387095</v>
      </c>
      <c r="P1806" s="6">
        <f>E1806/L1806</f>
        <v>104.84615384615384</v>
      </c>
      <c r="Q1806" t="str">
        <f t="shared" si="112"/>
        <v>photography</v>
      </c>
      <c r="R1806" t="str">
        <f t="shared" si="113"/>
        <v>photobooks</v>
      </c>
      <c r="S1806" s="13">
        <f>(I1806/86400)+25569+(-8/24)</f>
        <v>42322.386620370373</v>
      </c>
      <c r="T1806" s="13">
        <f>(J1806/86400)+25569+(-8/24)</f>
        <v>42282.344953703701</v>
      </c>
      <c r="U1806" t="str">
        <f t="shared" si="114"/>
        <v>Oct</v>
      </c>
      <c r="V1806">
        <f t="shared" si="115"/>
        <v>2015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>(E1807/D1807)*100</f>
        <v>36.404444444444444</v>
      </c>
      <c r="P1807" s="6">
        <f>E1807/L1807</f>
        <v>67.139344262295083</v>
      </c>
      <c r="Q1807" t="str">
        <f t="shared" si="112"/>
        <v>photography</v>
      </c>
      <c r="R1807" t="str">
        <f t="shared" si="113"/>
        <v>photobooks</v>
      </c>
      <c r="S1807" s="13">
        <f>(I1807/86400)+25569+(-8/24)</f>
        <v>42279.416666666664</v>
      </c>
      <c r="T1807" s="13">
        <f>(J1807/86400)+25569+(-8/24)</f>
        <v>42247.470578703702</v>
      </c>
      <c r="U1807" t="str">
        <f t="shared" si="114"/>
        <v>Aug</v>
      </c>
      <c r="V1807">
        <f t="shared" si="115"/>
        <v>2015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>(E1808/D1808)*100</f>
        <v>2.9550000000000001</v>
      </c>
      <c r="P1808" s="6">
        <f>E1808/L1808</f>
        <v>73.875</v>
      </c>
      <c r="Q1808" t="str">
        <f t="shared" si="112"/>
        <v>photography</v>
      </c>
      <c r="R1808" t="str">
        <f t="shared" si="113"/>
        <v>photobooks</v>
      </c>
      <c r="S1808" s="13">
        <f>(I1808/86400)+25569+(-8/24)</f>
        <v>41912.304965277777</v>
      </c>
      <c r="T1808" s="13">
        <f>(J1808/86400)+25569+(-8/24)</f>
        <v>41877.304965277777</v>
      </c>
      <c r="U1808" t="str">
        <f t="shared" si="114"/>
        <v>Aug</v>
      </c>
      <c r="V1808">
        <f t="shared" si="115"/>
        <v>2014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>(E1809/D1809)*100</f>
        <v>11.06</v>
      </c>
      <c r="P1809" s="6">
        <f>E1809/L1809</f>
        <v>69.125</v>
      </c>
      <c r="Q1809" t="str">
        <f t="shared" si="112"/>
        <v>photography</v>
      </c>
      <c r="R1809" t="str">
        <f t="shared" si="113"/>
        <v>photobooks</v>
      </c>
      <c r="S1809" s="13">
        <f>(I1809/86400)+25569+(-8/24)</f>
        <v>41909.735104166662</v>
      </c>
      <c r="T1809" s="13">
        <f>(J1809/86400)+25569+(-8/24)</f>
        <v>41879.735104166662</v>
      </c>
      <c r="U1809" t="str">
        <f t="shared" si="114"/>
        <v>Aug</v>
      </c>
      <c r="V1809">
        <f t="shared" si="115"/>
        <v>2014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>(E1810/D1810)*100</f>
        <v>41.407142857142858</v>
      </c>
      <c r="P1810" s="6">
        <f>E1810/L1810</f>
        <v>120.77083333333333</v>
      </c>
      <c r="Q1810" t="str">
        <f t="shared" si="112"/>
        <v>photography</v>
      </c>
      <c r="R1810" t="str">
        <f t="shared" si="113"/>
        <v>photobooks</v>
      </c>
      <c r="S1810" s="13">
        <f>(I1810/86400)+25569+(-8/24)</f>
        <v>42777.347569444442</v>
      </c>
      <c r="T1810" s="13">
        <f>(J1810/86400)+25569+(-8/24)</f>
        <v>42742.347569444442</v>
      </c>
      <c r="U1810" t="str">
        <f t="shared" si="114"/>
        <v>Jan</v>
      </c>
      <c r="V1810">
        <f t="shared" si="115"/>
        <v>2017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>(E1811/D1811)*100</f>
        <v>10.857142857142858</v>
      </c>
      <c r="P1811" s="6">
        <f>E1811/L1811</f>
        <v>42.222222222222221</v>
      </c>
      <c r="Q1811" t="str">
        <f t="shared" si="112"/>
        <v>photography</v>
      </c>
      <c r="R1811" t="str">
        <f t="shared" si="113"/>
        <v>photobooks</v>
      </c>
      <c r="S1811" s="13">
        <f>(I1811/86400)+25569+(-8/24)</f>
        <v>42064.574525462966</v>
      </c>
      <c r="T1811" s="13">
        <f>(J1811/86400)+25569+(-8/24)</f>
        <v>42029.574525462966</v>
      </c>
      <c r="U1811" t="str">
        <f t="shared" si="114"/>
        <v>Jan</v>
      </c>
      <c r="V1811">
        <f t="shared" si="115"/>
        <v>2015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>(E1812/D1812)*100</f>
        <v>3.3333333333333335</v>
      </c>
      <c r="P1812" s="6">
        <f>E1812/L1812</f>
        <v>7.5</v>
      </c>
      <c r="Q1812" t="str">
        <f t="shared" si="112"/>
        <v>photography</v>
      </c>
      <c r="R1812" t="str">
        <f t="shared" si="113"/>
        <v>photobooks</v>
      </c>
      <c r="S1812" s="13">
        <f>(I1812/86400)+25569+(-8/24)</f>
        <v>41872.576689814814</v>
      </c>
      <c r="T1812" s="13">
        <f>(J1812/86400)+25569+(-8/24)</f>
        <v>41860.576689814814</v>
      </c>
      <c r="U1812" t="str">
        <f t="shared" si="114"/>
        <v>Aug</v>
      </c>
      <c r="V1812">
        <f t="shared" si="115"/>
        <v>2014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>(E1813/D1813)*100</f>
        <v>7.407407407407407E-2</v>
      </c>
      <c r="P1813" s="6">
        <f>E1813/L1813</f>
        <v>1.5384615384615385</v>
      </c>
      <c r="Q1813" t="str">
        <f t="shared" si="112"/>
        <v>photography</v>
      </c>
      <c r="R1813" t="str">
        <f t="shared" si="113"/>
        <v>photobooks</v>
      </c>
      <c r="S1813" s="13">
        <f>(I1813/86400)+25569+(-8/24)</f>
        <v>41935.833333333328</v>
      </c>
      <c r="T1813" s="13">
        <f>(J1813/86400)+25569+(-8/24)</f>
        <v>41876.100347222222</v>
      </c>
      <c r="U1813" t="str">
        <f t="shared" si="114"/>
        <v>Aug</v>
      </c>
      <c r="V1813">
        <f t="shared" si="115"/>
        <v>2014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>(E1814/D1814)*100</f>
        <v>13.307692307692307</v>
      </c>
      <c r="P1814" s="6">
        <f>E1814/L1814</f>
        <v>37.608695652173914</v>
      </c>
      <c r="Q1814" t="str">
        <f t="shared" si="112"/>
        <v>photography</v>
      </c>
      <c r="R1814" t="str">
        <f t="shared" si="113"/>
        <v>photobooks</v>
      </c>
      <c r="S1814" s="13">
        <f>(I1814/86400)+25569+(-8/24)</f>
        <v>42553.985370370363</v>
      </c>
      <c r="T1814" s="13">
        <f>(J1814/86400)+25569+(-8/24)</f>
        <v>42523.985370370363</v>
      </c>
      <c r="U1814" t="str">
        <f t="shared" si="114"/>
        <v>Jun</v>
      </c>
      <c r="V1814">
        <f t="shared" si="115"/>
        <v>2016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>(E1815/D1815)*100</f>
        <v>0</v>
      </c>
      <c r="P1815" s="6" t="e">
        <f>E1815/L1815</f>
        <v>#DIV/0!</v>
      </c>
      <c r="Q1815" t="str">
        <f t="shared" si="112"/>
        <v>photography</v>
      </c>
      <c r="R1815" t="str">
        <f t="shared" si="113"/>
        <v>photobooks</v>
      </c>
      <c r="S1815" s="13">
        <f>(I1815/86400)+25569+(-8/24)</f>
        <v>41859.55569444444</v>
      </c>
      <c r="T1815" s="13">
        <f>(J1815/86400)+25569+(-8/24)</f>
        <v>41829.55569444444</v>
      </c>
      <c r="U1815" t="str">
        <f t="shared" si="114"/>
        <v>Jul</v>
      </c>
      <c r="V1815">
        <f t="shared" si="115"/>
        <v>2014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>(E1816/D1816)*100</f>
        <v>49.183333333333337</v>
      </c>
      <c r="P1816" s="6">
        <f>E1816/L1816</f>
        <v>42.157142857142858</v>
      </c>
      <c r="Q1816" t="str">
        <f t="shared" si="112"/>
        <v>photography</v>
      </c>
      <c r="R1816" t="str">
        <f t="shared" si="113"/>
        <v>photobooks</v>
      </c>
      <c r="S1816" s="13">
        <f>(I1816/86400)+25569+(-8/24)</f>
        <v>42062.980740740742</v>
      </c>
      <c r="T1816" s="13">
        <f>(J1816/86400)+25569+(-8/24)</f>
        <v>42032.980740740742</v>
      </c>
      <c r="U1816" t="str">
        <f t="shared" si="114"/>
        <v>Jan</v>
      </c>
      <c r="V1816">
        <f t="shared" si="115"/>
        <v>2015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>(E1817/D1817)*100</f>
        <v>0</v>
      </c>
      <c r="P1817" s="6" t="e">
        <f>E1817/L1817</f>
        <v>#DIV/0!</v>
      </c>
      <c r="Q1817" t="str">
        <f t="shared" si="112"/>
        <v>photography</v>
      </c>
      <c r="R1817" t="str">
        <f t="shared" si="113"/>
        <v>photobooks</v>
      </c>
      <c r="S1817" s="13">
        <f>(I1817/86400)+25569+(-8/24)</f>
        <v>42186.573344907403</v>
      </c>
      <c r="T1817" s="13">
        <f>(J1817/86400)+25569+(-8/24)</f>
        <v>42172.573344907403</v>
      </c>
      <c r="U1817" t="str">
        <f t="shared" si="114"/>
        <v>Jun</v>
      </c>
      <c r="V1817">
        <f t="shared" si="115"/>
        <v>2015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>(E1818/D1818)*100</f>
        <v>2.036</v>
      </c>
      <c r="P1818" s="6">
        <f>E1818/L1818</f>
        <v>84.833333333333329</v>
      </c>
      <c r="Q1818" t="str">
        <f t="shared" si="112"/>
        <v>photography</v>
      </c>
      <c r="R1818" t="str">
        <f t="shared" si="113"/>
        <v>photobooks</v>
      </c>
      <c r="S1818" s="13">
        <f>(I1818/86400)+25569+(-8/24)</f>
        <v>42576.458333333336</v>
      </c>
      <c r="T1818" s="13">
        <f>(J1818/86400)+25569+(-8/24)</f>
        <v>42548.542858796289</v>
      </c>
      <c r="U1818" t="str">
        <f t="shared" si="114"/>
        <v>Jun</v>
      </c>
      <c r="V1818">
        <f t="shared" si="115"/>
        <v>2016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>(E1819/D1819)*100</f>
        <v>52.327777777777776</v>
      </c>
      <c r="P1819" s="6">
        <f>E1819/L1819</f>
        <v>94.19</v>
      </c>
      <c r="Q1819" t="str">
        <f t="shared" si="112"/>
        <v>photography</v>
      </c>
      <c r="R1819" t="str">
        <f t="shared" si="113"/>
        <v>photobooks</v>
      </c>
      <c r="S1819" s="13">
        <f>(I1819/86400)+25569+(-8/24)</f>
        <v>42764.957638888889</v>
      </c>
      <c r="T1819" s="13">
        <f>(J1819/86400)+25569+(-8/24)</f>
        <v>42705.328784722216</v>
      </c>
      <c r="U1819" t="str">
        <f t="shared" si="114"/>
        <v>Dec</v>
      </c>
      <c r="V1819">
        <f t="shared" si="115"/>
        <v>2016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>(E1820/D1820)*100</f>
        <v>0</v>
      </c>
      <c r="P1820" s="6" t="e">
        <f>E1820/L1820</f>
        <v>#DIV/0!</v>
      </c>
      <c r="Q1820" t="str">
        <f t="shared" si="112"/>
        <v>photography</v>
      </c>
      <c r="R1820" t="str">
        <f t="shared" si="113"/>
        <v>photobooks</v>
      </c>
      <c r="S1820" s="13">
        <f>(I1820/86400)+25569+(-8/24)</f>
        <v>42096.859374999993</v>
      </c>
      <c r="T1820" s="13">
        <f>(J1820/86400)+25569+(-8/24)</f>
        <v>42066.901041666664</v>
      </c>
      <c r="U1820" t="str">
        <f t="shared" si="114"/>
        <v>Mar</v>
      </c>
      <c r="V1820">
        <f t="shared" si="115"/>
        <v>2015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>(E1821/D1821)*100</f>
        <v>2.083333333333333</v>
      </c>
      <c r="P1821" s="6">
        <f>E1821/L1821</f>
        <v>6.25</v>
      </c>
      <c r="Q1821" t="str">
        <f t="shared" si="112"/>
        <v>photography</v>
      </c>
      <c r="R1821" t="str">
        <f t="shared" si="113"/>
        <v>photobooks</v>
      </c>
      <c r="S1821" s="13">
        <f>(I1821/86400)+25569+(-8/24)</f>
        <v>41850.418935185182</v>
      </c>
      <c r="T1821" s="13">
        <f>(J1821/86400)+25569+(-8/24)</f>
        <v>41820.418935185182</v>
      </c>
      <c r="U1821" t="str">
        <f t="shared" si="114"/>
        <v>Jun</v>
      </c>
      <c r="V1821">
        <f t="shared" si="115"/>
        <v>2014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>(E1822/D1822)*100</f>
        <v>6.565384615384616</v>
      </c>
      <c r="P1822" s="6">
        <f>E1822/L1822</f>
        <v>213.375</v>
      </c>
      <c r="Q1822" t="str">
        <f t="shared" si="112"/>
        <v>photography</v>
      </c>
      <c r="R1822" t="str">
        <f t="shared" si="113"/>
        <v>photobooks</v>
      </c>
      <c r="S1822" s="13">
        <f>(I1822/86400)+25569+(-8/24)</f>
        <v>42094.709374999999</v>
      </c>
      <c r="T1822" s="13">
        <f>(J1822/86400)+25569+(-8/24)</f>
        <v>42064.751041666663</v>
      </c>
      <c r="U1822" t="str">
        <f t="shared" si="114"/>
        <v>Mar</v>
      </c>
      <c r="V1822">
        <f t="shared" si="115"/>
        <v>2015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>(E1823/D1823)*100</f>
        <v>134.88999999999999</v>
      </c>
      <c r="P1823" s="6">
        <f>E1823/L1823</f>
        <v>59.162280701754383</v>
      </c>
      <c r="Q1823" t="str">
        <f t="shared" si="112"/>
        <v>music</v>
      </c>
      <c r="R1823" t="str">
        <f t="shared" si="113"/>
        <v>rock</v>
      </c>
      <c r="S1823" s="13">
        <f>(I1823/86400)+25569+(-8/24)</f>
        <v>40970.985729166663</v>
      </c>
      <c r="T1823" s="13">
        <f>(J1823/86400)+25569+(-8/24)</f>
        <v>40925.985729166663</v>
      </c>
      <c r="U1823" t="str">
        <f t="shared" si="114"/>
        <v>Jan</v>
      </c>
      <c r="V1823">
        <f t="shared" si="115"/>
        <v>2012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>(E1824/D1824)*100</f>
        <v>100</v>
      </c>
      <c r="P1824" s="6">
        <f>E1824/L1824</f>
        <v>27.272727272727273</v>
      </c>
      <c r="Q1824" t="str">
        <f t="shared" si="112"/>
        <v>music</v>
      </c>
      <c r="R1824" t="str">
        <f t="shared" si="113"/>
        <v>rock</v>
      </c>
      <c r="S1824" s="13">
        <f>(I1824/86400)+25569+(-8/24)</f>
        <v>41670.459027777775</v>
      </c>
      <c r="T1824" s="13">
        <f>(J1824/86400)+25569+(-8/24)</f>
        <v>41634.463680555556</v>
      </c>
      <c r="U1824" t="str">
        <f t="shared" si="114"/>
        <v>Dec</v>
      </c>
      <c r="V1824">
        <f t="shared" si="115"/>
        <v>2013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>(E1825/D1825)*100</f>
        <v>115.85714285714286</v>
      </c>
      <c r="P1825" s="6">
        <f>E1825/L1825</f>
        <v>24.575757575757574</v>
      </c>
      <c r="Q1825" t="str">
        <f t="shared" si="112"/>
        <v>music</v>
      </c>
      <c r="R1825" t="str">
        <f t="shared" si="113"/>
        <v>rock</v>
      </c>
      <c r="S1825" s="13">
        <f>(I1825/86400)+25569+(-8/24)</f>
        <v>41206.35157407407</v>
      </c>
      <c r="T1825" s="13">
        <f>(J1825/86400)+25569+(-8/24)</f>
        <v>41176.35157407407</v>
      </c>
      <c r="U1825" t="str">
        <f t="shared" si="114"/>
        <v>Sep</v>
      </c>
      <c r="V1825">
        <f t="shared" si="115"/>
        <v>2012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>(E1826/D1826)*100</f>
        <v>100.06666666666666</v>
      </c>
      <c r="P1826" s="6">
        <f>E1826/L1826</f>
        <v>75.05</v>
      </c>
      <c r="Q1826" t="str">
        <f t="shared" si="112"/>
        <v>music</v>
      </c>
      <c r="R1826" t="str">
        <f t="shared" si="113"/>
        <v>rock</v>
      </c>
      <c r="S1826" s="13">
        <f>(I1826/86400)+25569+(-8/24)</f>
        <v>41646.755555555552</v>
      </c>
      <c r="T1826" s="13">
        <f>(J1826/86400)+25569+(-8/24)</f>
        <v>41626.582951388882</v>
      </c>
      <c r="U1826" t="str">
        <f t="shared" si="114"/>
        <v>Dec</v>
      </c>
      <c r="V1826">
        <f t="shared" si="115"/>
        <v>2013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>(E1827/D1827)*100</f>
        <v>105.05</v>
      </c>
      <c r="P1827" s="6">
        <f>E1827/L1827</f>
        <v>42.02</v>
      </c>
      <c r="Q1827" t="str">
        <f t="shared" si="112"/>
        <v>music</v>
      </c>
      <c r="R1827" t="str">
        <f t="shared" si="113"/>
        <v>rock</v>
      </c>
      <c r="S1827" s="13">
        <f>(I1827/86400)+25569+(-8/24)</f>
        <v>41466.501192129625</v>
      </c>
      <c r="T1827" s="13">
        <f>(J1827/86400)+25569+(-8/24)</f>
        <v>41443.501192129625</v>
      </c>
      <c r="U1827" t="str">
        <f t="shared" si="114"/>
        <v>Jun</v>
      </c>
      <c r="V1827">
        <f t="shared" si="115"/>
        <v>2013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>(E1828/D1828)*100</f>
        <v>101</v>
      </c>
      <c r="P1828" s="6">
        <f>E1828/L1828</f>
        <v>53.157894736842103</v>
      </c>
      <c r="Q1828" t="str">
        <f t="shared" si="112"/>
        <v>music</v>
      </c>
      <c r="R1828" t="str">
        <f t="shared" si="113"/>
        <v>rock</v>
      </c>
      <c r="S1828" s="13">
        <f>(I1828/86400)+25569+(-8/24)</f>
        <v>41687.590474537035</v>
      </c>
      <c r="T1828" s="13">
        <f>(J1828/86400)+25569+(-8/24)</f>
        <v>41657.590474537035</v>
      </c>
      <c r="U1828" t="str">
        <f t="shared" si="114"/>
        <v>Jan</v>
      </c>
      <c r="V1828">
        <f t="shared" si="115"/>
        <v>2014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>(E1829/D1829)*100</f>
        <v>100.66250000000001</v>
      </c>
      <c r="P1829" s="6">
        <f>E1829/L1829</f>
        <v>83.885416666666671</v>
      </c>
      <c r="Q1829" t="str">
        <f t="shared" si="112"/>
        <v>music</v>
      </c>
      <c r="R1829" t="str">
        <f t="shared" si="113"/>
        <v>rock</v>
      </c>
      <c r="S1829" s="13">
        <f>(I1829/86400)+25569+(-8/24)</f>
        <v>40604.992604166662</v>
      </c>
      <c r="T1829" s="13">
        <f>(J1829/86400)+25569+(-8/24)</f>
        <v>40554.992604166662</v>
      </c>
      <c r="U1829" t="str">
        <f t="shared" si="114"/>
        <v>Jan</v>
      </c>
      <c r="V1829">
        <f t="shared" si="115"/>
        <v>2011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>(E1830/D1830)*100</f>
        <v>100.16000000000001</v>
      </c>
      <c r="P1830" s="6">
        <f>E1830/L1830</f>
        <v>417.33333333333331</v>
      </c>
      <c r="Q1830" t="str">
        <f t="shared" si="112"/>
        <v>music</v>
      </c>
      <c r="R1830" t="str">
        <f t="shared" si="113"/>
        <v>rock</v>
      </c>
      <c r="S1830" s="13">
        <f>(I1830/86400)+25569+(-8/24)</f>
        <v>41768.583333333328</v>
      </c>
      <c r="T1830" s="13">
        <f>(J1830/86400)+25569+(-8/24)</f>
        <v>41736.566319444442</v>
      </c>
      <c r="U1830" t="str">
        <f t="shared" si="114"/>
        <v>Apr</v>
      </c>
      <c r="V1830">
        <f t="shared" si="115"/>
        <v>2014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>(E1831/D1831)*100</f>
        <v>166.68333333333334</v>
      </c>
      <c r="P1831" s="6">
        <f>E1831/L1831</f>
        <v>75.765151515151516</v>
      </c>
      <c r="Q1831" t="str">
        <f t="shared" si="112"/>
        <v>music</v>
      </c>
      <c r="R1831" t="str">
        <f t="shared" si="113"/>
        <v>rock</v>
      </c>
      <c r="S1831" s="13">
        <f>(I1831/86400)+25569+(-8/24)</f>
        <v>40564.583333333328</v>
      </c>
      <c r="T1831" s="13">
        <f>(J1831/86400)+25569+(-8/24)</f>
        <v>40515.754293981481</v>
      </c>
      <c r="U1831" t="str">
        <f t="shared" si="114"/>
        <v>Dec</v>
      </c>
      <c r="V1831">
        <f t="shared" si="115"/>
        <v>2010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>(E1832/D1832)*100</f>
        <v>101.53333333333335</v>
      </c>
      <c r="P1832" s="6">
        <f>E1832/L1832</f>
        <v>67.389380530973455</v>
      </c>
      <c r="Q1832" t="str">
        <f t="shared" si="112"/>
        <v>music</v>
      </c>
      <c r="R1832" t="str">
        <f t="shared" si="113"/>
        <v>rock</v>
      </c>
      <c r="S1832" s="13">
        <f>(I1832/86400)+25569+(-8/24)</f>
        <v>41694.350775462961</v>
      </c>
      <c r="T1832" s="13">
        <f>(J1832/86400)+25569+(-8/24)</f>
        <v>41664.350775462961</v>
      </c>
      <c r="U1832" t="str">
        <f t="shared" si="114"/>
        <v>Jan</v>
      </c>
      <c r="V1832">
        <f t="shared" si="115"/>
        <v>2014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>(E1833/D1833)*100</f>
        <v>103</v>
      </c>
      <c r="P1833" s="6">
        <f>E1833/L1833</f>
        <v>73.571428571428569</v>
      </c>
      <c r="Q1833" t="str">
        <f t="shared" si="112"/>
        <v>music</v>
      </c>
      <c r="R1833" t="str">
        <f t="shared" si="113"/>
        <v>rock</v>
      </c>
      <c r="S1833" s="13">
        <f>(I1833/86400)+25569+(-8/24)</f>
        <v>41041.662766203699</v>
      </c>
      <c r="T1833" s="13">
        <f>(J1833/86400)+25569+(-8/24)</f>
        <v>41026.662766203699</v>
      </c>
      <c r="U1833" t="str">
        <f t="shared" si="114"/>
        <v>Apr</v>
      </c>
      <c r="V1833">
        <f t="shared" si="115"/>
        <v>2012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>(E1834/D1834)*100</f>
        <v>142.85714285714286</v>
      </c>
      <c r="P1834" s="6">
        <f>E1834/L1834</f>
        <v>25</v>
      </c>
      <c r="Q1834" t="str">
        <f t="shared" si="112"/>
        <v>music</v>
      </c>
      <c r="R1834" t="str">
        <f t="shared" si="113"/>
        <v>rock</v>
      </c>
      <c r="S1834" s="13">
        <f>(I1834/86400)+25569+(-8/24)</f>
        <v>40606.206331018519</v>
      </c>
      <c r="T1834" s="13">
        <f>(J1834/86400)+25569+(-8/24)</f>
        <v>40576.206331018519</v>
      </c>
      <c r="U1834" t="str">
        <f t="shared" si="114"/>
        <v>Feb</v>
      </c>
      <c r="V1834">
        <f t="shared" si="115"/>
        <v>2011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>(E1835/D1835)*100</f>
        <v>262.5</v>
      </c>
      <c r="P1835" s="6">
        <f>E1835/L1835</f>
        <v>42</v>
      </c>
      <c r="Q1835" t="str">
        <f t="shared" si="112"/>
        <v>music</v>
      </c>
      <c r="R1835" t="str">
        <f t="shared" si="113"/>
        <v>rock</v>
      </c>
      <c r="S1835" s="13">
        <f>(I1835/86400)+25569+(-8/24)</f>
        <v>41334.999305555553</v>
      </c>
      <c r="T1835" s="13">
        <f>(J1835/86400)+25569+(-8/24)</f>
        <v>41302.710682870369</v>
      </c>
      <c r="U1835" t="str">
        <f t="shared" si="114"/>
        <v>Jan</v>
      </c>
      <c r="V1835">
        <f t="shared" si="115"/>
        <v>2013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>(E1836/D1836)*100</f>
        <v>118.05000000000001</v>
      </c>
      <c r="P1836" s="6">
        <f>E1836/L1836</f>
        <v>131.16666666666666</v>
      </c>
      <c r="Q1836" t="str">
        <f t="shared" si="112"/>
        <v>music</v>
      </c>
      <c r="R1836" t="str">
        <f t="shared" si="113"/>
        <v>rock</v>
      </c>
      <c r="S1836" s="13">
        <f>(I1836/86400)+25569+(-8/24)</f>
        <v>42028.630729166667</v>
      </c>
      <c r="T1836" s="13">
        <f>(J1836/86400)+25569+(-8/24)</f>
        <v>41988.630729166667</v>
      </c>
      <c r="U1836" t="str">
        <f t="shared" si="114"/>
        <v>Dec</v>
      </c>
      <c r="V1836">
        <f t="shared" si="115"/>
        <v>2014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>(E1837/D1837)*100</f>
        <v>104</v>
      </c>
      <c r="P1837" s="6">
        <f>E1837/L1837</f>
        <v>47.272727272727273</v>
      </c>
      <c r="Q1837" t="str">
        <f t="shared" si="112"/>
        <v>music</v>
      </c>
      <c r="R1837" t="str">
        <f t="shared" si="113"/>
        <v>rock</v>
      </c>
      <c r="S1837" s="13">
        <f>(I1837/86400)+25569+(-8/24)</f>
        <v>42460.327210648145</v>
      </c>
      <c r="T1837" s="13">
        <f>(J1837/86400)+25569+(-8/24)</f>
        <v>42430.36887731481</v>
      </c>
      <c r="U1837" t="str">
        <f t="shared" si="114"/>
        <v>Mar</v>
      </c>
      <c r="V1837">
        <f t="shared" si="115"/>
        <v>2016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>(E1838/D1838)*100</f>
        <v>200.34</v>
      </c>
      <c r="P1838" s="6">
        <f>E1838/L1838</f>
        <v>182.12727272727273</v>
      </c>
      <c r="Q1838" t="str">
        <f t="shared" si="112"/>
        <v>music</v>
      </c>
      <c r="R1838" t="str">
        <f t="shared" si="113"/>
        <v>rock</v>
      </c>
      <c r="S1838" s="13">
        <f>(I1838/86400)+25569+(-8/24)</f>
        <v>41322.476030092592</v>
      </c>
      <c r="T1838" s="13">
        <f>(J1838/86400)+25569+(-8/24)</f>
        <v>41305.476030092592</v>
      </c>
      <c r="U1838" t="str">
        <f t="shared" si="114"/>
        <v>Jan</v>
      </c>
      <c r="V1838">
        <f t="shared" si="115"/>
        <v>2013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>(E1839/D1839)*100</f>
        <v>306.83333333333331</v>
      </c>
      <c r="P1839" s="6">
        <f>E1839/L1839</f>
        <v>61.366666666666667</v>
      </c>
      <c r="Q1839" t="str">
        <f t="shared" si="112"/>
        <v>music</v>
      </c>
      <c r="R1839" t="str">
        <f t="shared" si="113"/>
        <v>rock</v>
      </c>
      <c r="S1839" s="13">
        <f>(I1839/86400)+25569+(-8/24)</f>
        <v>40985.672858796293</v>
      </c>
      <c r="T1839" s="13">
        <f>(J1839/86400)+25569+(-8/24)</f>
        <v>40925.714525462965</v>
      </c>
      <c r="U1839" t="str">
        <f t="shared" si="114"/>
        <v>Jan</v>
      </c>
      <c r="V1839">
        <f t="shared" si="115"/>
        <v>2012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>(E1840/D1840)*100</f>
        <v>100.149</v>
      </c>
      <c r="P1840" s="6">
        <f>E1840/L1840</f>
        <v>35.767499999999998</v>
      </c>
      <c r="Q1840" t="str">
        <f t="shared" si="112"/>
        <v>music</v>
      </c>
      <c r="R1840" t="str">
        <f t="shared" si="113"/>
        <v>rock</v>
      </c>
      <c r="S1840" s="13">
        <f>(I1840/86400)+25569+(-8/24)</f>
        <v>40816.791666666664</v>
      </c>
      <c r="T1840" s="13">
        <f>(J1840/86400)+25569+(-8/24)</f>
        <v>40788.453206018516</v>
      </c>
      <c r="U1840" t="str">
        <f t="shared" si="114"/>
        <v>Sep</v>
      </c>
      <c r="V1840">
        <f t="shared" si="115"/>
        <v>2011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>(E1841/D1841)*100</f>
        <v>205.29999999999998</v>
      </c>
      <c r="P1841" s="6">
        <f>E1841/L1841</f>
        <v>45.62222222222222</v>
      </c>
      <c r="Q1841" t="str">
        <f t="shared" si="112"/>
        <v>music</v>
      </c>
      <c r="R1841" t="str">
        <f t="shared" si="113"/>
        <v>rock</v>
      </c>
      <c r="S1841" s="13">
        <f>(I1841/86400)+25569+(-8/24)</f>
        <v>42644.388680555552</v>
      </c>
      <c r="T1841" s="13">
        <f>(J1841/86400)+25569+(-8/24)</f>
        <v>42614.388680555552</v>
      </c>
      <c r="U1841" t="str">
        <f t="shared" si="114"/>
        <v>Sep</v>
      </c>
      <c r="V1841">
        <f t="shared" si="115"/>
        <v>2016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>(E1842/D1842)*100</f>
        <v>108.88888888888889</v>
      </c>
      <c r="P1842" s="6">
        <f>E1842/L1842</f>
        <v>75.384615384615387</v>
      </c>
      <c r="Q1842" t="str">
        <f t="shared" si="112"/>
        <v>music</v>
      </c>
      <c r="R1842" t="str">
        <f t="shared" si="113"/>
        <v>rock</v>
      </c>
      <c r="S1842" s="13">
        <f>(I1842/86400)+25569+(-8/24)</f>
        <v>41400.874305555553</v>
      </c>
      <c r="T1842" s="13">
        <f>(J1842/86400)+25569+(-8/24)</f>
        <v>41381.76284722222</v>
      </c>
      <c r="U1842" t="str">
        <f t="shared" si="114"/>
        <v>Apr</v>
      </c>
      <c r="V1842">
        <f t="shared" si="115"/>
        <v>2013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>(E1843/D1843)*100</f>
        <v>101.75</v>
      </c>
      <c r="P1843" s="6">
        <f>E1843/L1843</f>
        <v>50.875</v>
      </c>
      <c r="Q1843" t="str">
        <f t="shared" si="112"/>
        <v>music</v>
      </c>
      <c r="R1843" t="str">
        <f t="shared" si="113"/>
        <v>rock</v>
      </c>
      <c r="S1843" s="13">
        <f>(I1843/86400)+25569+(-8/24)</f>
        <v>41778.874305555553</v>
      </c>
      <c r="T1843" s="13">
        <f>(J1843/86400)+25569+(-8/24)</f>
        <v>41745.512094907404</v>
      </c>
      <c r="U1843" t="str">
        <f t="shared" si="114"/>
        <v>Apr</v>
      </c>
      <c r="V1843">
        <f t="shared" si="115"/>
        <v>2014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>(E1844/D1844)*100</f>
        <v>125.25</v>
      </c>
      <c r="P1844" s="6">
        <f>E1844/L1844</f>
        <v>119.28571428571429</v>
      </c>
      <c r="Q1844" t="str">
        <f t="shared" si="112"/>
        <v>music</v>
      </c>
      <c r="R1844" t="str">
        <f t="shared" si="113"/>
        <v>rock</v>
      </c>
      <c r="S1844" s="13">
        <f>(I1844/86400)+25569+(-8/24)</f>
        <v>42064.915972222218</v>
      </c>
      <c r="T1844" s="13">
        <f>(J1844/86400)+25569+(-8/24)</f>
        <v>42031.298391203702</v>
      </c>
      <c r="U1844" t="str">
        <f t="shared" si="114"/>
        <v>Jan</v>
      </c>
      <c r="V1844">
        <f t="shared" si="115"/>
        <v>2015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>(E1845/D1845)*100</f>
        <v>124.0061</v>
      </c>
      <c r="P1845" s="6">
        <f>E1845/L1845</f>
        <v>92.541865671641801</v>
      </c>
      <c r="Q1845" t="str">
        <f t="shared" si="112"/>
        <v>music</v>
      </c>
      <c r="R1845" t="str">
        <f t="shared" si="113"/>
        <v>rock</v>
      </c>
      <c r="S1845" s="13">
        <f>(I1845/86400)+25569+(-8/24)</f>
        <v>40594.661504629628</v>
      </c>
      <c r="T1845" s="13">
        <f>(J1845/86400)+25569+(-8/24)</f>
        <v>40564.661504629628</v>
      </c>
      <c r="U1845" t="str">
        <f t="shared" si="114"/>
        <v>Jan</v>
      </c>
      <c r="V1845">
        <f t="shared" si="115"/>
        <v>2011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>(E1846/D1846)*100</f>
        <v>101.4</v>
      </c>
      <c r="P1846" s="6">
        <f>E1846/L1846</f>
        <v>76.05</v>
      </c>
      <c r="Q1846" t="str">
        <f t="shared" si="112"/>
        <v>music</v>
      </c>
      <c r="R1846" t="str">
        <f t="shared" si="113"/>
        <v>rock</v>
      </c>
      <c r="S1846" s="13">
        <f>(I1846/86400)+25569+(-8/24)</f>
        <v>40704.791666666664</v>
      </c>
      <c r="T1846" s="13">
        <f>(J1846/86400)+25569+(-8/24)</f>
        <v>40666.640208333331</v>
      </c>
      <c r="U1846" t="str">
        <f t="shared" si="114"/>
        <v>May</v>
      </c>
      <c r="V1846">
        <f t="shared" si="115"/>
        <v>2011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>(E1847/D1847)*100</f>
        <v>100</v>
      </c>
      <c r="P1847" s="6">
        <f>E1847/L1847</f>
        <v>52.631578947368418</v>
      </c>
      <c r="Q1847" t="str">
        <f t="shared" si="112"/>
        <v>music</v>
      </c>
      <c r="R1847" t="str">
        <f t="shared" si="113"/>
        <v>rock</v>
      </c>
      <c r="S1847" s="13">
        <f>(I1847/86400)+25569+(-8/24)</f>
        <v>42537.871527777774</v>
      </c>
      <c r="T1847" s="13">
        <f>(J1847/86400)+25569+(-8/24)</f>
        <v>42522.999976851854</v>
      </c>
      <c r="U1847" t="str">
        <f t="shared" si="114"/>
        <v>Jun</v>
      </c>
      <c r="V1847">
        <f t="shared" si="115"/>
        <v>2016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>(E1848/D1848)*100</f>
        <v>137.92666666666668</v>
      </c>
      <c r="P1848" s="6">
        <f>E1848/L1848</f>
        <v>98.990430622009569</v>
      </c>
      <c r="Q1848" t="str">
        <f t="shared" si="112"/>
        <v>music</v>
      </c>
      <c r="R1848" t="str">
        <f t="shared" si="113"/>
        <v>rock</v>
      </c>
      <c r="S1848" s="13">
        <f>(I1848/86400)+25569+(-8/24)</f>
        <v>41258.316863425927</v>
      </c>
      <c r="T1848" s="13">
        <f>(J1848/86400)+25569+(-8/24)</f>
        <v>41228.316863425927</v>
      </c>
      <c r="U1848" t="str">
        <f t="shared" si="114"/>
        <v>Nov</v>
      </c>
      <c r="V1848">
        <f t="shared" si="115"/>
        <v>2012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>(E1849/D1849)*100</f>
        <v>120.88000000000001</v>
      </c>
      <c r="P1849" s="6">
        <f>E1849/L1849</f>
        <v>79.526315789473685</v>
      </c>
      <c r="Q1849" t="str">
        <f t="shared" si="112"/>
        <v>music</v>
      </c>
      <c r="R1849" t="str">
        <f t="shared" si="113"/>
        <v>rock</v>
      </c>
      <c r="S1849" s="13">
        <f>(I1849/86400)+25569+(-8/24)</f>
        <v>42114.903148148143</v>
      </c>
      <c r="T1849" s="13">
        <f>(J1849/86400)+25569+(-8/24)</f>
        <v>42093.903148148143</v>
      </c>
      <c r="U1849" t="str">
        <f t="shared" si="114"/>
        <v>Mar</v>
      </c>
      <c r="V1849">
        <f t="shared" si="115"/>
        <v>2015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>(E1850/D1850)*100</f>
        <v>107.36666666666667</v>
      </c>
      <c r="P1850" s="6">
        <f>E1850/L1850</f>
        <v>134.20833333333334</v>
      </c>
      <c r="Q1850" t="str">
        <f t="shared" si="112"/>
        <v>music</v>
      </c>
      <c r="R1850" t="str">
        <f t="shared" si="113"/>
        <v>rock</v>
      </c>
      <c r="S1850" s="13">
        <f>(I1850/86400)+25569+(-8/24)</f>
        <v>40754.957638888889</v>
      </c>
      <c r="T1850" s="13">
        <f>(J1850/86400)+25569+(-8/24)</f>
        <v>40691.454722222217</v>
      </c>
      <c r="U1850" t="str">
        <f t="shared" si="114"/>
        <v>May</v>
      </c>
      <c r="V1850">
        <f t="shared" si="115"/>
        <v>2011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>(E1851/D1851)*100</f>
        <v>100.33333333333334</v>
      </c>
      <c r="P1851" s="6">
        <f>E1851/L1851</f>
        <v>37.625</v>
      </c>
      <c r="Q1851" t="str">
        <f t="shared" si="112"/>
        <v>music</v>
      </c>
      <c r="R1851" t="str">
        <f t="shared" si="113"/>
        <v>rock</v>
      </c>
      <c r="S1851" s="13">
        <f>(I1851/86400)+25569+(-8/24)</f>
        <v>41199.512256944443</v>
      </c>
      <c r="T1851" s="13">
        <f>(J1851/86400)+25569+(-8/24)</f>
        <v>41169.512256944443</v>
      </c>
      <c r="U1851" t="str">
        <f t="shared" si="114"/>
        <v>Sep</v>
      </c>
      <c r="V1851">
        <f t="shared" si="115"/>
        <v>2012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>(E1852/D1852)*100</f>
        <v>101.52222222222223</v>
      </c>
      <c r="P1852" s="6">
        <f>E1852/L1852</f>
        <v>51.044692737430168</v>
      </c>
      <c r="Q1852" t="str">
        <f t="shared" si="112"/>
        <v>music</v>
      </c>
      <c r="R1852" t="str">
        <f t="shared" si="113"/>
        <v>rock</v>
      </c>
      <c r="S1852" s="13">
        <f>(I1852/86400)+25569+(-8/24)</f>
        <v>41830.626157407409</v>
      </c>
      <c r="T1852" s="13">
        <f>(J1852/86400)+25569+(-8/24)</f>
        <v>41800.626157407409</v>
      </c>
      <c r="U1852" t="str">
        <f t="shared" si="114"/>
        <v>Jun</v>
      </c>
      <c r="V1852">
        <f t="shared" si="115"/>
        <v>2014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>(E1853/D1853)*100</f>
        <v>100.07692307692308</v>
      </c>
      <c r="P1853" s="6">
        <f>E1853/L1853</f>
        <v>50.03846153846154</v>
      </c>
      <c r="Q1853" t="str">
        <f t="shared" si="112"/>
        <v>music</v>
      </c>
      <c r="R1853" t="str">
        <f t="shared" si="113"/>
        <v>rock</v>
      </c>
      <c r="S1853" s="13">
        <f>(I1853/86400)+25569+(-8/24)</f>
        <v>41847.708333333328</v>
      </c>
      <c r="T1853" s="13">
        <f>(J1853/86400)+25569+(-8/24)</f>
        <v>41827.57335648148</v>
      </c>
      <c r="U1853" t="str">
        <f t="shared" si="114"/>
        <v>Jul</v>
      </c>
      <c r="V1853">
        <f t="shared" si="115"/>
        <v>2014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>(E1854/D1854)*100</f>
        <v>116.96666666666667</v>
      </c>
      <c r="P1854" s="6">
        <f>E1854/L1854</f>
        <v>133.93129770992365</v>
      </c>
      <c r="Q1854" t="str">
        <f t="shared" si="112"/>
        <v>music</v>
      </c>
      <c r="R1854" t="str">
        <f t="shared" si="113"/>
        <v>rock</v>
      </c>
      <c r="S1854" s="13">
        <f>(I1854/86400)+25569+(-8/24)</f>
        <v>42118.666666666664</v>
      </c>
      <c r="T1854" s="13">
        <f>(J1854/86400)+25569+(-8/24)</f>
        <v>42081.438101851854</v>
      </c>
      <c r="U1854" t="str">
        <f t="shared" si="114"/>
        <v>Mar</v>
      </c>
      <c r="V1854">
        <f t="shared" si="115"/>
        <v>2015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>(E1855/D1855)*100</f>
        <v>101.875</v>
      </c>
      <c r="P1855" s="6">
        <f>E1855/L1855</f>
        <v>58.214285714285715</v>
      </c>
      <c r="Q1855" t="str">
        <f t="shared" si="112"/>
        <v>music</v>
      </c>
      <c r="R1855" t="str">
        <f t="shared" si="113"/>
        <v>rock</v>
      </c>
      <c r="S1855" s="13">
        <f>(I1855/86400)+25569+(-8/24)</f>
        <v>41226.768715277773</v>
      </c>
      <c r="T1855" s="13">
        <f>(J1855/86400)+25569+(-8/24)</f>
        <v>41176.727048611108</v>
      </c>
      <c r="U1855" t="str">
        <f t="shared" si="114"/>
        <v>Sep</v>
      </c>
      <c r="V1855">
        <f t="shared" si="115"/>
        <v>2012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>(E1856/D1856)*100</f>
        <v>102.12366666666665</v>
      </c>
      <c r="P1856" s="6">
        <f>E1856/L1856</f>
        <v>88.037643678160919</v>
      </c>
      <c r="Q1856" t="str">
        <f t="shared" si="112"/>
        <v>music</v>
      </c>
      <c r="R1856" t="str">
        <f t="shared" si="113"/>
        <v>rock</v>
      </c>
      <c r="S1856" s="13">
        <f>(I1856/86400)+25569+(-8/24)</f>
        <v>41417.687928240739</v>
      </c>
      <c r="T1856" s="13">
        <f>(J1856/86400)+25569+(-8/24)</f>
        <v>41387.687928240739</v>
      </c>
      <c r="U1856" t="str">
        <f t="shared" si="114"/>
        <v>Apr</v>
      </c>
      <c r="V1856">
        <f t="shared" si="115"/>
        <v>2013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(E1857/D1857)*100</f>
        <v>154.05897142857143</v>
      </c>
      <c r="P1857" s="6">
        <f>E1857/L1857</f>
        <v>70.576753926701571</v>
      </c>
      <c r="Q1857" t="str">
        <f t="shared" si="112"/>
        <v>music</v>
      </c>
      <c r="R1857" t="str">
        <f t="shared" si="113"/>
        <v>rock</v>
      </c>
      <c r="S1857" s="13">
        <f>(I1857/86400)+25569+(-8/24)</f>
        <v>41645.205324074072</v>
      </c>
      <c r="T1857" s="13">
        <f>(J1857/86400)+25569+(-8/24)</f>
        <v>41600.205324074072</v>
      </c>
      <c r="U1857" t="str">
        <f t="shared" si="114"/>
        <v>Nov</v>
      </c>
      <c r="V1857">
        <f t="shared" si="115"/>
        <v>2013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>(E1858/D1858)*100</f>
        <v>101.25</v>
      </c>
      <c r="P1858" s="6">
        <f>E1858/L1858</f>
        <v>53.289473684210527</v>
      </c>
      <c r="Q1858" t="str">
        <f t="shared" si="112"/>
        <v>music</v>
      </c>
      <c r="R1858" t="str">
        <f t="shared" si="113"/>
        <v>rock</v>
      </c>
      <c r="S1858" s="13">
        <f>(I1858/86400)+25569+(-8/24)</f>
        <v>41838.52166666666</v>
      </c>
      <c r="T1858" s="13">
        <f>(J1858/86400)+25569+(-8/24)</f>
        <v>41817.52166666666</v>
      </c>
      <c r="U1858" t="str">
        <f t="shared" si="114"/>
        <v>Jun</v>
      </c>
      <c r="V1858">
        <f t="shared" si="115"/>
        <v>2014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>(E1859/D1859)*100</f>
        <v>100</v>
      </c>
      <c r="P1859" s="6">
        <f>E1859/L1859</f>
        <v>136.36363636363637</v>
      </c>
      <c r="Q1859" t="str">
        <f t="shared" ref="Q1859:Q1922" si="116">LEFT(N1859,FIND("/",N1859)-1)</f>
        <v>music</v>
      </c>
      <c r="R1859" t="str">
        <f t="shared" ref="R1859:R1922" si="117">MID(N1859,FIND("/",N1859)+1,20)</f>
        <v>rock</v>
      </c>
      <c r="S1859" s="13">
        <f>(I1859/86400)+25569+(-8/24)</f>
        <v>41894.435335648144</v>
      </c>
      <c r="T1859" s="13">
        <f>(J1859/86400)+25569+(-8/24)</f>
        <v>41864.435335648144</v>
      </c>
      <c r="U1859" t="str">
        <f t="shared" ref="U1859:U1922" si="118">TEXT(T1859,"mmm")</f>
        <v>Aug</v>
      </c>
      <c r="V1859">
        <f t="shared" ref="V1859:V1922" si="119">YEAR(T1859)</f>
        <v>2014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>(E1860/D1860)*100</f>
        <v>108.74800874800874</v>
      </c>
      <c r="P1860" s="6">
        <f>E1860/L1860</f>
        <v>40.547315436241611</v>
      </c>
      <c r="Q1860" t="str">
        <f t="shared" si="116"/>
        <v>music</v>
      </c>
      <c r="R1860" t="str">
        <f t="shared" si="117"/>
        <v>rock</v>
      </c>
      <c r="S1860" s="13">
        <f>(I1860/86400)+25569+(-8/24)</f>
        <v>40892.908807870372</v>
      </c>
      <c r="T1860" s="13">
        <f>(J1860/86400)+25569+(-8/24)</f>
        <v>40832.8671412037</v>
      </c>
      <c r="U1860" t="str">
        <f t="shared" si="118"/>
        <v>Oct</v>
      </c>
      <c r="V1860">
        <f t="shared" si="119"/>
        <v>2011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>(E1861/D1861)*100</f>
        <v>131.83333333333334</v>
      </c>
      <c r="P1861" s="6">
        <f>E1861/L1861</f>
        <v>70.625</v>
      </c>
      <c r="Q1861" t="str">
        <f t="shared" si="116"/>
        <v>music</v>
      </c>
      <c r="R1861" t="str">
        <f t="shared" si="117"/>
        <v>rock</v>
      </c>
      <c r="S1861" s="13">
        <f>(I1861/86400)+25569+(-8/24)</f>
        <v>40808.436678240738</v>
      </c>
      <c r="T1861" s="13">
        <f>(J1861/86400)+25569+(-8/24)</f>
        <v>40778.436678240738</v>
      </c>
      <c r="U1861" t="str">
        <f t="shared" si="118"/>
        <v>Aug</v>
      </c>
      <c r="V1861">
        <f t="shared" si="119"/>
        <v>2011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>(E1862/D1862)*100</f>
        <v>133.46666666666667</v>
      </c>
      <c r="P1862" s="6">
        <f>E1862/L1862</f>
        <v>52.684210526315788</v>
      </c>
      <c r="Q1862" t="str">
        <f t="shared" si="116"/>
        <v>music</v>
      </c>
      <c r="R1862" t="str">
        <f t="shared" si="117"/>
        <v>rock</v>
      </c>
      <c r="S1862" s="13">
        <f>(I1862/86400)+25569+(-8/24)</f>
        <v>41676.375972222224</v>
      </c>
      <c r="T1862" s="13">
        <f>(J1862/86400)+25569+(-8/24)</f>
        <v>41655.375972222224</v>
      </c>
      <c r="U1862" t="str">
        <f t="shared" si="118"/>
        <v>Jan</v>
      </c>
      <c r="V1862">
        <f t="shared" si="119"/>
        <v>2014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>(E1863/D1863)*100</f>
        <v>0</v>
      </c>
      <c r="P1863" s="6" t="e">
        <f>E1863/L1863</f>
        <v>#DIV/0!</v>
      </c>
      <c r="Q1863" t="str">
        <f t="shared" si="116"/>
        <v>games</v>
      </c>
      <c r="R1863" t="str">
        <f t="shared" si="117"/>
        <v>mobile games</v>
      </c>
      <c r="S1863" s="13">
        <f>(I1863/86400)+25569+(-8/24)</f>
        <v>42029.966909722221</v>
      </c>
      <c r="T1863" s="13">
        <f>(J1863/86400)+25569+(-8/24)</f>
        <v>41999.966909722221</v>
      </c>
      <c r="U1863" t="str">
        <f t="shared" si="118"/>
        <v>Dec</v>
      </c>
      <c r="V1863">
        <f t="shared" si="119"/>
        <v>2014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>(E1864/D1864)*100</f>
        <v>8.0833333333333321</v>
      </c>
      <c r="P1864" s="6">
        <f>E1864/L1864</f>
        <v>90.9375</v>
      </c>
      <c r="Q1864" t="str">
        <f t="shared" si="116"/>
        <v>games</v>
      </c>
      <c r="R1864" t="str">
        <f t="shared" si="117"/>
        <v>mobile games</v>
      </c>
      <c r="S1864" s="13">
        <f>(I1864/86400)+25569+(-8/24)</f>
        <v>42801.979166666664</v>
      </c>
      <c r="T1864" s="13">
        <f>(J1864/86400)+25569+(-8/24)</f>
        <v>42755.159421296295</v>
      </c>
      <c r="U1864" t="str">
        <f t="shared" si="118"/>
        <v>Jan</v>
      </c>
      <c r="V1864">
        <f t="shared" si="119"/>
        <v>2017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>(E1865/D1865)*100</f>
        <v>0.4</v>
      </c>
      <c r="P1865" s="6">
        <f>E1865/L1865</f>
        <v>5</v>
      </c>
      <c r="Q1865" t="str">
        <f t="shared" si="116"/>
        <v>games</v>
      </c>
      <c r="R1865" t="str">
        <f t="shared" si="117"/>
        <v>mobile games</v>
      </c>
      <c r="S1865" s="13">
        <f>(I1865/86400)+25569+(-8/24)</f>
        <v>41802.463946759257</v>
      </c>
      <c r="T1865" s="13">
        <f>(J1865/86400)+25569+(-8/24)</f>
        <v>41772.463946759257</v>
      </c>
      <c r="U1865" t="str">
        <f t="shared" si="118"/>
        <v>May</v>
      </c>
      <c r="V1865">
        <f t="shared" si="119"/>
        <v>2014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>(E1866/D1866)*100</f>
        <v>42.892307692307689</v>
      </c>
      <c r="P1866" s="6">
        <f>E1866/L1866</f>
        <v>58.083333333333336</v>
      </c>
      <c r="Q1866" t="str">
        <f t="shared" si="116"/>
        <v>games</v>
      </c>
      <c r="R1866" t="str">
        <f t="shared" si="117"/>
        <v>mobile games</v>
      </c>
      <c r="S1866" s="13">
        <f>(I1866/86400)+25569+(-8/24)</f>
        <v>41763.383101851847</v>
      </c>
      <c r="T1866" s="13">
        <f>(J1866/86400)+25569+(-8/24)</f>
        <v>41733.383101851847</v>
      </c>
      <c r="U1866" t="str">
        <f t="shared" si="118"/>
        <v>Apr</v>
      </c>
      <c r="V1866">
        <f t="shared" si="119"/>
        <v>2014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>(E1867/D1867)*100</f>
        <v>3.6363636363636364E-3</v>
      </c>
      <c r="P1867" s="6">
        <f>E1867/L1867</f>
        <v>2</v>
      </c>
      <c r="Q1867" t="str">
        <f t="shared" si="116"/>
        <v>games</v>
      </c>
      <c r="R1867" t="str">
        <f t="shared" si="117"/>
        <v>mobile games</v>
      </c>
      <c r="S1867" s="13">
        <f>(I1867/86400)+25569+(-8/24)</f>
        <v>42680.075775462959</v>
      </c>
      <c r="T1867" s="13">
        <f>(J1867/86400)+25569+(-8/24)</f>
        <v>42645.034108796295</v>
      </c>
      <c r="U1867" t="str">
        <f t="shared" si="118"/>
        <v>Oct</v>
      </c>
      <c r="V1867">
        <f t="shared" si="119"/>
        <v>2016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>(E1868/D1868)*100</f>
        <v>0.5</v>
      </c>
      <c r="P1868" s="6">
        <f>E1868/L1868</f>
        <v>62.5</v>
      </c>
      <c r="Q1868" t="str">
        <f t="shared" si="116"/>
        <v>games</v>
      </c>
      <c r="R1868" t="str">
        <f t="shared" si="117"/>
        <v>mobile games</v>
      </c>
      <c r="S1868" s="13">
        <f>(I1868/86400)+25569+(-8/24)</f>
        <v>42794.833333333336</v>
      </c>
      <c r="T1868" s="13">
        <f>(J1868/86400)+25569+(-8/24)</f>
        <v>42741.913159722222</v>
      </c>
      <c r="U1868" t="str">
        <f t="shared" si="118"/>
        <v>Jan</v>
      </c>
      <c r="V1868">
        <f t="shared" si="119"/>
        <v>2017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>(E1869/D1869)*100</f>
        <v>0.05</v>
      </c>
      <c r="P1869" s="6">
        <f>E1869/L1869</f>
        <v>10</v>
      </c>
      <c r="Q1869" t="str">
        <f t="shared" si="116"/>
        <v>games</v>
      </c>
      <c r="R1869" t="str">
        <f t="shared" si="117"/>
        <v>mobile games</v>
      </c>
      <c r="S1869" s="13">
        <f>(I1869/86400)+25569+(-8/24)</f>
        <v>42679.591574074067</v>
      </c>
      <c r="T1869" s="13">
        <f>(J1869/86400)+25569+(-8/24)</f>
        <v>42649.591574074067</v>
      </c>
      <c r="U1869" t="str">
        <f t="shared" si="118"/>
        <v>Oct</v>
      </c>
      <c r="V1869">
        <f t="shared" si="119"/>
        <v>2016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>(E1870/D1870)*100</f>
        <v>4.8680000000000003</v>
      </c>
      <c r="P1870" s="6">
        <f>E1870/L1870</f>
        <v>71.588235294117652</v>
      </c>
      <c r="Q1870" t="str">
        <f t="shared" si="116"/>
        <v>games</v>
      </c>
      <c r="R1870" t="str">
        <f t="shared" si="117"/>
        <v>mobile games</v>
      </c>
      <c r="S1870" s="13">
        <f>(I1870/86400)+25569+(-8/24)</f>
        <v>42352.999305555553</v>
      </c>
      <c r="T1870" s="13">
        <f>(J1870/86400)+25569+(-8/24)</f>
        <v>42328.445891203701</v>
      </c>
      <c r="U1870" t="str">
        <f t="shared" si="118"/>
        <v>Nov</v>
      </c>
      <c r="V1870">
        <f t="shared" si="119"/>
        <v>2015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>(E1871/D1871)*100</f>
        <v>0</v>
      </c>
      <c r="P1871" s="6" t="e">
        <f>E1871/L1871</f>
        <v>#DIV/0!</v>
      </c>
      <c r="Q1871" t="str">
        <f t="shared" si="116"/>
        <v>games</v>
      </c>
      <c r="R1871" t="str">
        <f t="shared" si="117"/>
        <v>mobile games</v>
      </c>
      <c r="S1871" s="13">
        <f>(I1871/86400)+25569+(-8/24)</f>
        <v>42738.669548611106</v>
      </c>
      <c r="T1871" s="13">
        <f>(J1871/86400)+25569+(-8/24)</f>
        <v>42708.669548611106</v>
      </c>
      <c r="U1871" t="str">
        <f t="shared" si="118"/>
        <v>Dec</v>
      </c>
      <c r="V1871">
        <f t="shared" si="119"/>
        <v>2016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>(E1872/D1872)*100</f>
        <v>10.314285714285715</v>
      </c>
      <c r="P1872" s="6">
        <f>E1872/L1872</f>
        <v>32.81818181818182</v>
      </c>
      <c r="Q1872" t="str">
        <f t="shared" si="116"/>
        <v>games</v>
      </c>
      <c r="R1872" t="str">
        <f t="shared" si="117"/>
        <v>mobile games</v>
      </c>
      <c r="S1872" s="13">
        <f>(I1872/86400)+25569+(-8/24)</f>
        <v>42399.845138888886</v>
      </c>
      <c r="T1872" s="13">
        <f>(J1872/86400)+25569+(-8/24)</f>
        <v>42371.02239583333</v>
      </c>
      <c r="U1872" t="str">
        <f t="shared" si="118"/>
        <v>Jan</v>
      </c>
      <c r="V1872">
        <f t="shared" si="119"/>
        <v>2016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>(E1873/D1873)*100</f>
        <v>71.784615384615378</v>
      </c>
      <c r="P1873" s="6">
        <f>E1873/L1873</f>
        <v>49.11578947368421</v>
      </c>
      <c r="Q1873" t="str">
        <f t="shared" si="116"/>
        <v>games</v>
      </c>
      <c r="R1873" t="str">
        <f t="shared" si="117"/>
        <v>mobile games</v>
      </c>
      <c r="S1873" s="13">
        <f>(I1873/86400)+25569+(-8/24)</f>
        <v>41963.491909722223</v>
      </c>
      <c r="T1873" s="13">
        <f>(J1873/86400)+25569+(-8/24)</f>
        <v>41923.450243055551</v>
      </c>
      <c r="U1873" t="str">
        <f t="shared" si="118"/>
        <v>Oct</v>
      </c>
      <c r="V1873">
        <f t="shared" si="119"/>
        <v>2014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>(E1874/D1874)*100</f>
        <v>1.06</v>
      </c>
      <c r="P1874" s="6">
        <f>E1874/L1874</f>
        <v>16.307692307692307</v>
      </c>
      <c r="Q1874" t="str">
        <f t="shared" si="116"/>
        <v>games</v>
      </c>
      <c r="R1874" t="str">
        <f t="shared" si="117"/>
        <v>mobile games</v>
      </c>
      <c r="S1874" s="13">
        <f>(I1874/86400)+25569+(-8/24)</f>
        <v>42184.796319444438</v>
      </c>
      <c r="T1874" s="13">
        <f>(J1874/86400)+25569+(-8/24)</f>
        <v>42154.796319444438</v>
      </c>
      <c r="U1874" t="str">
        <f t="shared" si="118"/>
        <v>May</v>
      </c>
      <c r="V1874">
        <f t="shared" si="119"/>
        <v>2015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>(E1875/D1875)*100</f>
        <v>0.44999999999999996</v>
      </c>
      <c r="P1875" s="6">
        <f>E1875/L1875</f>
        <v>18</v>
      </c>
      <c r="Q1875" t="str">
        <f t="shared" si="116"/>
        <v>games</v>
      </c>
      <c r="R1875" t="str">
        <f t="shared" si="117"/>
        <v>mobile games</v>
      </c>
      <c r="S1875" s="13">
        <f>(I1875/86400)+25569+(-8/24)</f>
        <v>42193.364583333336</v>
      </c>
      <c r="T1875" s="13">
        <f>(J1875/86400)+25569+(-8/24)</f>
        <v>42164.282523148147</v>
      </c>
      <c r="U1875" t="str">
        <f t="shared" si="118"/>
        <v>Jun</v>
      </c>
      <c r="V1875">
        <f t="shared" si="119"/>
        <v>2015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>(E1876/D1876)*100</f>
        <v>1.6250000000000001E-2</v>
      </c>
      <c r="P1876" s="6">
        <f>E1876/L1876</f>
        <v>13</v>
      </c>
      <c r="Q1876" t="str">
        <f t="shared" si="116"/>
        <v>games</v>
      </c>
      <c r="R1876" t="str">
        <f t="shared" si="117"/>
        <v>mobile games</v>
      </c>
      <c r="S1876" s="13">
        <f>(I1876/86400)+25569+(-8/24)</f>
        <v>42549.635798611103</v>
      </c>
      <c r="T1876" s="13">
        <f>(J1876/86400)+25569+(-8/24)</f>
        <v>42529.635798611103</v>
      </c>
      <c r="U1876" t="str">
        <f t="shared" si="118"/>
        <v>Jun</v>
      </c>
      <c r="V1876">
        <f t="shared" si="119"/>
        <v>2016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>(E1877/D1877)*100</f>
        <v>0.51</v>
      </c>
      <c r="P1877" s="6">
        <f>E1877/L1877</f>
        <v>17</v>
      </c>
      <c r="Q1877" t="str">
        <f t="shared" si="116"/>
        <v>games</v>
      </c>
      <c r="R1877" t="str">
        <f t="shared" si="117"/>
        <v>mobile games</v>
      </c>
      <c r="S1877" s="13">
        <f>(I1877/86400)+25569+(-8/24)</f>
        <v>42588.566064814811</v>
      </c>
      <c r="T1877" s="13">
        <f>(J1877/86400)+25569+(-8/24)</f>
        <v>42528.566064814811</v>
      </c>
      <c r="U1877" t="str">
        <f t="shared" si="118"/>
        <v>Jun</v>
      </c>
      <c r="V1877">
        <f t="shared" si="119"/>
        <v>2016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>(E1878/D1878)*100</f>
        <v>0</v>
      </c>
      <c r="P1878" s="6" t="e">
        <f>E1878/L1878</f>
        <v>#DIV/0!</v>
      </c>
      <c r="Q1878" t="str">
        <f t="shared" si="116"/>
        <v>games</v>
      </c>
      <c r="R1878" t="str">
        <f t="shared" si="117"/>
        <v>mobile games</v>
      </c>
      <c r="S1878" s="13">
        <f>(I1878/86400)+25569+(-8/24)</f>
        <v>41805.95144675926</v>
      </c>
      <c r="T1878" s="13">
        <f>(J1878/86400)+25569+(-8/24)</f>
        <v>41775.95144675926</v>
      </c>
      <c r="U1878" t="str">
        <f t="shared" si="118"/>
        <v>May</v>
      </c>
      <c r="V1878">
        <f t="shared" si="119"/>
        <v>2014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>(E1879/D1879)*100</f>
        <v>0</v>
      </c>
      <c r="P1879" s="6" t="e">
        <f>E1879/L1879</f>
        <v>#DIV/0!</v>
      </c>
      <c r="Q1879" t="str">
        <f t="shared" si="116"/>
        <v>games</v>
      </c>
      <c r="R1879" t="str">
        <f t="shared" si="117"/>
        <v>mobile games</v>
      </c>
      <c r="S1879" s="13">
        <f>(I1879/86400)+25569+(-8/24)</f>
        <v>42063.695891203701</v>
      </c>
      <c r="T1879" s="13">
        <f>(J1879/86400)+25569+(-8/24)</f>
        <v>42034.695891203701</v>
      </c>
      <c r="U1879" t="str">
        <f t="shared" si="118"/>
        <v>Jan</v>
      </c>
      <c r="V1879">
        <f t="shared" si="119"/>
        <v>2015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>(E1880/D1880)*100</f>
        <v>0</v>
      </c>
      <c r="P1880" s="6" t="e">
        <f>E1880/L1880</f>
        <v>#DIV/0!</v>
      </c>
      <c r="Q1880" t="str">
        <f t="shared" si="116"/>
        <v>games</v>
      </c>
      <c r="R1880" t="str">
        <f t="shared" si="117"/>
        <v>mobile games</v>
      </c>
      <c r="S1880" s="13">
        <f>(I1880/86400)+25569+(-8/24)</f>
        <v>41802.675405092588</v>
      </c>
      <c r="T1880" s="13">
        <f>(J1880/86400)+25569+(-8/24)</f>
        <v>41772.675405092588</v>
      </c>
      <c r="U1880" t="str">
        <f t="shared" si="118"/>
        <v>May</v>
      </c>
      <c r="V1880">
        <f t="shared" si="119"/>
        <v>2014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>(E1881/D1881)*100</f>
        <v>0.12</v>
      </c>
      <c r="P1881" s="6">
        <f>E1881/L1881</f>
        <v>3</v>
      </c>
      <c r="Q1881" t="str">
        <f t="shared" si="116"/>
        <v>games</v>
      </c>
      <c r="R1881" t="str">
        <f t="shared" si="117"/>
        <v>mobile games</v>
      </c>
      <c r="S1881" s="13">
        <f>(I1881/86400)+25569+(-8/24)</f>
        <v>42443.274641203701</v>
      </c>
      <c r="T1881" s="13">
        <f>(J1881/86400)+25569+(-8/24)</f>
        <v>42413.316307870373</v>
      </c>
      <c r="U1881" t="str">
        <f t="shared" si="118"/>
        <v>Feb</v>
      </c>
      <c r="V1881">
        <f t="shared" si="119"/>
        <v>2016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>(E1882/D1882)*100</f>
        <v>20.080000000000002</v>
      </c>
      <c r="P1882" s="6">
        <f>E1882/L1882</f>
        <v>41.833333333333336</v>
      </c>
      <c r="Q1882" t="str">
        <f t="shared" si="116"/>
        <v>games</v>
      </c>
      <c r="R1882" t="str">
        <f t="shared" si="117"/>
        <v>mobile games</v>
      </c>
      <c r="S1882" s="13">
        <f>(I1882/86400)+25569+(-8/24)</f>
        <v>42459.19189814815</v>
      </c>
      <c r="T1882" s="13">
        <f>(J1882/86400)+25569+(-8/24)</f>
        <v>42430.233564814807</v>
      </c>
      <c r="U1882" t="str">
        <f t="shared" si="118"/>
        <v>Mar</v>
      </c>
      <c r="V1882">
        <f t="shared" si="119"/>
        <v>2016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>(E1883/D1883)*100</f>
        <v>172.68449999999999</v>
      </c>
      <c r="P1883" s="6">
        <f>E1883/L1883</f>
        <v>49.338428571428572</v>
      </c>
      <c r="Q1883" t="str">
        <f t="shared" si="116"/>
        <v>music</v>
      </c>
      <c r="R1883" t="str">
        <f t="shared" si="117"/>
        <v>indie rock</v>
      </c>
      <c r="S1883" s="13">
        <f>(I1883/86400)+25569+(-8/24)</f>
        <v>42072.777650462966</v>
      </c>
      <c r="T1883" s="13">
        <f>(J1883/86400)+25569+(-8/24)</f>
        <v>42042.819317129623</v>
      </c>
      <c r="U1883" t="str">
        <f t="shared" si="118"/>
        <v>Feb</v>
      </c>
      <c r="V1883">
        <f t="shared" si="119"/>
        <v>2015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>(E1884/D1884)*100</f>
        <v>100.8955223880597</v>
      </c>
      <c r="P1884" s="6">
        <f>E1884/L1884</f>
        <v>41.728395061728392</v>
      </c>
      <c r="Q1884" t="str">
        <f t="shared" si="116"/>
        <v>music</v>
      </c>
      <c r="R1884" t="str">
        <f t="shared" si="117"/>
        <v>indie rock</v>
      </c>
      <c r="S1884" s="13">
        <f>(I1884/86400)+25569+(-8/24)</f>
        <v>41100.658333333333</v>
      </c>
      <c r="T1884" s="13">
        <f>(J1884/86400)+25569+(-8/24)</f>
        <v>41067.615879629629</v>
      </c>
      <c r="U1884" t="str">
        <f t="shared" si="118"/>
        <v>Jun</v>
      </c>
      <c r="V1884">
        <f t="shared" si="119"/>
        <v>2012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>(E1885/D1885)*100</f>
        <v>104.8048048048048</v>
      </c>
      <c r="P1885" s="6">
        <f>E1885/L1885</f>
        <v>32.71875</v>
      </c>
      <c r="Q1885" t="str">
        <f t="shared" si="116"/>
        <v>music</v>
      </c>
      <c r="R1885" t="str">
        <f t="shared" si="117"/>
        <v>indie rock</v>
      </c>
      <c r="S1885" s="13">
        <f>(I1885/86400)+25569+(-8/24)</f>
        <v>41007.573009259257</v>
      </c>
      <c r="T1885" s="13">
        <f>(J1885/86400)+25569+(-8/24)</f>
        <v>40977.614675925921</v>
      </c>
      <c r="U1885" t="str">
        <f t="shared" si="118"/>
        <v>Mar</v>
      </c>
      <c r="V1885">
        <f t="shared" si="119"/>
        <v>2012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>(E1886/D1886)*100</f>
        <v>135.1</v>
      </c>
      <c r="P1886" s="6">
        <f>E1886/L1886</f>
        <v>51.96153846153846</v>
      </c>
      <c r="Q1886" t="str">
        <f t="shared" si="116"/>
        <v>music</v>
      </c>
      <c r="R1886" t="str">
        <f t="shared" si="117"/>
        <v>indie rock</v>
      </c>
      <c r="S1886" s="13">
        <f>(I1886/86400)+25569+(-8/24)</f>
        <v>41240.166666666664</v>
      </c>
      <c r="T1886" s="13">
        <f>(J1886/86400)+25569+(-8/24)</f>
        <v>41204.864988425921</v>
      </c>
      <c r="U1886" t="str">
        <f t="shared" si="118"/>
        <v>Oct</v>
      </c>
      <c r="V1886">
        <f t="shared" si="119"/>
        <v>2012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>(E1887/D1887)*100</f>
        <v>116.32786885245903</v>
      </c>
      <c r="P1887" s="6">
        <f>E1887/L1887</f>
        <v>50.685714285714283</v>
      </c>
      <c r="Q1887" t="str">
        <f t="shared" si="116"/>
        <v>music</v>
      </c>
      <c r="R1887" t="str">
        <f t="shared" si="117"/>
        <v>indie rock</v>
      </c>
      <c r="S1887" s="13">
        <f>(I1887/86400)+25569+(-8/24)</f>
        <v>41131.583333333328</v>
      </c>
      <c r="T1887" s="13">
        <f>(J1887/86400)+25569+(-8/24)</f>
        <v>41098.760532407403</v>
      </c>
      <c r="U1887" t="str">
        <f t="shared" si="118"/>
        <v>Jul</v>
      </c>
      <c r="V1887">
        <f t="shared" si="119"/>
        <v>2012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>(E1888/D1888)*100</f>
        <v>102.08333333333333</v>
      </c>
      <c r="P1888" s="6">
        <f>E1888/L1888</f>
        <v>42.241379310344826</v>
      </c>
      <c r="Q1888" t="str">
        <f t="shared" si="116"/>
        <v>music</v>
      </c>
      <c r="R1888" t="str">
        <f t="shared" si="117"/>
        <v>indie rock</v>
      </c>
      <c r="S1888" s="13">
        <f>(I1888/86400)+25569+(-8/24)</f>
        <v>41955.615023148144</v>
      </c>
      <c r="T1888" s="13">
        <f>(J1888/86400)+25569+(-8/24)</f>
        <v>41925.57335648148</v>
      </c>
      <c r="U1888" t="str">
        <f t="shared" si="118"/>
        <v>Oct</v>
      </c>
      <c r="V1888">
        <f t="shared" si="119"/>
        <v>2014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>(E1889/D1889)*100</f>
        <v>111.16666666666666</v>
      </c>
      <c r="P1889" s="6">
        <f>E1889/L1889</f>
        <v>416.875</v>
      </c>
      <c r="Q1889" t="str">
        <f t="shared" si="116"/>
        <v>music</v>
      </c>
      <c r="R1889" t="str">
        <f t="shared" si="117"/>
        <v>indie rock</v>
      </c>
      <c r="S1889" s="13">
        <f>(I1889/86400)+25569+(-8/24)</f>
        <v>42341.562499999993</v>
      </c>
      <c r="T1889" s="13">
        <f>(J1889/86400)+25569+(-8/24)</f>
        <v>42323.466805555552</v>
      </c>
      <c r="U1889" t="str">
        <f t="shared" si="118"/>
        <v>Nov</v>
      </c>
      <c r="V1889">
        <f t="shared" si="119"/>
        <v>2015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>(E1890/D1890)*100</f>
        <v>166.08</v>
      </c>
      <c r="P1890" s="6">
        <f>E1890/L1890</f>
        <v>46.651685393258425</v>
      </c>
      <c r="Q1890" t="str">
        <f t="shared" si="116"/>
        <v>music</v>
      </c>
      <c r="R1890" t="str">
        <f t="shared" si="117"/>
        <v>indie rock</v>
      </c>
      <c r="S1890" s="13">
        <f>(I1890/86400)+25569+(-8/24)</f>
        <v>40329.874305555553</v>
      </c>
      <c r="T1890" s="13">
        <f>(J1890/86400)+25569+(-8/24)</f>
        <v>40298.90662037037</v>
      </c>
      <c r="U1890" t="str">
        <f t="shared" si="118"/>
        <v>Apr</v>
      </c>
      <c r="V1890">
        <f t="shared" si="119"/>
        <v>2010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>(E1891/D1891)*100</f>
        <v>106.60000000000001</v>
      </c>
      <c r="P1891" s="6">
        <f>E1891/L1891</f>
        <v>48.454545454545453</v>
      </c>
      <c r="Q1891" t="str">
        <f t="shared" si="116"/>
        <v>music</v>
      </c>
      <c r="R1891" t="str">
        <f t="shared" si="117"/>
        <v>indie rock</v>
      </c>
      <c r="S1891" s="13">
        <f>(I1891/86400)+25569+(-8/24)</f>
        <v>41344.418356481481</v>
      </c>
      <c r="T1891" s="13">
        <f>(J1891/86400)+25569+(-8/24)</f>
        <v>41299.460023148145</v>
      </c>
      <c r="U1891" t="str">
        <f t="shared" si="118"/>
        <v>Jan</v>
      </c>
      <c r="V1891">
        <f t="shared" si="119"/>
        <v>2013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>(E1892/D1892)*100</f>
        <v>144.58441666666667</v>
      </c>
      <c r="P1892" s="6">
        <f>E1892/L1892</f>
        <v>70.5289837398374</v>
      </c>
      <c r="Q1892" t="str">
        <f t="shared" si="116"/>
        <v>music</v>
      </c>
      <c r="R1892" t="str">
        <f t="shared" si="117"/>
        <v>indie rock</v>
      </c>
      <c r="S1892" s="13">
        <f>(I1892/86400)+25569+(-8/24)</f>
        <v>41258.452870370369</v>
      </c>
      <c r="T1892" s="13">
        <f>(J1892/86400)+25569+(-8/24)</f>
        <v>41228.452870370369</v>
      </c>
      <c r="U1892" t="str">
        <f t="shared" si="118"/>
        <v>Nov</v>
      </c>
      <c r="V1892">
        <f t="shared" si="119"/>
        <v>2012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>(E1893/D1893)*100</f>
        <v>105.55000000000001</v>
      </c>
      <c r="P1893" s="6">
        <f>E1893/L1893</f>
        <v>87.958333333333329</v>
      </c>
      <c r="Q1893" t="str">
        <f t="shared" si="116"/>
        <v>music</v>
      </c>
      <c r="R1893" t="str">
        <f t="shared" si="117"/>
        <v>indie rock</v>
      </c>
      <c r="S1893" s="13">
        <f>(I1893/86400)+25569+(-8/24)</f>
        <v>40380.916666666664</v>
      </c>
      <c r="T1893" s="13">
        <f>(J1893/86400)+25569+(-8/24)</f>
        <v>40335.464745370366</v>
      </c>
      <c r="U1893" t="str">
        <f t="shared" si="118"/>
        <v>Jun</v>
      </c>
      <c r="V1893">
        <f t="shared" si="119"/>
        <v>2010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>(E1894/D1894)*100</f>
        <v>136.60000000000002</v>
      </c>
      <c r="P1894" s="6">
        <f>E1894/L1894</f>
        <v>26.26923076923077</v>
      </c>
      <c r="Q1894" t="str">
        <f t="shared" si="116"/>
        <v>music</v>
      </c>
      <c r="R1894" t="str">
        <f t="shared" si="117"/>
        <v>indie rock</v>
      </c>
      <c r="S1894" s="13">
        <f>(I1894/86400)+25569+(-8/24)</f>
        <v>40701.304178240738</v>
      </c>
      <c r="T1894" s="13">
        <f>(J1894/86400)+25569+(-8/24)</f>
        <v>40671.304178240738</v>
      </c>
      <c r="U1894" t="str">
        <f t="shared" si="118"/>
        <v>May</v>
      </c>
      <c r="V1894">
        <f t="shared" si="119"/>
        <v>2011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>(E1895/D1895)*100</f>
        <v>104</v>
      </c>
      <c r="P1895" s="6">
        <f>E1895/L1895</f>
        <v>57.777777777777779</v>
      </c>
      <c r="Q1895" t="str">
        <f t="shared" si="116"/>
        <v>music</v>
      </c>
      <c r="R1895" t="str">
        <f t="shared" si="117"/>
        <v>indie rock</v>
      </c>
      <c r="S1895" s="13">
        <f>(I1895/86400)+25569+(-8/24)</f>
        <v>40648.832638888889</v>
      </c>
      <c r="T1895" s="13">
        <f>(J1895/86400)+25569+(-8/24)</f>
        <v>40632.608622685184</v>
      </c>
      <c r="U1895" t="str">
        <f t="shared" si="118"/>
        <v>Mar</v>
      </c>
      <c r="V1895">
        <f t="shared" si="119"/>
        <v>2011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>(E1896/D1896)*100</f>
        <v>114.5</v>
      </c>
      <c r="P1896" s="6">
        <f>E1896/L1896</f>
        <v>57.25</v>
      </c>
      <c r="Q1896" t="str">
        <f t="shared" si="116"/>
        <v>music</v>
      </c>
      <c r="R1896" t="str">
        <f t="shared" si="117"/>
        <v>indie rock</v>
      </c>
      <c r="S1896" s="13">
        <f>(I1896/86400)+25569+(-8/24)</f>
        <v>40951.571562499994</v>
      </c>
      <c r="T1896" s="13">
        <f>(J1896/86400)+25569+(-8/24)</f>
        <v>40920.571562499994</v>
      </c>
      <c r="U1896" t="str">
        <f t="shared" si="118"/>
        <v>Jan</v>
      </c>
      <c r="V1896">
        <f t="shared" si="119"/>
        <v>2012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>(E1897/D1897)*100</f>
        <v>101.71957671957672</v>
      </c>
      <c r="P1897" s="6">
        <f>E1897/L1897</f>
        <v>196.34042553191489</v>
      </c>
      <c r="Q1897" t="str">
        <f t="shared" si="116"/>
        <v>music</v>
      </c>
      <c r="R1897" t="str">
        <f t="shared" si="117"/>
        <v>indie rock</v>
      </c>
      <c r="S1897" s="13">
        <f>(I1897/86400)+25569+(-8/24)</f>
        <v>42297.413449074076</v>
      </c>
      <c r="T1897" s="13">
        <f>(J1897/86400)+25569+(-8/24)</f>
        <v>42267.413449074076</v>
      </c>
      <c r="U1897" t="str">
        <f t="shared" si="118"/>
        <v>Sep</v>
      </c>
      <c r="V1897">
        <f t="shared" si="119"/>
        <v>2015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>(E1898/D1898)*100</f>
        <v>123.94678492239468</v>
      </c>
      <c r="P1898" s="6">
        <f>E1898/L1898</f>
        <v>43</v>
      </c>
      <c r="Q1898" t="str">
        <f t="shared" si="116"/>
        <v>music</v>
      </c>
      <c r="R1898" t="str">
        <f t="shared" si="117"/>
        <v>indie rock</v>
      </c>
      <c r="S1898" s="13">
        <f>(I1898/86400)+25569+(-8/24)</f>
        <v>41011.376909722218</v>
      </c>
      <c r="T1898" s="13">
        <f>(J1898/86400)+25569+(-8/24)</f>
        <v>40981.376909722218</v>
      </c>
      <c r="U1898" t="str">
        <f t="shared" si="118"/>
        <v>Mar</v>
      </c>
      <c r="V1898">
        <f t="shared" si="119"/>
        <v>2012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>(E1899/D1899)*100</f>
        <v>102.45669291338582</v>
      </c>
      <c r="P1899" s="6">
        <f>E1899/L1899</f>
        <v>35.551912568306008</v>
      </c>
      <c r="Q1899" t="str">
        <f t="shared" si="116"/>
        <v>music</v>
      </c>
      <c r="R1899" t="str">
        <f t="shared" si="117"/>
        <v>indie rock</v>
      </c>
      <c r="S1899" s="13">
        <f>(I1899/86400)+25569+(-8/24)</f>
        <v>41702.541666666664</v>
      </c>
      <c r="T1899" s="13">
        <f>(J1899/86400)+25569+(-8/24)</f>
        <v>41680.250069444439</v>
      </c>
      <c r="U1899" t="str">
        <f t="shared" si="118"/>
        <v>Feb</v>
      </c>
      <c r="V1899">
        <f t="shared" si="119"/>
        <v>2014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(E1900/D1900)*100</f>
        <v>144.5</v>
      </c>
      <c r="P1900" s="6">
        <f>E1900/L1900</f>
        <v>68.80952380952381</v>
      </c>
      <c r="Q1900" t="str">
        <f t="shared" si="116"/>
        <v>music</v>
      </c>
      <c r="R1900" t="str">
        <f t="shared" si="117"/>
        <v>indie rock</v>
      </c>
      <c r="S1900" s="13">
        <f>(I1900/86400)+25569+(-8/24)</f>
        <v>42401.416666666664</v>
      </c>
      <c r="T1900" s="13">
        <f>(J1900/86400)+25569+(-8/24)</f>
        <v>42365.8596412037</v>
      </c>
      <c r="U1900" t="str">
        <f t="shared" si="118"/>
        <v>Dec</v>
      </c>
      <c r="V1900">
        <f t="shared" si="119"/>
        <v>2015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>(E1901/D1901)*100</f>
        <v>133.33333333333331</v>
      </c>
      <c r="P1901" s="6">
        <f>E1901/L1901</f>
        <v>28.571428571428573</v>
      </c>
      <c r="Q1901" t="str">
        <f t="shared" si="116"/>
        <v>music</v>
      </c>
      <c r="R1901" t="str">
        <f t="shared" si="117"/>
        <v>indie rock</v>
      </c>
      <c r="S1901" s="13">
        <f>(I1901/86400)+25569+(-8/24)</f>
        <v>42088.566736111105</v>
      </c>
      <c r="T1901" s="13">
        <f>(J1901/86400)+25569+(-8/24)</f>
        <v>42058.608402777776</v>
      </c>
      <c r="U1901" t="str">
        <f t="shared" si="118"/>
        <v>Feb</v>
      </c>
      <c r="V1901">
        <f t="shared" si="119"/>
        <v>2015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>(E1902/D1902)*100</f>
        <v>109.3644</v>
      </c>
      <c r="P1902" s="6">
        <f>E1902/L1902</f>
        <v>50.631666666666668</v>
      </c>
      <c r="Q1902" t="str">
        <f t="shared" si="116"/>
        <v>music</v>
      </c>
      <c r="R1902" t="str">
        <f t="shared" si="117"/>
        <v>indie rock</v>
      </c>
      <c r="S1902" s="13">
        <f>(I1902/86400)+25569+(-8/24)</f>
        <v>41188.082638888889</v>
      </c>
      <c r="T1902" s="13">
        <f>(J1902/86400)+25569+(-8/24)</f>
        <v>41160.538553240738</v>
      </c>
      <c r="U1902" t="str">
        <f t="shared" si="118"/>
        <v>Sep</v>
      </c>
      <c r="V1902">
        <f t="shared" si="119"/>
        <v>2012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>(E1903/D1903)*100</f>
        <v>2.6969696969696968</v>
      </c>
      <c r="P1903" s="6">
        <f>E1903/L1903</f>
        <v>106.8</v>
      </c>
      <c r="Q1903" t="str">
        <f t="shared" si="116"/>
        <v>technology</v>
      </c>
      <c r="R1903" t="str">
        <f t="shared" si="117"/>
        <v>gadgets</v>
      </c>
      <c r="S1903" s="13">
        <f>(I1903/86400)+25569+(-8/24)</f>
        <v>42146.208333333336</v>
      </c>
      <c r="T1903" s="13">
        <f>(J1903/86400)+25569+(-8/24)</f>
        <v>42116.209826388884</v>
      </c>
      <c r="U1903" t="str">
        <f t="shared" si="118"/>
        <v>Apr</v>
      </c>
      <c r="V1903">
        <f t="shared" si="119"/>
        <v>2015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>(E1904/D1904)*100</f>
        <v>1.2</v>
      </c>
      <c r="P1904" s="6">
        <f>E1904/L1904</f>
        <v>4</v>
      </c>
      <c r="Q1904" t="str">
        <f t="shared" si="116"/>
        <v>technology</v>
      </c>
      <c r="R1904" t="str">
        <f t="shared" si="117"/>
        <v>gadgets</v>
      </c>
      <c r="S1904" s="13">
        <f>(I1904/86400)+25569+(-8/24)</f>
        <v>42067.456562499996</v>
      </c>
      <c r="T1904" s="13">
        <f>(J1904/86400)+25569+(-8/24)</f>
        <v>42037.456562499996</v>
      </c>
      <c r="U1904" t="str">
        <f t="shared" si="118"/>
        <v>Feb</v>
      </c>
      <c r="V1904">
        <f t="shared" si="119"/>
        <v>2015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>(E1905/D1905)*100</f>
        <v>46.6</v>
      </c>
      <c r="P1905" s="6">
        <f>E1905/L1905</f>
        <v>34.097560975609753</v>
      </c>
      <c r="Q1905" t="str">
        <f t="shared" si="116"/>
        <v>technology</v>
      </c>
      <c r="R1905" t="str">
        <f t="shared" si="117"/>
        <v>gadgets</v>
      </c>
      <c r="S1905" s="13">
        <f>(I1905/86400)+25569+(-8/24)</f>
        <v>42762.437395833331</v>
      </c>
      <c r="T1905" s="13">
        <f>(J1905/86400)+25569+(-8/24)</f>
        <v>42702.437395833331</v>
      </c>
      <c r="U1905" t="str">
        <f t="shared" si="118"/>
        <v>Nov</v>
      </c>
      <c r="V1905">
        <f t="shared" si="119"/>
        <v>2016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>(E1906/D1906)*100</f>
        <v>0.1</v>
      </c>
      <c r="P1906" s="6">
        <f>E1906/L1906</f>
        <v>25</v>
      </c>
      <c r="Q1906" t="str">
        <f t="shared" si="116"/>
        <v>technology</v>
      </c>
      <c r="R1906" t="str">
        <f t="shared" si="117"/>
        <v>gadgets</v>
      </c>
      <c r="S1906" s="13">
        <f>(I1906/86400)+25569+(-8/24)</f>
        <v>42371.352094907408</v>
      </c>
      <c r="T1906" s="13">
        <f>(J1906/86400)+25569+(-8/24)</f>
        <v>42326.352094907408</v>
      </c>
      <c r="U1906" t="str">
        <f t="shared" si="118"/>
        <v>Nov</v>
      </c>
      <c r="V1906">
        <f t="shared" si="119"/>
        <v>2015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>(E1907/D1907)*100</f>
        <v>0.16800000000000001</v>
      </c>
      <c r="P1907" s="6">
        <f>E1907/L1907</f>
        <v>10.5</v>
      </c>
      <c r="Q1907" t="str">
        <f t="shared" si="116"/>
        <v>technology</v>
      </c>
      <c r="R1907" t="str">
        <f t="shared" si="117"/>
        <v>gadgets</v>
      </c>
      <c r="S1907" s="13">
        <f>(I1907/86400)+25569+(-8/24)</f>
        <v>41889.592523148145</v>
      </c>
      <c r="T1907" s="13">
        <f>(J1907/86400)+25569+(-8/24)</f>
        <v>41859.592523148145</v>
      </c>
      <c r="U1907" t="str">
        <f t="shared" si="118"/>
        <v>Aug</v>
      </c>
      <c r="V1907">
        <f t="shared" si="119"/>
        <v>2014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>(E1908/D1908)*100</f>
        <v>42.76</v>
      </c>
      <c r="P1908" s="6">
        <f>E1908/L1908</f>
        <v>215.95959595959596</v>
      </c>
      <c r="Q1908" t="str">
        <f t="shared" si="116"/>
        <v>technology</v>
      </c>
      <c r="R1908" t="str">
        <f t="shared" si="117"/>
        <v>gadgets</v>
      </c>
      <c r="S1908" s="13">
        <f>(I1908/86400)+25569+(-8/24)</f>
        <v>42544.337766203702</v>
      </c>
      <c r="T1908" s="13">
        <f>(J1908/86400)+25569+(-8/24)</f>
        <v>42514.337766203702</v>
      </c>
      <c r="U1908" t="str">
        <f t="shared" si="118"/>
        <v>May</v>
      </c>
      <c r="V1908">
        <f t="shared" si="119"/>
        <v>2016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>(E1909/D1909)*100</f>
        <v>0.28333333333333333</v>
      </c>
      <c r="P1909" s="6">
        <f>E1909/L1909</f>
        <v>21.25</v>
      </c>
      <c r="Q1909" t="str">
        <f t="shared" si="116"/>
        <v>technology</v>
      </c>
      <c r="R1909" t="str">
        <f t="shared" si="117"/>
        <v>gadgets</v>
      </c>
      <c r="S1909" s="13">
        <f>(I1909/86400)+25569+(-8/24)</f>
        <v>41782.253761574073</v>
      </c>
      <c r="T1909" s="13">
        <f>(J1909/86400)+25569+(-8/24)</f>
        <v>41767.253761574073</v>
      </c>
      <c r="U1909" t="str">
        <f t="shared" si="118"/>
        <v>May</v>
      </c>
      <c r="V1909">
        <f t="shared" si="119"/>
        <v>2014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>(E1910/D1910)*100</f>
        <v>1.7319999999999998</v>
      </c>
      <c r="P1910" s="6">
        <f>E1910/L1910</f>
        <v>108.25</v>
      </c>
      <c r="Q1910" t="str">
        <f t="shared" si="116"/>
        <v>technology</v>
      </c>
      <c r="R1910" t="str">
        <f t="shared" si="117"/>
        <v>gadgets</v>
      </c>
      <c r="S1910" s="13">
        <f>(I1910/86400)+25569+(-8/24)</f>
        <v>42733.584490740737</v>
      </c>
      <c r="T1910" s="13">
        <f>(J1910/86400)+25569+(-8/24)</f>
        <v>42703.584490740737</v>
      </c>
      <c r="U1910" t="str">
        <f t="shared" si="118"/>
        <v>Nov</v>
      </c>
      <c r="V1910">
        <f t="shared" si="119"/>
        <v>2016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>(E1911/D1911)*100</f>
        <v>14.111428571428572</v>
      </c>
      <c r="P1911" s="6">
        <f>E1911/L1911</f>
        <v>129.97368421052633</v>
      </c>
      <c r="Q1911" t="str">
        <f t="shared" si="116"/>
        <v>technology</v>
      </c>
      <c r="R1911" t="str">
        <f t="shared" si="117"/>
        <v>gadgets</v>
      </c>
      <c r="S1911" s="13">
        <f>(I1911/86400)+25569+(-8/24)</f>
        <v>41935.095821759256</v>
      </c>
      <c r="T1911" s="13">
        <f>(J1911/86400)+25569+(-8/24)</f>
        <v>41905.095821759256</v>
      </c>
      <c r="U1911" t="str">
        <f t="shared" si="118"/>
        <v>Sep</v>
      </c>
      <c r="V1911">
        <f t="shared" si="119"/>
        <v>2014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>(E1912/D1912)*100</f>
        <v>39.395294117647055</v>
      </c>
      <c r="P1912" s="6">
        <f>E1912/L1912</f>
        <v>117.49473684210527</v>
      </c>
      <c r="Q1912" t="str">
        <f t="shared" si="116"/>
        <v>technology</v>
      </c>
      <c r="R1912" t="str">
        <f t="shared" si="117"/>
        <v>gadgets</v>
      </c>
      <c r="S1912" s="13">
        <f>(I1912/86400)+25569+(-8/24)</f>
        <v>42308.614583333336</v>
      </c>
      <c r="T1912" s="13">
        <f>(J1912/86400)+25569+(-8/24)</f>
        <v>42264.629826388882</v>
      </c>
      <c r="U1912" t="str">
        <f t="shared" si="118"/>
        <v>Sep</v>
      </c>
      <c r="V1912">
        <f t="shared" si="119"/>
        <v>2015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>(E1913/D1913)*100</f>
        <v>2.3529411764705882E-2</v>
      </c>
      <c r="P1913" s="6">
        <f>E1913/L1913</f>
        <v>10</v>
      </c>
      <c r="Q1913" t="str">
        <f t="shared" si="116"/>
        <v>technology</v>
      </c>
      <c r="R1913" t="str">
        <f t="shared" si="117"/>
        <v>gadgets</v>
      </c>
      <c r="S1913" s="13">
        <f>(I1913/86400)+25569+(-8/24)</f>
        <v>41859.700624999998</v>
      </c>
      <c r="T1913" s="13">
        <f>(J1913/86400)+25569+(-8/24)</f>
        <v>41829.700624999998</v>
      </c>
      <c r="U1913" t="str">
        <f t="shared" si="118"/>
        <v>Jul</v>
      </c>
      <c r="V1913">
        <f t="shared" si="119"/>
        <v>2014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>(E1914/D1914)*100</f>
        <v>59.3</v>
      </c>
      <c r="P1914" s="6">
        <f>E1914/L1914</f>
        <v>70.595238095238102</v>
      </c>
      <c r="Q1914" t="str">
        <f t="shared" si="116"/>
        <v>technology</v>
      </c>
      <c r="R1914" t="str">
        <f t="shared" si="117"/>
        <v>gadgets</v>
      </c>
      <c r="S1914" s="13">
        <f>(I1914/86400)+25569+(-8/24)</f>
        <v>42158.893055555549</v>
      </c>
      <c r="T1914" s="13">
        <f>(J1914/86400)+25569+(-8/24)</f>
        <v>42128.893055555549</v>
      </c>
      <c r="U1914" t="str">
        <f t="shared" si="118"/>
        <v>May</v>
      </c>
      <c r="V1914">
        <f t="shared" si="119"/>
        <v>2015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>(E1915/D1915)*100</f>
        <v>1.3270833333333334</v>
      </c>
      <c r="P1915" s="6">
        <f>E1915/L1915</f>
        <v>24.5</v>
      </c>
      <c r="Q1915" t="str">
        <f t="shared" si="116"/>
        <v>technology</v>
      </c>
      <c r="R1915" t="str">
        <f t="shared" si="117"/>
        <v>gadgets</v>
      </c>
      <c r="S1915" s="13">
        <f>(I1915/86400)+25569+(-8/24)</f>
        <v>41920.177986111106</v>
      </c>
      <c r="T1915" s="13">
        <f>(J1915/86400)+25569+(-8/24)</f>
        <v>41890.177986111106</v>
      </c>
      <c r="U1915" t="str">
        <f t="shared" si="118"/>
        <v>Sep</v>
      </c>
      <c r="V1915">
        <f t="shared" si="119"/>
        <v>2014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>(E1916/D1916)*100</f>
        <v>9.0090090090090094</v>
      </c>
      <c r="P1916" s="6">
        <f>E1916/L1916</f>
        <v>30</v>
      </c>
      <c r="Q1916" t="str">
        <f t="shared" si="116"/>
        <v>technology</v>
      </c>
      <c r="R1916" t="str">
        <f t="shared" si="117"/>
        <v>gadgets</v>
      </c>
      <c r="S1916" s="13">
        <f>(I1916/86400)+25569+(-8/24)</f>
        <v>41943.832638888889</v>
      </c>
      <c r="T1916" s="13">
        <f>(J1916/86400)+25569+(-8/24)</f>
        <v>41928.841122685182</v>
      </c>
      <c r="U1916" t="str">
        <f t="shared" si="118"/>
        <v>Oct</v>
      </c>
      <c r="V1916">
        <f t="shared" si="119"/>
        <v>2014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>(E1917/D1917)*100</f>
        <v>1.6</v>
      </c>
      <c r="P1917" s="6">
        <f>E1917/L1917</f>
        <v>2</v>
      </c>
      <c r="Q1917" t="str">
        <f t="shared" si="116"/>
        <v>technology</v>
      </c>
      <c r="R1917" t="str">
        <f t="shared" si="117"/>
        <v>gadgets</v>
      </c>
      <c r="S1917" s="13">
        <f>(I1917/86400)+25569+(-8/24)</f>
        <v>41883.715532407405</v>
      </c>
      <c r="T1917" s="13">
        <f>(J1917/86400)+25569+(-8/24)</f>
        <v>41863.715532407405</v>
      </c>
      <c r="U1917" t="str">
        <f t="shared" si="118"/>
        <v>Aug</v>
      </c>
      <c r="V1917">
        <f t="shared" si="119"/>
        <v>2014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>(E1918/D1918)*100</f>
        <v>0.51</v>
      </c>
      <c r="P1918" s="6">
        <f>E1918/L1918</f>
        <v>17</v>
      </c>
      <c r="Q1918" t="str">
        <f t="shared" si="116"/>
        <v>technology</v>
      </c>
      <c r="R1918" t="str">
        <f t="shared" si="117"/>
        <v>gadgets</v>
      </c>
      <c r="S1918" s="13">
        <f>(I1918/86400)+25569+(-8/24)</f>
        <v>42681.425636574073</v>
      </c>
      <c r="T1918" s="13">
        <f>(J1918/86400)+25569+(-8/24)</f>
        <v>42656.383969907409</v>
      </c>
      <c r="U1918" t="str">
        <f t="shared" si="118"/>
        <v>Oct</v>
      </c>
      <c r="V1918">
        <f t="shared" si="119"/>
        <v>2016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>(E1919/D1919)*100</f>
        <v>52.570512820512818</v>
      </c>
      <c r="P1919" s="6">
        <f>E1919/L1919</f>
        <v>2928.9285714285716</v>
      </c>
      <c r="Q1919" t="str">
        <f t="shared" si="116"/>
        <v>technology</v>
      </c>
      <c r="R1919" t="str">
        <f t="shared" si="117"/>
        <v>gadgets</v>
      </c>
      <c r="S1919" s="13">
        <f>(I1919/86400)+25569+(-8/24)</f>
        <v>42775.93672453703</v>
      </c>
      <c r="T1919" s="13">
        <f>(J1919/86400)+25569+(-8/24)</f>
        <v>42745.93672453703</v>
      </c>
      <c r="U1919" t="str">
        <f t="shared" si="118"/>
        <v>Jan</v>
      </c>
      <c r="V1919">
        <f t="shared" si="119"/>
        <v>2017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>(E1920/D1920)*100</f>
        <v>1.04</v>
      </c>
      <c r="P1920" s="6">
        <f>E1920/L1920</f>
        <v>28.888888888888889</v>
      </c>
      <c r="Q1920" t="str">
        <f t="shared" si="116"/>
        <v>technology</v>
      </c>
      <c r="R1920" t="str">
        <f t="shared" si="117"/>
        <v>gadgets</v>
      </c>
      <c r="S1920" s="13">
        <f>(I1920/86400)+25569+(-8/24)</f>
        <v>41863.456608796296</v>
      </c>
      <c r="T1920" s="13">
        <f>(J1920/86400)+25569+(-8/24)</f>
        <v>41828.456608796296</v>
      </c>
      <c r="U1920" t="str">
        <f t="shared" si="118"/>
        <v>Jul</v>
      </c>
      <c r="V1920">
        <f t="shared" si="119"/>
        <v>2014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>(E1921/D1921)*100</f>
        <v>47.4</v>
      </c>
      <c r="P1921" s="6">
        <f>E1921/L1921</f>
        <v>29.625</v>
      </c>
      <c r="Q1921" t="str">
        <f t="shared" si="116"/>
        <v>technology</v>
      </c>
      <c r="R1921" t="str">
        <f t="shared" si="117"/>
        <v>gadgets</v>
      </c>
      <c r="S1921" s="13">
        <f>(I1921/86400)+25569+(-8/24)</f>
        <v>42143.542233796295</v>
      </c>
      <c r="T1921" s="13">
        <f>(J1921/86400)+25569+(-8/24)</f>
        <v>42113.542233796295</v>
      </c>
      <c r="U1921" t="str">
        <f t="shared" si="118"/>
        <v>Apr</v>
      </c>
      <c r="V1921">
        <f t="shared" si="119"/>
        <v>2015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>(E1922/D1922)*100</f>
        <v>43.03</v>
      </c>
      <c r="P1922" s="6">
        <f>E1922/L1922</f>
        <v>40.980952380952381</v>
      </c>
      <c r="Q1922" t="str">
        <f t="shared" si="116"/>
        <v>technology</v>
      </c>
      <c r="R1922" t="str">
        <f t="shared" si="117"/>
        <v>gadgets</v>
      </c>
      <c r="S1922" s="13">
        <f>(I1922/86400)+25569+(-8/24)</f>
        <v>42298.624999999993</v>
      </c>
      <c r="T1922" s="13">
        <f>(J1922/86400)+25569+(-8/24)</f>
        <v>42270.54237268518</v>
      </c>
      <c r="U1922" t="str">
        <f t="shared" si="118"/>
        <v>Sep</v>
      </c>
      <c r="V1922">
        <f t="shared" si="119"/>
        <v>2015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>(E1923/D1923)*100</f>
        <v>136.80000000000001</v>
      </c>
      <c r="P1923" s="6">
        <f>E1923/L1923</f>
        <v>54</v>
      </c>
      <c r="Q1923" t="str">
        <f t="shared" ref="Q1923:Q1986" si="120">LEFT(N1923,FIND("/",N1923)-1)</f>
        <v>music</v>
      </c>
      <c r="R1923" t="str">
        <f t="shared" ref="R1923:R1986" si="121">MID(N1923,FIND("/",N1923)+1,20)</f>
        <v>indie rock</v>
      </c>
      <c r="S1923" s="13">
        <f>(I1923/86400)+25569+(-8/24)</f>
        <v>41103.888229166667</v>
      </c>
      <c r="T1923" s="13">
        <f>(J1923/86400)+25569+(-8/24)</f>
        <v>41073.888229166667</v>
      </c>
      <c r="U1923" t="str">
        <f t="shared" ref="U1923:U1986" si="122">TEXT(T1923,"mmm")</f>
        <v>Jun</v>
      </c>
      <c r="V1923">
        <f t="shared" ref="V1923:V1986" si="123">YEAR(T1923)</f>
        <v>2012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>(E1924/D1924)*100</f>
        <v>115.55</v>
      </c>
      <c r="P1924" s="6">
        <f>E1924/L1924</f>
        <v>36.109375</v>
      </c>
      <c r="Q1924" t="str">
        <f t="shared" si="120"/>
        <v>music</v>
      </c>
      <c r="R1924" t="str">
        <f t="shared" si="121"/>
        <v>indie rock</v>
      </c>
      <c r="S1924" s="13">
        <f>(I1924/86400)+25569+(-8/24)</f>
        <v>41619.922534722216</v>
      </c>
      <c r="T1924" s="13">
        <f>(J1924/86400)+25569+(-8/24)</f>
        <v>41589.922534722216</v>
      </c>
      <c r="U1924" t="str">
        <f t="shared" si="122"/>
        <v>Nov</v>
      </c>
      <c r="V1924">
        <f t="shared" si="123"/>
        <v>2013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>(E1925/D1925)*100</f>
        <v>240.79999999999998</v>
      </c>
      <c r="P1925" s="6">
        <f>E1925/L1925</f>
        <v>23.153846153846153</v>
      </c>
      <c r="Q1925" t="str">
        <f t="shared" si="120"/>
        <v>music</v>
      </c>
      <c r="R1925" t="str">
        <f t="shared" si="121"/>
        <v>indie rock</v>
      </c>
      <c r="S1925" s="13">
        <f>(I1925/86400)+25569+(-8/24)</f>
        <v>40812.874305555553</v>
      </c>
      <c r="T1925" s="13">
        <f>(J1925/86400)+25569+(-8/24)</f>
        <v>40772.515416666662</v>
      </c>
      <c r="U1925" t="str">
        <f t="shared" si="122"/>
        <v>Aug</v>
      </c>
      <c r="V1925">
        <f t="shared" si="123"/>
        <v>2011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>(E1926/D1926)*100</f>
        <v>114.39999999999999</v>
      </c>
      <c r="P1926" s="6">
        <f>E1926/L1926</f>
        <v>104</v>
      </c>
      <c r="Q1926" t="str">
        <f t="shared" si="120"/>
        <v>music</v>
      </c>
      <c r="R1926" t="str">
        <f t="shared" si="121"/>
        <v>indie rock</v>
      </c>
      <c r="S1926" s="13">
        <f>(I1926/86400)+25569+(-8/24)</f>
        <v>41654.481249999997</v>
      </c>
      <c r="T1926" s="13">
        <f>(J1926/86400)+25569+(-8/24)</f>
        <v>41626.427719907406</v>
      </c>
      <c r="U1926" t="str">
        <f t="shared" si="122"/>
        <v>Dec</v>
      </c>
      <c r="V1926">
        <f t="shared" si="123"/>
        <v>2013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>(E1927/D1927)*100</f>
        <v>110.33333333333333</v>
      </c>
      <c r="P1927" s="6">
        <f>E1927/L1927</f>
        <v>31.826923076923077</v>
      </c>
      <c r="Q1927" t="str">
        <f t="shared" si="120"/>
        <v>music</v>
      </c>
      <c r="R1927" t="str">
        <f t="shared" si="121"/>
        <v>indie rock</v>
      </c>
      <c r="S1927" s="13">
        <f>(I1927/86400)+25569+(-8/24)</f>
        <v>41557.666666666664</v>
      </c>
      <c r="T1927" s="13">
        <f>(J1927/86400)+25569+(-8/24)</f>
        <v>41535.568148148144</v>
      </c>
      <c r="U1927" t="str">
        <f t="shared" si="122"/>
        <v>Sep</v>
      </c>
      <c r="V1927">
        <f t="shared" si="123"/>
        <v>2013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>(E1928/D1928)*100</f>
        <v>195.37933333333334</v>
      </c>
      <c r="P1928" s="6">
        <f>E1928/L1928</f>
        <v>27.3896261682243</v>
      </c>
      <c r="Q1928" t="str">
        <f t="shared" si="120"/>
        <v>music</v>
      </c>
      <c r="R1928" t="str">
        <f t="shared" si="121"/>
        <v>indie rock</v>
      </c>
      <c r="S1928" s="13">
        <f>(I1928/86400)+25569+(-8/24)</f>
        <v>40483.68472222222</v>
      </c>
      <c r="T1928" s="13">
        <f>(J1928/86400)+25569+(-8/24)</f>
        <v>40456.621018518512</v>
      </c>
      <c r="U1928" t="str">
        <f t="shared" si="122"/>
        <v>Oct</v>
      </c>
      <c r="V1928">
        <f t="shared" si="123"/>
        <v>2010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>(E1929/D1929)*100</f>
        <v>103.33333333333334</v>
      </c>
      <c r="P1929" s="6">
        <f>E1929/L1929</f>
        <v>56.363636363636367</v>
      </c>
      <c r="Q1929" t="str">
        <f t="shared" si="120"/>
        <v>music</v>
      </c>
      <c r="R1929" t="str">
        <f t="shared" si="121"/>
        <v>indie rock</v>
      </c>
      <c r="S1929" s="13">
        <f>(I1929/86400)+25569+(-8/24)</f>
        <v>40975.874305555553</v>
      </c>
      <c r="T1929" s="13">
        <f>(J1929/86400)+25569+(-8/24)</f>
        <v>40960.528229166666</v>
      </c>
      <c r="U1929" t="str">
        <f t="shared" si="122"/>
        <v>Feb</v>
      </c>
      <c r="V1929">
        <f t="shared" si="123"/>
        <v>2012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>(E1930/D1930)*100</f>
        <v>103.1372549019608</v>
      </c>
      <c r="P1930" s="6">
        <f>E1930/L1930</f>
        <v>77.352941176470594</v>
      </c>
      <c r="Q1930" t="str">
        <f t="shared" si="120"/>
        <v>music</v>
      </c>
      <c r="R1930" t="str">
        <f t="shared" si="121"/>
        <v>indie rock</v>
      </c>
      <c r="S1930" s="13">
        <f>(I1930/86400)+25569+(-8/24)</f>
        <v>41401.314745370364</v>
      </c>
      <c r="T1930" s="13">
        <f>(J1930/86400)+25569+(-8/24)</f>
        <v>41371.314745370364</v>
      </c>
      <c r="U1930" t="str">
        <f t="shared" si="122"/>
        <v>Apr</v>
      </c>
      <c r="V1930">
        <f t="shared" si="123"/>
        <v>2013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>(E1931/D1931)*100</f>
        <v>100.3125</v>
      </c>
      <c r="P1931" s="6">
        <f>E1931/L1931</f>
        <v>42.8</v>
      </c>
      <c r="Q1931" t="str">
        <f t="shared" si="120"/>
        <v>music</v>
      </c>
      <c r="R1931" t="str">
        <f t="shared" si="121"/>
        <v>indie rock</v>
      </c>
      <c r="S1931" s="13">
        <f>(I1931/86400)+25569+(-8/24)</f>
        <v>40728.688263888886</v>
      </c>
      <c r="T1931" s="13">
        <f>(J1931/86400)+25569+(-8/24)</f>
        <v>40686.688263888886</v>
      </c>
      <c r="U1931" t="str">
        <f t="shared" si="122"/>
        <v>May</v>
      </c>
      <c r="V1931">
        <f t="shared" si="123"/>
        <v>2011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>(E1932/D1932)*100</f>
        <v>127</v>
      </c>
      <c r="P1932" s="6">
        <f>E1932/L1932</f>
        <v>48.846153846153847</v>
      </c>
      <c r="Q1932" t="str">
        <f t="shared" si="120"/>
        <v>music</v>
      </c>
      <c r="R1932" t="str">
        <f t="shared" si="121"/>
        <v>indie rock</v>
      </c>
      <c r="S1932" s="13">
        <f>(I1932/86400)+25569+(-8/24)</f>
        <v>41462.225486111107</v>
      </c>
      <c r="T1932" s="13">
        <f>(J1932/86400)+25569+(-8/24)</f>
        <v>41402.225486111107</v>
      </c>
      <c r="U1932" t="str">
        <f t="shared" si="122"/>
        <v>May</v>
      </c>
      <c r="V1932">
        <f t="shared" si="123"/>
        <v>2013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>(E1933/D1933)*100</f>
        <v>120.601</v>
      </c>
      <c r="P1933" s="6">
        <f>E1933/L1933</f>
        <v>48.240400000000001</v>
      </c>
      <c r="Q1933" t="str">
        <f t="shared" si="120"/>
        <v>music</v>
      </c>
      <c r="R1933" t="str">
        <f t="shared" si="121"/>
        <v>indie rock</v>
      </c>
      <c r="S1933" s="13">
        <f>(I1933/86400)+25569+(-8/24)</f>
        <v>41050.8125</v>
      </c>
      <c r="T1933" s="13">
        <f>(J1933/86400)+25569+(-8/24)</f>
        <v>41037.559131944443</v>
      </c>
      <c r="U1933" t="str">
        <f t="shared" si="122"/>
        <v>May</v>
      </c>
      <c r="V1933">
        <f t="shared" si="123"/>
        <v>2012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>(E1934/D1934)*100</f>
        <v>106.99047619047619</v>
      </c>
      <c r="P1934" s="6">
        <f>E1934/L1934</f>
        <v>70.212500000000006</v>
      </c>
      <c r="Q1934" t="str">
        <f t="shared" si="120"/>
        <v>music</v>
      </c>
      <c r="R1934" t="str">
        <f t="shared" si="121"/>
        <v>indie rock</v>
      </c>
      <c r="S1934" s="13">
        <f>(I1934/86400)+25569+(-8/24)</f>
        <v>40932.476539351854</v>
      </c>
      <c r="T1934" s="13">
        <f>(J1934/86400)+25569+(-8/24)</f>
        <v>40911.476539351854</v>
      </c>
      <c r="U1934" t="str">
        <f t="shared" si="122"/>
        <v>Jan</v>
      </c>
      <c r="V1934">
        <f t="shared" si="123"/>
        <v>2012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>(E1935/D1935)*100</f>
        <v>172.43333333333334</v>
      </c>
      <c r="P1935" s="6">
        <f>E1935/L1935</f>
        <v>94.054545454545448</v>
      </c>
      <c r="Q1935" t="str">
        <f t="shared" si="120"/>
        <v>music</v>
      </c>
      <c r="R1935" t="str">
        <f t="shared" si="121"/>
        <v>indie rock</v>
      </c>
      <c r="S1935" s="13">
        <f>(I1935/86400)+25569+(-8/24)</f>
        <v>41908.797534722216</v>
      </c>
      <c r="T1935" s="13">
        <f>(J1935/86400)+25569+(-8/24)</f>
        <v>41878.797534722216</v>
      </c>
      <c r="U1935" t="str">
        <f t="shared" si="122"/>
        <v>Aug</v>
      </c>
      <c r="V1935">
        <f t="shared" si="123"/>
        <v>2014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>(E1936/D1936)*100</f>
        <v>123.61999999999999</v>
      </c>
      <c r="P1936" s="6">
        <f>E1936/L1936</f>
        <v>80.272727272727266</v>
      </c>
      <c r="Q1936" t="str">
        <f t="shared" si="120"/>
        <v>music</v>
      </c>
      <c r="R1936" t="str">
        <f t="shared" si="121"/>
        <v>indie rock</v>
      </c>
      <c r="S1936" s="13">
        <f>(I1936/86400)+25569+(-8/24)</f>
        <v>40901.875</v>
      </c>
      <c r="T1936" s="13">
        <f>(J1936/86400)+25569+(-8/24)</f>
        <v>40865.533807870372</v>
      </c>
      <c r="U1936" t="str">
        <f t="shared" si="122"/>
        <v>Nov</v>
      </c>
      <c r="V1936">
        <f t="shared" si="123"/>
        <v>2011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>(E1937/D1937)*100</f>
        <v>108.4</v>
      </c>
      <c r="P1937" s="6">
        <f>E1937/L1937</f>
        <v>54.2</v>
      </c>
      <c r="Q1937" t="str">
        <f t="shared" si="120"/>
        <v>music</v>
      </c>
      <c r="R1937" t="str">
        <f t="shared" si="121"/>
        <v>indie rock</v>
      </c>
      <c r="S1937" s="13">
        <f>(I1937/86400)+25569+(-8/24)</f>
        <v>41810.874305555553</v>
      </c>
      <c r="T1937" s="13">
        <f>(J1937/86400)+25569+(-8/24)</f>
        <v>41773.599201388883</v>
      </c>
      <c r="U1937" t="str">
        <f t="shared" si="122"/>
        <v>May</v>
      </c>
      <c r="V1937">
        <f t="shared" si="123"/>
        <v>2014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>(E1938/D1938)*100</f>
        <v>116.52013333333333</v>
      </c>
      <c r="P1938" s="6">
        <f>E1938/L1938</f>
        <v>60.26903448275862</v>
      </c>
      <c r="Q1938" t="str">
        <f t="shared" si="120"/>
        <v>music</v>
      </c>
      <c r="R1938" t="str">
        <f t="shared" si="121"/>
        <v>indie rock</v>
      </c>
      <c r="S1938" s="13">
        <f>(I1938/86400)+25569+(-8/24)</f>
        <v>40882.915972222218</v>
      </c>
      <c r="T1938" s="13">
        <f>(J1938/86400)+25569+(-8/24)</f>
        <v>40852.55636574074</v>
      </c>
      <c r="U1938" t="str">
        <f t="shared" si="122"/>
        <v>Nov</v>
      </c>
      <c r="V1938">
        <f t="shared" si="123"/>
        <v>2011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>(E1939/D1939)*100</f>
        <v>187.245</v>
      </c>
      <c r="P1939" s="6">
        <f>E1939/L1939</f>
        <v>38.740344827586206</v>
      </c>
      <c r="Q1939" t="str">
        <f t="shared" si="120"/>
        <v>music</v>
      </c>
      <c r="R1939" t="str">
        <f t="shared" si="121"/>
        <v>indie rock</v>
      </c>
      <c r="S1939" s="13">
        <f>(I1939/86400)+25569+(-8/24)</f>
        <v>41074.832638888889</v>
      </c>
      <c r="T1939" s="13">
        <f>(J1939/86400)+25569+(-8/24)</f>
        <v>41058.78565972222</v>
      </c>
      <c r="U1939" t="str">
        <f t="shared" si="122"/>
        <v>May</v>
      </c>
      <c r="V1939">
        <f t="shared" si="123"/>
        <v>2012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>(E1940/D1940)*100</f>
        <v>115.93333333333334</v>
      </c>
      <c r="P1940" s="6">
        <f>E1940/L1940</f>
        <v>152.54385964912279</v>
      </c>
      <c r="Q1940" t="str">
        <f t="shared" si="120"/>
        <v>music</v>
      </c>
      <c r="R1940" t="str">
        <f t="shared" si="121"/>
        <v>indie rock</v>
      </c>
      <c r="S1940" s="13">
        <f>(I1940/86400)+25569+(-8/24)</f>
        <v>41456.875</v>
      </c>
      <c r="T1940" s="13">
        <f>(J1940/86400)+25569+(-8/24)</f>
        <v>41425.92628472222</v>
      </c>
      <c r="U1940" t="str">
        <f t="shared" si="122"/>
        <v>May</v>
      </c>
      <c r="V1940">
        <f t="shared" si="123"/>
        <v>2013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>(E1941/D1941)*100</f>
        <v>110.7</v>
      </c>
      <c r="P1941" s="6">
        <f>E1941/L1941</f>
        <v>115.3125</v>
      </c>
      <c r="Q1941" t="str">
        <f t="shared" si="120"/>
        <v>music</v>
      </c>
      <c r="R1941" t="str">
        <f t="shared" si="121"/>
        <v>indie rock</v>
      </c>
      <c r="S1941" s="13">
        <f>(I1941/86400)+25569+(-8/24)</f>
        <v>41343.610046296293</v>
      </c>
      <c r="T1941" s="13">
        <f>(J1941/86400)+25569+(-8/24)</f>
        <v>41313.651712962957</v>
      </c>
      <c r="U1941" t="str">
        <f t="shared" si="122"/>
        <v>Feb</v>
      </c>
      <c r="V1941">
        <f t="shared" si="123"/>
        <v>2013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>(E1942/D1942)*100</f>
        <v>170.92307692307693</v>
      </c>
      <c r="P1942" s="6">
        <f>E1942/L1942</f>
        <v>35.838709677419352</v>
      </c>
      <c r="Q1942" t="str">
        <f t="shared" si="120"/>
        <v>music</v>
      </c>
      <c r="R1942" t="str">
        <f t="shared" si="121"/>
        <v>indie rock</v>
      </c>
      <c r="S1942" s="13">
        <f>(I1942/86400)+25569+(-8/24)</f>
        <v>40708.832638888889</v>
      </c>
      <c r="T1942" s="13">
        <f>(J1942/86400)+25569+(-8/24)</f>
        <v>40670.173993055556</v>
      </c>
      <c r="U1942" t="str">
        <f t="shared" si="122"/>
        <v>May</v>
      </c>
      <c r="V1942">
        <f t="shared" si="123"/>
        <v>2011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>(E1943/D1943)*100</f>
        <v>126.11835600000001</v>
      </c>
      <c r="P1943" s="6">
        <f>E1943/L1943</f>
        <v>64.570118779438872</v>
      </c>
      <c r="Q1943" t="str">
        <f t="shared" si="120"/>
        <v>technology</v>
      </c>
      <c r="R1943" t="str">
        <f t="shared" si="121"/>
        <v>hardware</v>
      </c>
      <c r="S1943" s="13">
        <f>(I1943/86400)+25569+(-8/24)</f>
        <v>41773.95753472222</v>
      </c>
      <c r="T1943" s="13">
        <f>(J1943/86400)+25569+(-8/24)</f>
        <v>41743.95753472222</v>
      </c>
      <c r="U1943" t="str">
        <f t="shared" si="122"/>
        <v>Apr</v>
      </c>
      <c r="V1943">
        <f t="shared" si="123"/>
        <v>2014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>(E1944/D1944)*100</f>
        <v>138.44033333333334</v>
      </c>
      <c r="P1944" s="6">
        <f>E1944/L1944</f>
        <v>87.436000000000007</v>
      </c>
      <c r="Q1944" t="str">
        <f t="shared" si="120"/>
        <v>technology</v>
      </c>
      <c r="R1944" t="str">
        <f t="shared" si="121"/>
        <v>hardware</v>
      </c>
      <c r="S1944" s="13">
        <f>(I1944/86400)+25569+(-8/24)</f>
        <v>40728.494675925926</v>
      </c>
      <c r="T1944" s="13">
        <f>(J1944/86400)+25569+(-8/24)</f>
        <v>40638.494675925926</v>
      </c>
      <c r="U1944" t="str">
        <f t="shared" si="122"/>
        <v>Apr</v>
      </c>
      <c r="V1944">
        <f t="shared" si="123"/>
        <v>2011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>(E1945/D1945)*100</f>
        <v>1705.2499999999998</v>
      </c>
      <c r="P1945" s="6">
        <f>E1945/L1945</f>
        <v>68.815577078288939</v>
      </c>
      <c r="Q1945" t="str">
        <f t="shared" si="120"/>
        <v>technology</v>
      </c>
      <c r="R1945" t="str">
        <f t="shared" si="121"/>
        <v>hardware</v>
      </c>
      <c r="S1945" s="13">
        <f>(I1945/86400)+25569+(-8/24)</f>
        <v>42592.936527777776</v>
      </c>
      <c r="T1945" s="13">
        <f>(J1945/86400)+25569+(-8/24)</f>
        <v>42547.936527777776</v>
      </c>
      <c r="U1945" t="str">
        <f t="shared" si="122"/>
        <v>Jun</v>
      </c>
      <c r="V1945">
        <f t="shared" si="123"/>
        <v>2016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>(E1946/D1946)*100</f>
        <v>788.05550000000005</v>
      </c>
      <c r="P1946" s="6">
        <f>E1946/L1946</f>
        <v>176.200223588597</v>
      </c>
      <c r="Q1946" t="str">
        <f t="shared" si="120"/>
        <v>technology</v>
      </c>
      <c r="R1946" t="str">
        <f t="shared" si="121"/>
        <v>hardware</v>
      </c>
      <c r="S1946" s="13">
        <f>(I1946/86400)+25569+(-8/24)</f>
        <v>41760.251041666663</v>
      </c>
      <c r="T1946" s="13">
        <f>(J1946/86400)+25569+(-8/24)</f>
        <v>41730.251041666663</v>
      </c>
      <c r="U1946" t="str">
        <f t="shared" si="122"/>
        <v>Apr</v>
      </c>
      <c r="V1946">
        <f t="shared" si="123"/>
        <v>2014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>(E1947/D1947)*100</f>
        <v>348.01799999999997</v>
      </c>
      <c r="P1947" s="6">
        <f>E1947/L1947</f>
        <v>511.79117647058825</v>
      </c>
      <c r="Q1947" t="str">
        <f t="shared" si="120"/>
        <v>technology</v>
      </c>
      <c r="R1947" t="str">
        <f t="shared" si="121"/>
        <v>hardware</v>
      </c>
      <c r="S1947" s="13">
        <f>(I1947/86400)+25569+(-8/24)</f>
        <v>42196.918495370366</v>
      </c>
      <c r="T1947" s="13">
        <f>(J1947/86400)+25569+(-8/24)</f>
        <v>42156.918495370366</v>
      </c>
      <c r="U1947" t="str">
        <f t="shared" si="122"/>
        <v>Jun</v>
      </c>
      <c r="V1947">
        <f t="shared" si="123"/>
        <v>2015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>(E1948/D1948)*100</f>
        <v>149.74666666666667</v>
      </c>
      <c r="P1948" s="6">
        <f>E1948/L1948</f>
        <v>160.44285714285715</v>
      </c>
      <c r="Q1948" t="str">
        <f t="shared" si="120"/>
        <v>technology</v>
      </c>
      <c r="R1948" t="str">
        <f t="shared" si="121"/>
        <v>hardware</v>
      </c>
      <c r="S1948" s="13">
        <f>(I1948/86400)+25569+(-8/24)</f>
        <v>41748.775011574071</v>
      </c>
      <c r="T1948" s="13">
        <f>(J1948/86400)+25569+(-8/24)</f>
        <v>41688.816678240742</v>
      </c>
      <c r="U1948" t="str">
        <f t="shared" si="122"/>
        <v>Feb</v>
      </c>
      <c r="V1948">
        <f t="shared" si="123"/>
        <v>2014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>(E1949/D1949)*100</f>
        <v>100.63375000000001</v>
      </c>
      <c r="P1949" s="6">
        <f>E1949/L1949</f>
        <v>35.003043478260871</v>
      </c>
      <c r="Q1949" t="str">
        <f t="shared" si="120"/>
        <v>technology</v>
      </c>
      <c r="R1949" t="str">
        <f t="shared" si="121"/>
        <v>hardware</v>
      </c>
      <c r="S1949" s="13">
        <f>(I1949/86400)+25569+(-8/24)</f>
        <v>40139.915972222218</v>
      </c>
      <c r="T1949" s="13">
        <f>(J1949/86400)+25569+(-8/24)</f>
        <v>40102.584722222222</v>
      </c>
      <c r="U1949" t="str">
        <f t="shared" si="122"/>
        <v>Oct</v>
      </c>
      <c r="V1949">
        <f t="shared" si="123"/>
        <v>2009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>(E1950/D1950)*100</f>
        <v>800.21100000000001</v>
      </c>
      <c r="P1950" s="6">
        <f>E1950/L1950</f>
        <v>188.50671378091872</v>
      </c>
      <c r="Q1950" t="str">
        <f t="shared" si="120"/>
        <v>technology</v>
      </c>
      <c r="R1950" t="str">
        <f t="shared" si="121"/>
        <v>hardware</v>
      </c>
      <c r="S1950" s="13">
        <f>(I1950/86400)+25569+(-8/24)</f>
        <v>42527.376388888886</v>
      </c>
      <c r="T1950" s="13">
        <f>(J1950/86400)+25569+(-8/24)</f>
        <v>42473.270937499998</v>
      </c>
      <c r="U1950" t="str">
        <f t="shared" si="122"/>
        <v>Apr</v>
      </c>
      <c r="V1950">
        <f t="shared" si="123"/>
        <v>2016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>(E1951/D1951)*100</f>
        <v>106.00260000000002</v>
      </c>
      <c r="P1951" s="6">
        <f>E1951/L1951</f>
        <v>56.204984093319197</v>
      </c>
      <c r="Q1951" t="str">
        <f t="shared" si="120"/>
        <v>technology</v>
      </c>
      <c r="R1951" t="str">
        <f t="shared" si="121"/>
        <v>hardware</v>
      </c>
      <c r="S1951" s="13">
        <f>(I1951/86400)+25569+(-8/24)</f>
        <v>41830.08971064815</v>
      </c>
      <c r="T1951" s="13">
        <f>(J1951/86400)+25569+(-8/24)</f>
        <v>41800.08971064815</v>
      </c>
      <c r="U1951" t="str">
        <f t="shared" si="122"/>
        <v>Jun</v>
      </c>
      <c r="V1951">
        <f t="shared" si="123"/>
        <v>2014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>(E1952/D1952)*100</f>
        <v>200.51866666666669</v>
      </c>
      <c r="P1952" s="6">
        <f>E1952/L1952</f>
        <v>51.3054157782516</v>
      </c>
      <c r="Q1952" t="str">
        <f t="shared" si="120"/>
        <v>technology</v>
      </c>
      <c r="R1952" t="str">
        <f t="shared" si="121"/>
        <v>hardware</v>
      </c>
      <c r="S1952" s="13">
        <f>(I1952/86400)+25569+(-8/24)</f>
        <v>40654.848067129627</v>
      </c>
      <c r="T1952" s="13">
        <f>(J1952/86400)+25569+(-8/24)</f>
        <v>40623.848067129627</v>
      </c>
      <c r="U1952" t="str">
        <f t="shared" si="122"/>
        <v>Mar</v>
      </c>
      <c r="V1952">
        <f t="shared" si="123"/>
        <v>2011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>(E1953/D1953)*100</f>
        <v>212.44399999999999</v>
      </c>
      <c r="P1953" s="6">
        <f>E1953/L1953</f>
        <v>127.36450839328538</v>
      </c>
      <c r="Q1953" t="str">
        <f t="shared" si="120"/>
        <v>technology</v>
      </c>
      <c r="R1953" t="str">
        <f t="shared" si="121"/>
        <v>hardware</v>
      </c>
      <c r="S1953" s="13">
        <f>(I1953/86400)+25569+(-8/24)</f>
        <v>42681.128900462958</v>
      </c>
      <c r="T1953" s="13">
        <f>(J1953/86400)+25569+(-8/24)</f>
        <v>42651.087233796294</v>
      </c>
      <c r="U1953" t="str">
        <f t="shared" si="122"/>
        <v>Oct</v>
      </c>
      <c r="V1953">
        <f t="shared" si="123"/>
        <v>2016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>(E1954/D1954)*100</f>
        <v>198.47237142857145</v>
      </c>
      <c r="P1954" s="6">
        <f>E1954/L1954</f>
        <v>101.85532258064516</v>
      </c>
      <c r="Q1954" t="str">
        <f t="shared" si="120"/>
        <v>technology</v>
      </c>
      <c r="R1954" t="str">
        <f t="shared" si="121"/>
        <v>hardware</v>
      </c>
      <c r="S1954" s="13">
        <f>(I1954/86400)+25569+(-8/24)</f>
        <v>41563.273321759254</v>
      </c>
      <c r="T1954" s="13">
        <f>(J1954/86400)+25569+(-8/24)</f>
        <v>41526.273321759254</v>
      </c>
      <c r="U1954" t="str">
        <f t="shared" si="122"/>
        <v>Sep</v>
      </c>
      <c r="V1954">
        <f t="shared" si="123"/>
        <v>2013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>(E1955/D1955)*100</f>
        <v>225.94666666666666</v>
      </c>
      <c r="P1955" s="6">
        <f>E1955/L1955</f>
        <v>230.55782312925169</v>
      </c>
      <c r="Q1955" t="str">
        <f t="shared" si="120"/>
        <v>technology</v>
      </c>
      <c r="R1955" t="str">
        <f t="shared" si="121"/>
        <v>hardware</v>
      </c>
      <c r="S1955" s="13">
        <f>(I1955/86400)+25569+(-8/24)</f>
        <v>40969.791666666664</v>
      </c>
      <c r="T1955" s="13">
        <f>(J1955/86400)+25569+(-8/24)</f>
        <v>40940.866493055553</v>
      </c>
      <c r="U1955" t="str">
        <f t="shared" si="122"/>
        <v>Feb</v>
      </c>
      <c r="V1955">
        <f t="shared" si="123"/>
        <v>2012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>(E1956/D1956)*100</f>
        <v>698.94800000000009</v>
      </c>
      <c r="P1956" s="6">
        <f>E1956/L1956</f>
        <v>842.10602409638557</v>
      </c>
      <c r="Q1956" t="str">
        <f t="shared" si="120"/>
        <v>technology</v>
      </c>
      <c r="R1956" t="str">
        <f t="shared" si="121"/>
        <v>hardware</v>
      </c>
      <c r="S1956" s="13">
        <f>(I1956/86400)+25569+(-8/24)</f>
        <v>42440.874999999993</v>
      </c>
      <c r="T1956" s="13">
        <f>(J1956/86400)+25569+(-8/24)</f>
        <v>42394.247407407405</v>
      </c>
      <c r="U1956" t="str">
        <f t="shared" si="122"/>
        <v>Jan</v>
      </c>
      <c r="V1956">
        <f t="shared" si="123"/>
        <v>2016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>(E1957/D1957)*100</f>
        <v>398.59528571428569</v>
      </c>
      <c r="P1957" s="6">
        <f>E1957/L1957</f>
        <v>577.27593103448271</v>
      </c>
      <c r="Q1957" t="str">
        <f t="shared" si="120"/>
        <v>technology</v>
      </c>
      <c r="R1957" t="str">
        <f t="shared" si="121"/>
        <v>hardware</v>
      </c>
      <c r="S1957" s="13">
        <f>(I1957/86400)+25569+(-8/24)</f>
        <v>41052.458333333328</v>
      </c>
      <c r="T1957" s="13">
        <f>(J1957/86400)+25569+(-8/24)</f>
        <v>41019.938437500001</v>
      </c>
      <c r="U1957" t="str">
        <f t="shared" si="122"/>
        <v>Apr</v>
      </c>
      <c r="V1957">
        <f t="shared" si="123"/>
        <v>2012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>(E1958/D1958)*100</f>
        <v>294.0333333333333</v>
      </c>
      <c r="P1958" s="6">
        <f>E1958/L1958</f>
        <v>483.34246575342468</v>
      </c>
      <c r="Q1958" t="str">
        <f t="shared" si="120"/>
        <v>technology</v>
      </c>
      <c r="R1958" t="str">
        <f t="shared" si="121"/>
        <v>hardware</v>
      </c>
      <c r="S1958" s="13">
        <f>(I1958/86400)+25569+(-8/24)</f>
        <v>42112.548668981479</v>
      </c>
      <c r="T1958" s="13">
        <f>(J1958/86400)+25569+(-8/24)</f>
        <v>42067.59033564815</v>
      </c>
      <c r="U1958" t="str">
        <f t="shared" si="122"/>
        <v>Mar</v>
      </c>
      <c r="V1958">
        <f t="shared" si="123"/>
        <v>2015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>(E1959/D1959)*100</f>
        <v>167.50470000000001</v>
      </c>
      <c r="P1959" s="6">
        <f>E1959/L1959</f>
        <v>76.138500000000008</v>
      </c>
      <c r="Q1959" t="str">
        <f t="shared" si="120"/>
        <v>technology</v>
      </c>
      <c r="R1959" t="str">
        <f t="shared" si="121"/>
        <v>hardware</v>
      </c>
      <c r="S1959" s="13">
        <f>(I1959/86400)+25569+(-8/24)</f>
        <v>41208.765196759261</v>
      </c>
      <c r="T1959" s="13">
        <f>(J1959/86400)+25569+(-8/24)</f>
        <v>41178.765196759261</v>
      </c>
      <c r="U1959" t="str">
        <f t="shared" si="122"/>
        <v>Sep</v>
      </c>
      <c r="V1959">
        <f t="shared" si="123"/>
        <v>2012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>(E1960/D1960)*100</f>
        <v>1435.5717142857143</v>
      </c>
      <c r="P1960" s="6">
        <f>E1960/L1960</f>
        <v>74.107684365781708</v>
      </c>
      <c r="Q1960" t="str">
        <f t="shared" si="120"/>
        <v>technology</v>
      </c>
      <c r="R1960" t="str">
        <f t="shared" si="121"/>
        <v>hardware</v>
      </c>
      <c r="S1960" s="13">
        <f>(I1960/86400)+25569+(-8/24)</f>
        <v>41356.612974537034</v>
      </c>
      <c r="T1960" s="13">
        <f>(J1960/86400)+25569+(-8/24)</f>
        <v>41326.654641203699</v>
      </c>
      <c r="U1960" t="str">
        <f t="shared" si="122"/>
        <v>Feb</v>
      </c>
      <c r="V1960">
        <f t="shared" si="123"/>
        <v>2013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>(E1961/D1961)*100</f>
        <v>156.73439999999999</v>
      </c>
      <c r="P1961" s="6">
        <f>E1961/L1961</f>
        <v>36.965660377358489</v>
      </c>
      <c r="Q1961" t="str">
        <f t="shared" si="120"/>
        <v>technology</v>
      </c>
      <c r="R1961" t="str">
        <f t="shared" si="121"/>
        <v>hardware</v>
      </c>
      <c r="S1961" s="13">
        <f>(I1961/86400)+25569+(-8/24)</f>
        <v>41912.666666666664</v>
      </c>
      <c r="T1961" s="13">
        <f>(J1961/86400)+25569+(-8/24)</f>
        <v>41871.512268518512</v>
      </c>
      <c r="U1961" t="str">
        <f t="shared" si="122"/>
        <v>Aug</v>
      </c>
      <c r="V1961">
        <f t="shared" si="123"/>
        <v>2014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>(E1962/D1962)*100</f>
        <v>117.90285714285716</v>
      </c>
      <c r="P1962" s="6">
        <f>E1962/L1962</f>
        <v>2500.969696969697</v>
      </c>
      <c r="Q1962" t="str">
        <f t="shared" si="120"/>
        <v>technology</v>
      </c>
      <c r="R1962" t="str">
        <f t="shared" si="121"/>
        <v>hardware</v>
      </c>
      <c r="S1962" s="13">
        <f>(I1962/86400)+25569+(-8/24)</f>
        <v>41994.029409722221</v>
      </c>
      <c r="T1962" s="13">
        <f>(J1962/86400)+25569+(-8/24)</f>
        <v>41964.029409722221</v>
      </c>
      <c r="U1962" t="str">
        <f t="shared" si="122"/>
        <v>Nov</v>
      </c>
      <c r="V1962">
        <f t="shared" si="123"/>
        <v>2014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>(E1963/D1963)*100</f>
        <v>1105.3811999999998</v>
      </c>
      <c r="P1963" s="6">
        <f>E1963/L1963</f>
        <v>67.690214329454989</v>
      </c>
      <c r="Q1963" t="str">
        <f t="shared" si="120"/>
        <v>technology</v>
      </c>
      <c r="R1963" t="str">
        <f t="shared" si="121"/>
        <v>hardware</v>
      </c>
      <c r="S1963" s="13">
        <f>(I1963/86400)+25569+(-8/24)</f>
        <v>41187.832638888889</v>
      </c>
      <c r="T1963" s="13">
        <f>(J1963/86400)+25569+(-8/24)</f>
        <v>41147.861307870371</v>
      </c>
      <c r="U1963" t="str">
        <f t="shared" si="122"/>
        <v>Aug</v>
      </c>
      <c r="V1963">
        <f t="shared" si="123"/>
        <v>2012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>(E1964/D1964)*100</f>
        <v>192.92499999999998</v>
      </c>
      <c r="P1964" s="6">
        <f>E1964/L1964</f>
        <v>63.04738562091503</v>
      </c>
      <c r="Q1964" t="str">
        <f t="shared" si="120"/>
        <v>technology</v>
      </c>
      <c r="R1964" t="str">
        <f t="shared" si="121"/>
        <v>hardware</v>
      </c>
      <c r="S1964" s="13">
        <f>(I1964/86400)+25569+(-8/24)</f>
        <v>41772.447175925925</v>
      </c>
      <c r="T1964" s="13">
        <f>(J1964/86400)+25569+(-8/24)</f>
        <v>41742.447175925925</v>
      </c>
      <c r="U1964" t="str">
        <f t="shared" si="122"/>
        <v>Apr</v>
      </c>
      <c r="V1964">
        <f t="shared" si="123"/>
        <v>2014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>(E1965/D1965)*100</f>
        <v>126.8842105263158</v>
      </c>
      <c r="P1965" s="6">
        <f>E1965/L1965</f>
        <v>117.6</v>
      </c>
      <c r="Q1965" t="str">
        <f t="shared" si="120"/>
        <v>technology</v>
      </c>
      <c r="R1965" t="str">
        <f t="shared" si="121"/>
        <v>hardware</v>
      </c>
      <c r="S1965" s="13">
        <f>(I1965/86400)+25569+(-8/24)</f>
        <v>41898.096458333333</v>
      </c>
      <c r="T1965" s="13">
        <f>(J1965/86400)+25569+(-8/24)</f>
        <v>41863.096458333333</v>
      </c>
      <c r="U1965" t="str">
        <f t="shared" si="122"/>
        <v>Aug</v>
      </c>
      <c r="V1965">
        <f t="shared" si="123"/>
        <v>2014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>(E1966/D1966)*100</f>
        <v>259.57748878923763</v>
      </c>
      <c r="P1966" s="6">
        <f>E1966/L1966</f>
        <v>180.75185011709601</v>
      </c>
      <c r="Q1966" t="str">
        <f t="shared" si="120"/>
        <v>technology</v>
      </c>
      <c r="R1966" t="str">
        <f t="shared" si="121"/>
        <v>hardware</v>
      </c>
      <c r="S1966" s="13">
        <f>(I1966/86400)+25569+(-8/24)</f>
        <v>42481.939490740733</v>
      </c>
      <c r="T1966" s="13">
        <f>(J1966/86400)+25569+(-8/24)</f>
        <v>42451.939490740733</v>
      </c>
      <c r="U1966" t="str">
        <f t="shared" si="122"/>
        <v>Mar</v>
      </c>
      <c r="V1966">
        <f t="shared" si="123"/>
        <v>2016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>(E1967/D1967)*100</f>
        <v>262.27999999999997</v>
      </c>
      <c r="P1967" s="6">
        <f>E1967/L1967</f>
        <v>127.32038834951456</v>
      </c>
      <c r="Q1967" t="str">
        <f t="shared" si="120"/>
        <v>technology</v>
      </c>
      <c r="R1967" t="str">
        <f t="shared" si="121"/>
        <v>hardware</v>
      </c>
      <c r="S1967" s="13">
        <f>(I1967/86400)+25569+(-8/24)</f>
        <v>40919.708333333328</v>
      </c>
      <c r="T1967" s="13">
        <f>(J1967/86400)+25569+(-8/24)</f>
        <v>40897.755902777775</v>
      </c>
      <c r="U1967" t="str">
        <f t="shared" si="122"/>
        <v>Dec</v>
      </c>
      <c r="V1967">
        <f t="shared" si="123"/>
        <v>2011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>(E1968/D1968)*100</f>
        <v>206.74309000000002</v>
      </c>
      <c r="P1968" s="6">
        <f>E1968/L1968</f>
        <v>136.6444745538665</v>
      </c>
      <c r="Q1968" t="str">
        <f t="shared" si="120"/>
        <v>technology</v>
      </c>
      <c r="R1968" t="str">
        <f t="shared" si="121"/>
        <v>hardware</v>
      </c>
      <c r="S1968" s="13">
        <f>(I1968/86400)+25569+(-8/24)</f>
        <v>41865.207152777773</v>
      </c>
      <c r="T1968" s="13">
        <f>(J1968/86400)+25569+(-8/24)</f>
        <v>41835.207152777773</v>
      </c>
      <c r="U1968" t="str">
        <f t="shared" si="122"/>
        <v>Jul</v>
      </c>
      <c r="V1968">
        <f t="shared" si="123"/>
        <v>2014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>(E1969/D1969)*100</f>
        <v>370.13</v>
      </c>
      <c r="P1969" s="6">
        <f>E1969/L1969</f>
        <v>182.78024691358024</v>
      </c>
      <c r="Q1969" t="str">
        <f t="shared" si="120"/>
        <v>technology</v>
      </c>
      <c r="R1969" t="str">
        <f t="shared" si="121"/>
        <v>hardware</v>
      </c>
      <c r="S1969" s="13">
        <f>(I1969/86400)+25569+(-8/24)</f>
        <v>41760.330196759256</v>
      </c>
      <c r="T1969" s="13">
        <f>(J1969/86400)+25569+(-8/24)</f>
        <v>41730.330196759256</v>
      </c>
      <c r="U1969" t="str">
        <f t="shared" si="122"/>
        <v>Apr</v>
      </c>
      <c r="V1969">
        <f t="shared" si="123"/>
        <v>2014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>(E1970/D1970)*100</f>
        <v>284.96600000000001</v>
      </c>
      <c r="P1970" s="6">
        <f>E1970/L1970</f>
        <v>279.37843137254902</v>
      </c>
      <c r="Q1970" t="str">
        <f t="shared" si="120"/>
        <v>technology</v>
      </c>
      <c r="R1970" t="str">
        <f t="shared" si="121"/>
        <v>hardware</v>
      </c>
      <c r="S1970" s="13">
        <f>(I1970/86400)+25569+(-8/24)</f>
        <v>42707.295312499999</v>
      </c>
      <c r="T1970" s="13">
        <f>(J1970/86400)+25569+(-8/24)</f>
        <v>42676.253645833327</v>
      </c>
      <c r="U1970" t="str">
        <f t="shared" si="122"/>
        <v>Nov</v>
      </c>
      <c r="V1970">
        <f t="shared" si="123"/>
        <v>2016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>(E1971/D1971)*100</f>
        <v>579.08000000000004</v>
      </c>
      <c r="P1971" s="6">
        <f>E1971/L1971</f>
        <v>61.375728669846318</v>
      </c>
      <c r="Q1971" t="str">
        <f t="shared" si="120"/>
        <v>technology</v>
      </c>
      <c r="R1971" t="str">
        <f t="shared" si="121"/>
        <v>hardware</v>
      </c>
      <c r="S1971" s="13">
        <f>(I1971/86400)+25569+(-8/24)</f>
        <v>42587.459120370368</v>
      </c>
      <c r="T1971" s="13">
        <f>(J1971/86400)+25569+(-8/24)</f>
        <v>42557.459120370368</v>
      </c>
      <c r="U1971" t="str">
        <f t="shared" si="122"/>
        <v>Jul</v>
      </c>
      <c r="V1971">
        <f t="shared" si="123"/>
        <v>2016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>(E1972/D1972)*100</f>
        <v>1131.8</v>
      </c>
      <c r="P1972" s="6">
        <f>E1972/L1972</f>
        <v>80.727532097004286</v>
      </c>
      <c r="Q1972" t="str">
        <f t="shared" si="120"/>
        <v>technology</v>
      </c>
      <c r="R1972" t="str">
        <f t="shared" si="121"/>
        <v>hardware</v>
      </c>
      <c r="S1972" s="13">
        <f>(I1972/86400)+25569+(-8/24)</f>
        <v>41383.818298611106</v>
      </c>
      <c r="T1972" s="13">
        <f>(J1972/86400)+25569+(-8/24)</f>
        <v>41323.859965277778</v>
      </c>
      <c r="U1972" t="str">
        <f t="shared" si="122"/>
        <v>Feb</v>
      </c>
      <c r="V1972">
        <f t="shared" si="123"/>
        <v>2013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>(E1973/D1973)*100</f>
        <v>263.02771750000005</v>
      </c>
      <c r="P1973" s="6">
        <f>E1973/L1973</f>
        <v>272.35590732591254</v>
      </c>
      <c r="Q1973" t="str">
        <f t="shared" si="120"/>
        <v>technology</v>
      </c>
      <c r="R1973" t="str">
        <f t="shared" si="121"/>
        <v>hardware</v>
      </c>
      <c r="S1973" s="13">
        <f>(I1973/86400)+25569+(-8/24)</f>
        <v>41592.833333333328</v>
      </c>
      <c r="T1973" s="13">
        <f>(J1973/86400)+25569+(-8/24)</f>
        <v>41561.16737268518</v>
      </c>
      <c r="U1973" t="str">
        <f t="shared" si="122"/>
        <v>Oct</v>
      </c>
      <c r="V1973">
        <f t="shared" si="123"/>
        <v>2013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>(E1974/D1974)*100</f>
        <v>674.48</v>
      </c>
      <c r="P1974" s="6">
        <f>E1974/L1974</f>
        <v>70.848739495798313</v>
      </c>
      <c r="Q1974" t="str">
        <f t="shared" si="120"/>
        <v>technology</v>
      </c>
      <c r="R1974" t="str">
        <f t="shared" si="121"/>
        <v>hardware</v>
      </c>
      <c r="S1974" s="13">
        <f>(I1974/86400)+25569+(-8/24)</f>
        <v>41230.720416666663</v>
      </c>
      <c r="T1974" s="13">
        <f>(J1974/86400)+25569+(-8/24)</f>
        <v>41200.678749999999</v>
      </c>
      <c r="U1974" t="str">
        <f t="shared" si="122"/>
        <v>Oct</v>
      </c>
      <c r="V1974">
        <f t="shared" si="123"/>
        <v>2012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>(E1975/D1975)*100</f>
        <v>256.83081313131316</v>
      </c>
      <c r="P1975" s="6">
        <f>E1975/L1975</f>
        <v>247.94003412969283</v>
      </c>
      <c r="Q1975" t="str">
        <f t="shared" si="120"/>
        <v>technology</v>
      </c>
      <c r="R1975" t="str">
        <f t="shared" si="121"/>
        <v>hardware</v>
      </c>
      <c r="S1975" s="13">
        <f>(I1975/86400)+25569+(-8/24)</f>
        <v>42587.958333333336</v>
      </c>
      <c r="T1975" s="13">
        <f>(J1975/86400)+25569+(-8/24)</f>
        <v>42549.389629629623</v>
      </c>
      <c r="U1975" t="str">
        <f t="shared" si="122"/>
        <v>Jun</v>
      </c>
      <c r="V1975">
        <f t="shared" si="123"/>
        <v>2016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>(E1976/D1976)*100</f>
        <v>375.49599999999998</v>
      </c>
      <c r="P1976" s="6">
        <f>E1976/L1976</f>
        <v>186.81393034825871</v>
      </c>
      <c r="Q1976" t="str">
        <f t="shared" si="120"/>
        <v>technology</v>
      </c>
      <c r="R1976" t="str">
        <f t="shared" si="121"/>
        <v>hardware</v>
      </c>
      <c r="S1976" s="13">
        <f>(I1976/86400)+25569+(-8/24)</f>
        <v>41505.000798611109</v>
      </c>
      <c r="T1976" s="13">
        <f>(J1976/86400)+25569+(-8/24)</f>
        <v>41445.000798611109</v>
      </c>
      <c r="U1976" t="str">
        <f t="shared" si="122"/>
        <v>Jun</v>
      </c>
      <c r="V1976">
        <f t="shared" si="123"/>
        <v>2013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>(E1977/D1977)*100</f>
        <v>208.70837499999996</v>
      </c>
      <c r="P1977" s="6">
        <f>E1977/L1977</f>
        <v>131.98948616600788</v>
      </c>
      <c r="Q1977" t="str">
        <f t="shared" si="120"/>
        <v>technology</v>
      </c>
      <c r="R1977" t="str">
        <f t="shared" si="121"/>
        <v>hardware</v>
      </c>
      <c r="S1977" s="13">
        <f>(I1977/86400)+25569+(-8/24)</f>
        <v>41343.42188657407</v>
      </c>
      <c r="T1977" s="13">
        <f>(J1977/86400)+25569+(-8/24)</f>
        <v>41313.42188657407</v>
      </c>
      <c r="U1977" t="str">
        <f t="shared" si="122"/>
        <v>Feb</v>
      </c>
      <c r="V1977">
        <f t="shared" si="123"/>
        <v>2013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>(E1978/D1978)*100</f>
        <v>346.6</v>
      </c>
      <c r="P1978" s="6">
        <f>E1978/L1978</f>
        <v>29.310782241014799</v>
      </c>
      <c r="Q1978" t="str">
        <f t="shared" si="120"/>
        <v>technology</v>
      </c>
      <c r="R1978" t="str">
        <f t="shared" si="121"/>
        <v>hardware</v>
      </c>
      <c r="S1978" s="13">
        <f>(I1978/86400)+25569+(-8/24)</f>
        <v>41468.566261574073</v>
      </c>
      <c r="T1978" s="13">
        <f>(J1978/86400)+25569+(-8/24)</f>
        <v>41438.566261574073</v>
      </c>
      <c r="U1978" t="str">
        <f t="shared" si="122"/>
        <v>Jun</v>
      </c>
      <c r="V1978">
        <f t="shared" si="123"/>
        <v>2013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>(E1979/D1979)*100</f>
        <v>402.33</v>
      </c>
      <c r="P1979" s="6">
        <f>E1979/L1979</f>
        <v>245.02436053593178</v>
      </c>
      <c r="Q1979" t="str">
        <f t="shared" si="120"/>
        <v>technology</v>
      </c>
      <c r="R1979" t="str">
        <f t="shared" si="121"/>
        <v>hardware</v>
      </c>
      <c r="S1979" s="13">
        <f>(I1979/86400)+25569+(-8/24)</f>
        <v>42356.999305555553</v>
      </c>
      <c r="T1979" s="13">
        <f>(J1979/86400)+25569+(-8/24)</f>
        <v>42310.883564814816</v>
      </c>
      <c r="U1979" t="str">
        <f t="shared" si="122"/>
        <v>Nov</v>
      </c>
      <c r="V1979">
        <f t="shared" si="123"/>
        <v>2015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>(E1980/D1980)*100</f>
        <v>1026.8451399999999</v>
      </c>
      <c r="P1980" s="6">
        <f>E1980/L1980</f>
        <v>1323.2540463917526</v>
      </c>
      <c r="Q1980" t="str">
        <f t="shared" si="120"/>
        <v>technology</v>
      </c>
      <c r="R1980" t="str">
        <f t="shared" si="121"/>
        <v>hardware</v>
      </c>
      <c r="S1980" s="13">
        <f>(I1980/86400)+25569+(-8/24)</f>
        <v>41071.958333333328</v>
      </c>
      <c r="T1980" s="13">
        <f>(J1980/86400)+25569+(-8/24)</f>
        <v>41038.892268518517</v>
      </c>
      <c r="U1980" t="str">
        <f t="shared" si="122"/>
        <v>May</v>
      </c>
      <c r="V1980">
        <f t="shared" si="123"/>
        <v>2012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>(E1981/D1981)*100</f>
        <v>114.901155</v>
      </c>
      <c r="P1981" s="6">
        <f>E1981/L1981</f>
        <v>282.65966789667897</v>
      </c>
      <c r="Q1981" t="str">
        <f t="shared" si="120"/>
        <v>technology</v>
      </c>
      <c r="R1981" t="str">
        <f t="shared" si="121"/>
        <v>hardware</v>
      </c>
      <c r="S1981" s="13">
        <f>(I1981/86400)+25569+(-8/24)</f>
        <v>42326.874305555553</v>
      </c>
      <c r="T1981" s="13">
        <f>(J1981/86400)+25569+(-8/24)</f>
        <v>42290.12668981481</v>
      </c>
      <c r="U1981" t="str">
        <f t="shared" si="122"/>
        <v>Oct</v>
      </c>
      <c r="V1981">
        <f t="shared" si="123"/>
        <v>2015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>(E1982/D1982)*100</f>
        <v>354.82402000000002</v>
      </c>
      <c r="P1982" s="6">
        <f>E1982/L1982</f>
        <v>91.214401028277635</v>
      </c>
      <c r="Q1982" t="str">
        <f t="shared" si="120"/>
        <v>technology</v>
      </c>
      <c r="R1982" t="str">
        <f t="shared" si="121"/>
        <v>hardware</v>
      </c>
      <c r="S1982" s="13">
        <f>(I1982/86400)+25569+(-8/24)</f>
        <v>42463.167384259257</v>
      </c>
      <c r="T1982" s="13">
        <f>(J1982/86400)+25569+(-8/24)</f>
        <v>42423.209050925921</v>
      </c>
      <c r="U1982" t="str">
        <f t="shared" si="122"/>
        <v>Feb</v>
      </c>
      <c r="V1982">
        <f t="shared" si="123"/>
        <v>2016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>(E1983/D1983)*100</f>
        <v>5.08</v>
      </c>
      <c r="P1983" s="6">
        <f>E1983/L1983</f>
        <v>31.75</v>
      </c>
      <c r="Q1983" t="str">
        <f t="shared" si="120"/>
        <v>photography</v>
      </c>
      <c r="R1983" t="str">
        <f t="shared" si="121"/>
        <v>people</v>
      </c>
      <c r="S1983" s="13">
        <f>(I1983/86400)+25569+(-8/24)</f>
        <v>41829.391956018517</v>
      </c>
      <c r="T1983" s="13">
        <f>(J1983/86400)+25569+(-8/24)</f>
        <v>41799.391956018517</v>
      </c>
      <c r="U1983" t="str">
        <f t="shared" si="122"/>
        <v>Jun</v>
      </c>
      <c r="V1983">
        <f t="shared" si="123"/>
        <v>2014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>(E1984/D1984)*100</f>
        <v>0</v>
      </c>
      <c r="P1984" s="6" t="e">
        <f>E1984/L1984</f>
        <v>#DIV/0!</v>
      </c>
      <c r="Q1984" t="str">
        <f t="shared" si="120"/>
        <v>photography</v>
      </c>
      <c r="R1984" t="str">
        <f t="shared" si="121"/>
        <v>people</v>
      </c>
      <c r="S1984" s="13">
        <f>(I1984/86400)+25569+(-8/24)</f>
        <v>42708.294988425921</v>
      </c>
      <c r="T1984" s="13">
        <f>(J1984/86400)+25569+(-8/24)</f>
        <v>42678.253321759257</v>
      </c>
      <c r="U1984" t="str">
        <f t="shared" si="122"/>
        <v>Nov</v>
      </c>
      <c r="V1984">
        <f t="shared" si="123"/>
        <v>2016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>(E1985/D1985)*100</f>
        <v>4.3</v>
      </c>
      <c r="P1985" s="6">
        <f>E1985/L1985</f>
        <v>88.6875</v>
      </c>
      <c r="Q1985" t="str">
        <f t="shared" si="120"/>
        <v>photography</v>
      </c>
      <c r="R1985" t="str">
        <f t="shared" si="121"/>
        <v>people</v>
      </c>
      <c r="S1985" s="13">
        <f>(I1985/86400)+25569+(-8/24)</f>
        <v>42614.958333333336</v>
      </c>
      <c r="T1985" s="13">
        <f>(J1985/86400)+25569+(-8/24)</f>
        <v>42592.678449074076</v>
      </c>
      <c r="U1985" t="str">
        <f t="shared" si="122"/>
        <v>Aug</v>
      </c>
      <c r="V1985">
        <f t="shared" si="123"/>
        <v>2016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>(E1986/D1986)*100</f>
        <v>21.146666666666665</v>
      </c>
      <c r="P1986" s="6">
        <f>E1986/L1986</f>
        <v>453.14285714285717</v>
      </c>
      <c r="Q1986" t="str">
        <f t="shared" si="120"/>
        <v>photography</v>
      </c>
      <c r="R1986" t="str">
        <f t="shared" si="121"/>
        <v>people</v>
      </c>
      <c r="S1986" s="13">
        <f>(I1986/86400)+25569+(-8/24)</f>
        <v>41973.498622685183</v>
      </c>
      <c r="T1986" s="13">
        <f>(J1986/86400)+25569+(-8/24)</f>
        <v>41913.456956018512</v>
      </c>
      <c r="U1986" t="str">
        <f t="shared" si="122"/>
        <v>Oct</v>
      </c>
      <c r="V1986">
        <f t="shared" si="123"/>
        <v>2014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>(E1987/D1987)*100</f>
        <v>3.1875</v>
      </c>
      <c r="P1987" s="6">
        <f>E1987/L1987</f>
        <v>12.75</v>
      </c>
      <c r="Q1987" t="str">
        <f t="shared" ref="Q1987:Q2050" si="124">LEFT(N1987,FIND("/",N1987)-1)</f>
        <v>photography</v>
      </c>
      <c r="R1987" t="str">
        <f t="shared" ref="R1987:R2050" si="125">MID(N1987,FIND("/",N1987)+1,20)</f>
        <v>people</v>
      </c>
      <c r="S1987" s="13">
        <f>(I1987/86400)+25569+(-8/24)</f>
        <v>42584.624999999993</v>
      </c>
      <c r="T1987" s="13">
        <f>(J1987/86400)+25569+(-8/24)</f>
        <v>42555.365405092591</v>
      </c>
      <c r="U1987" t="str">
        <f t="shared" ref="U1987:U2050" si="126">TEXT(T1987,"mmm")</f>
        <v>Jul</v>
      </c>
      <c r="V1987">
        <f t="shared" ref="V1987:V2050" si="127">YEAR(T1987)</f>
        <v>2016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>(E1988/D1988)*100</f>
        <v>0.05</v>
      </c>
      <c r="P1988" s="6">
        <f>E1988/L1988</f>
        <v>1</v>
      </c>
      <c r="Q1988" t="str">
        <f t="shared" si="124"/>
        <v>photography</v>
      </c>
      <c r="R1988" t="str">
        <f t="shared" si="125"/>
        <v>people</v>
      </c>
      <c r="S1988" s="13">
        <f>(I1988/86400)+25569+(-8/24)</f>
        <v>42443.058831018519</v>
      </c>
      <c r="T1988" s="13">
        <f>(J1988/86400)+25569+(-8/24)</f>
        <v>42413.100497685184</v>
      </c>
      <c r="U1988" t="str">
        <f t="shared" si="126"/>
        <v>Feb</v>
      </c>
      <c r="V1988">
        <f t="shared" si="127"/>
        <v>2016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>(E1989/D1989)*100</f>
        <v>42.472727272727276</v>
      </c>
      <c r="P1989" s="6">
        <f>E1989/L1989</f>
        <v>83.428571428571431</v>
      </c>
      <c r="Q1989" t="str">
        <f t="shared" si="124"/>
        <v>photography</v>
      </c>
      <c r="R1989" t="str">
        <f t="shared" si="125"/>
        <v>people</v>
      </c>
      <c r="S1989" s="13">
        <f>(I1989/86400)+25569+(-8/24)</f>
        <v>42064.306435185186</v>
      </c>
      <c r="T1989" s="13">
        <f>(J1989/86400)+25569+(-8/24)</f>
        <v>42034.306435185186</v>
      </c>
      <c r="U1989" t="str">
        <f t="shared" si="126"/>
        <v>Jan</v>
      </c>
      <c r="V1989">
        <f t="shared" si="127"/>
        <v>2015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>(E1990/D1990)*100</f>
        <v>0.41666666666666669</v>
      </c>
      <c r="P1990" s="6">
        <f>E1990/L1990</f>
        <v>25</v>
      </c>
      <c r="Q1990" t="str">
        <f t="shared" si="124"/>
        <v>photography</v>
      </c>
      <c r="R1990" t="str">
        <f t="shared" si="125"/>
        <v>people</v>
      </c>
      <c r="S1990" s="13">
        <f>(I1990/86400)+25569+(-8/24)</f>
        <v>42236.429884259262</v>
      </c>
      <c r="T1990" s="13">
        <f>(J1990/86400)+25569+(-8/24)</f>
        <v>42206.429884259262</v>
      </c>
      <c r="U1990" t="str">
        <f t="shared" si="126"/>
        <v>Jul</v>
      </c>
      <c r="V1990">
        <f t="shared" si="127"/>
        <v>2015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>(E1991/D1991)*100</f>
        <v>1</v>
      </c>
      <c r="P1991" s="6">
        <f>E1991/L1991</f>
        <v>50</v>
      </c>
      <c r="Q1991" t="str">
        <f t="shared" si="124"/>
        <v>photography</v>
      </c>
      <c r="R1991" t="str">
        <f t="shared" si="125"/>
        <v>people</v>
      </c>
      <c r="S1991" s="13">
        <f>(I1991/86400)+25569+(-8/24)</f>
        <v>42715.347314814811</v>
      </c>
      <c r="T1991" s="13">
        <f>(J1991/86400)+25569+(-8/24)</f>
        <v>42685.347314814811</v>
      </c>
      <c r="U1991" t="str">
        <f t="shared" si="126"/>
        <v>Nov</v>
      </c>
      <c r="V1991">
        <f t="shared" si="127"/>
        <v>2016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>(E1992/D1992)*100</f>
        <v>16.966666666666665</v>
      </c>
      <c r="P1992" s="6">
        <f>E1992/L1992</f>
        <v>101.8</v>
      </c>
      <c r="Q1992" t="str">
        <f t="shared" si="124"/>
        <v>photography</v>
      </c>
      <c r="R1992" t="str">
        <f t="shared" si="125"/>
        <v>people</v>
      </c>
      <c r="S1992" s="13">
        <f>(I1992/86400)+25569+(-8/24)</f>
        <v>42412.862638888888</v>
      </c>
      <c r="T1992" s="13">
        <f>(J1992/86400)+25569+(-8/24)</f>
        <v>42397.862638888888</v>
      </c>
      <c r="U1992" t="str">
        <f t="shared" si="126"/>
        <v>Jan</v>
      </c>
      <c r="V1992">
        <f t="shared" si="127"/>
        <v>2016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>(E1993/D1993)*100</f>
        <v>7.0000000000000009</v>
      </c>
      <c r="P1993" s="6">
        <f>E1993/L1993</f>
        <v>46.666666666666664</v>
      </c>
      <c r="Q1993" t="str">
        <f t="shared" si="124"/>
        <v>photography</v>
      </c>
      <c r="R1993" t="str">
        <f t="shared" si="125"/>
        <v>people</v>
      </c>
      <c r="S1993" s="13">
        <f>(I1993/86400)+25569+(-8/24)</f>
        <v>42188.560023148144</v>
      </c>
      <c r="T1993" s="13">
        <f>(J1993/86400)+25569+(-8/24)</f>
        <v>42167.560023148144</v>
      </c>
      <c r="U1993" t="str">
        <f t="shared" si="126"/>
        <v>Jun</v>
      </c>
      <c r="V1993">
        <f t="shared" si="127"/>
        <v>2015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>(E1994/D1994)*100</f>
        <v>0.13333333333333333</v>
      </c>
      <c r="P1994" s="6">
        <f>E1994/L1994</f>
        <v>1</v>
      </c>
      <c r="Q1994" t="str">
        <f t="shared" si="124"/>
        <v>photography</v>
      </c>
      <c r="R1994" t="str">
        <f t="shared" si="125"/>
        <v>people</v>
      </c>
      <c r="S1994" s="13">
        <f>(I1994/86400)+25569+(-8/24)</f>
        <v>42052.810081018521</v>
      </c>
      <c r="T1994" s="13">
        <f>(J1994/86400)+25569+(-8/24)</f>
        <v>42022.810081018521</v>
      </c>
      <c r="U1994" t="str">
        <f t="shared" si="126"/>
        <v>Jan</v>
      </c>
      <c r="V1994">
        <f t="shared" si="127"/>
        <v>2015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>(E1995/D1995)*100</f>
        <v>0</v>
      </c>
      <c r="P1995" s="6" t="e">
        <f>E1995/L1995</f>
        <v>#DIV/0!</v>
      </c>
      <c r="Q1995" t="str">
        <f t="shared" si="124"/>
        <v>photography</v>
      </c>
      <c r="R1995" t="str">
        <f t="shared" si="125"/>
        <v>people</v>
      </c>
      <c r="S1995" s="13">
        <f>(I1995/86400)+25569+(-8/24)</f>
        <v>42359.255057870367</v>
      </c>
      <c r="T1995" s="13">
        <f>(J1995/86400)+25569+(-8/24)</f>
        <v>42329.255057870367</v>
      </c>
      <c r="U1995" t="str">
        <f t="shared" si="126"/>
        <v>Nov</v>
      </c>
      <c r="V1995">
        <f t="shared" si="127"/>
        <v>2015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>(E1996/D1996)*100</f>
        <v>0</v>
      </c>
      <c r="P1996" s="6" t="e">
        <f>E1996/L1996</f>
        <v>#DIV/0!</v>
      </c>
      <c r="Q1996" t="str">
        <f t="shared" si="124"/>
        <v>photography</v>
      </c>
      <c r="R1996" t="str">
        <f t="shared" si="125"/>
        <v>people</v>
      </c>
      <c r="S1996" s="13">
        <f>(I1996/86400)+25569+(-8/24)</f>
        <v>42710.714606481481</v>
      </c>
      <c r="T1996" s="13">
        <f>(J1996/86400)+25569+(-8/24)</f>
        <v>42650.672939814809</v>
      </c>
      <c r="U1996" t="str">
        <f t="shared" si="126"/>
        <v>Oct</v>
      </c>
      <c r="V1996">
        <f t="shared" si="127"/>
        <v>2016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>(E1997/D1997)*100</f>
        <v>7.8</v>
      </c>
      <c r="P1997" s="6">
        <f>E1997/L1997</f>
        <v>26</v>
      </c>
      <c r="Q1997" t="str">
        <f t="shared" si="124"/>
        <v>photography</v>
      </c>
      <c r="R1997" t="str">
        <f t="shared" si="125"/>
        <v>people</v>
      </c>
      <c r="S1997" s="13">
        <f>(I1997/86400)+25569+(-8/24)</f>
        <v>42201.568703703706</v>
      </c>
      <c r="T1997" s="13">
        <f>(J1997/86400)+25569+(-8/24)</f>
        <v>42181.568703703706</v>
      </c>
      <c r="U1997" t="str">
        <f t="shared" si="126"/>
        <v>Jun</v>
      </c>
      <c r="V1997">
        <f t="shared" si="127"/>
        <v>2015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>(E1998/D1998)*100</f>
        <v>0</v>
      </c>
      <c r="P1998" s="6" t="e">
        <f>E1998/L1998</f>
        <v>#DIV/0!</v>
      </c>
      <c r="Q1998" t="str">
        <f t="shared" si="124"/>
        <v>photography</v>
      </c>
      <c r="R1998" t="str">
        <f t="shared" si="125"/>
        <v>people</v>
      </c>
      <c r="S1998" s="13">
        <f>(I1998/86400)+25569+(-8/24)</f>
        <v>41830.486238425925</v>
      </c>
      <c r="T1998" s="13">
        <f>(J1998/86400)+25569+(-8/24)</f>
        <v>41800.486238425925</v>
      </c>
      <c r="U1998" t="str">
        <f t="shared" si="126"/>
        <v>Jun</v>
      </c>
      <c r="V1998">
        <f t="shared" si="127"/>
        <v>2014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>(E1999/D1999)*100</f>
        <v>0</v>
      </c>
      <c r="P1999" s="6" t="e">
        <f>E1999/L1999</f>
        <v>#DIV/0!</v>
      </c>
      <c r="Q1999" t="str">
        <f t="shared" si="124"/>
        <v>photography</v>
      </c>
      <c r="R1999" t="str">
        <f t="shared" si="125"/>
        <v>people</v>
      </c>
      <c r="S1999" s="13">
        <f>(I1999/86400)+25569+(-8/24)</f>
        <v>41877.597361111111</v>
      </c>
      <c r="T1999" s="13">
        <f>(J1999/86400)+25569+(-8/24)</f>
        <v>41847.597361111111</v>
      </c>
      <c r="U1999" t="str">
        <f t="shared" si="126"/>
        <v>Jul</v>
      </c>
      <c r="V1999">
        <f t="shared" si="127"/>
        <v>2014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>(E2000/D2000)*100</f>
        <v>26.200000000000003</v>
      </c>
      <c r="P2000" s="6">
        <f>E2000/L2000</f>
        <v>218.33333333333334</v>
      </c>
      <c r="Q2000" t="str">
        <f t="shared" si="124"/>
        <v>photography</v>
      </c>
      <c r="R2000" t="str">
        <f t="shared" si="125"/>
        <v>people</v>
      </c>
      <c r="S2000" s="13">
        <f>(I2000/86400)+25569+(-8/24)</f>
        <v>41851.785162037035</v>
      </c>
      <c r="T2000" s="13">
        <f>(J2000/86400)+25569+(-8/24)</f>
        <v>41806.785162037035</v>
      </c>
      <c r="U2000" t="str">
        <f t="shared" si="126"/>
        <v>Jun</v>
      </c>
      <c r="V2000">
        <f t="shared" si="127"/>
        <v>2014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>(E2001/D2001)*100</f>
        <v>0.76129032258064511</v>
      </c>
      <c r="P2001" s="6">
        <f>E2001/L2001</f>
        <v>33.714285714285715</v>
      </c>
      <c r="Q2001" t="str">
        <f t="shared" si="124"/>
        <v>photography</v>
      </c>
      <c r="R2001" t="str">
        <f t="shared" si="125"/>
        <v>people</v>
      </c>
      <c r="S2001" s="13">
        <f>(I2001/86400)+25569+(-8/24)</f>
        <v>41956.191064814811</v>
      </c>
      <c r="T2001" s="13">
        <f>(J2001/86400)+25569+(-8/24)</f>
        <v>41926.149398148147</v>
      </c>
      <c r="U2001" t="str">
        <f t="shared" si="126"/>
        <v>Oct</v>
      </c>
      <c r="V2001">
        <f t="shared" si="127"/>
        <v>2014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>(E2002/D2002)*100</f>
        <v>12.5</v>
      </c>
      <c r="P2002" s="6">
        <f>E2002/L2002</f>
        <v>25</v>
      </c>
      <c r="Q2002" t="str">
        <f t="shared" si="124"/>
        <v>photography</v>
      </c>
      <c r="R2002" t="str">
        <f t="shared" si="125"/>
        <v>people</v>
      </c>
      <c r="S2002" s="13">
        <f>(I2002/86400)+25569+(-8/24)</f>
        <v>42375.618206018517</v>
      </c>
      <c r="T2002" s="13">
        <f>(J2002/86400)+25569+(-8/24)</f>
        <v>42345.618206018517</v>
      </c>
      <c r="U2002" t="str">
        <f t="shared" si="126"/>
        <v>Dec</v>
      </c>
      <c r="V2002">
        <f t="shared" si="127"/>
        <v>2015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>(E2003/D2003)*100</f>
        <v>382.12909090909091</v>
      </c>
      <c r="P2003" s="6">
        <f>E2003/L2003</f>
        <v>128.38790470372632</v>
      </c>
      <c r="Q2003" t="str">
        <f t="shared" si="124"/>
        <v>technology</v>
      </c>
      <c r="R2003" t="str">
        <f t="shared" si="125"/>
        <v>hardware</v>
      </c>
      <c r="S2003" s="13">
        <f>(I2003/86400)+25569+(-8/24)</f>
        <v>42167.499999999993</v>
      </c>
      <c r="T2003" s="13">
        <f>(J2003/86400)+25569+(-8/24)</f>
        <v>42135.876342592594</v>
      </c>
      <c r="U2003" t="str">
        <f t="shared" si="126"/>
        <v>May</v>
      </c>
      <c r="V2003">
        <f t="shared" si="127"/>
        <v>2015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>(E2004/D2004)*100</f>
        <v>216.79422000000002</v>
      </c>
      <c r="P2004" s="6">
        <f>E2004/L2004</f>
        <v>78.834261818181815</v>
      </c>
      <c r="Q2004" t="str">
        <f t="shared" si="124"/>
        <v>technology</v>
      </c>
      <c r="R2004" t="str">
        <f t="shared" si="125"/>
        <v>hardware</v>
      </c>
      <c r="S2004" s="13">
        <f>(I2004/86400)+25569+(-8/24)</f>
        <v>42758.378969907404</v>
      </c>
      <c r="T2004" s="13">
        <f>(J2004/86400)+25569+(-8/24)</f>
        <v>42728.378969907404</v>
      </c>
      <c r="U2004" t="str">
        <f t="shared" si="126"/>
        <v>Dec</v>
      </c>
      <c r="V2004">
        <f t="shared" si="127"/>
        <v>2016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>(E2005/D2005)*100</f>
        <v>312</v>
      </c>
      <c r="P2005" s="6">
        <f>E2005/L2005</f>
        <v>91.764705882352942</v>
      </c>
      <c r="Q2005" t="str">
        <f t="shared" si="124"/>
        <v>technology</v>
      </c>
      <c r="R2005" t="str">
        <f t="shared" si="125"/>
        <v>hardware</v>
      </c>
      <c r="S2005" s="13">
        <f>(I2005/86400)+25569+(-8/24)</f>
        <v>40361.625</v>
      </c>
      <c r="T2005" s="13">
        <f>(J2005/86400)+25569+(-8/24)</f>
        <v>40346.792268518519</v>
      </c>
      <c r="U2005" t="str">
        <f t="shared" si="126"/>
        <v>Jun</v>
      </c>
      <c r="V2005">
        <f t="shared" si="127"/>
        <v>2010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>(E2006/D2006)*100</f>
        <v>234.42048</v>
      </c>
      <c r="P2006" s="6">
        <f>E2006/L2006</f>
        <v>331.10237288135596</v>
      </c>
      <c r="Q2006" t="str">
        <f t="shared" si="124"/>
        <v>technology</v>
      </c>
      <c r="R2006" t="str">
        <f t="shared" si="125"/>
        <v>hardware</v>
      </c>
      <c r="S2006" s="13">
        <f>(I2006/86400)+25569+(-8/24)</f>
        <v>41830.271562499998</v>
      </c>
      <c r="T2006" s="13">
        <f>(J2006/86400)+25569+(-8/24)</f>
        <v>41800.271562499998</v>
      </c>
      <c r="U2006" t="str">
        <f t="shared" si="126"/>
        <v>Jun</v>
      </c>
      <c r="V2006">
        <f t="shared" si="127"/>
        <v>2014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>(E2007/D2007)*100</f>
        <v>123.68010000000001</v>
      </c>
      <c r="P2007" s="6">
        <f>E2007/L2007</f>
        <v>194.26193717277485</v>
      </c>
      <c r="Q2007" t="str">
        <f t="shared" si="124"/>
        <v>technology</v>
      </c>
      <c r="R2007" t="str">
        <f t="shared" si="125"/>
        <v>hardware</v>
      </c>
      <c r="S2007" s="13">
        <f>(I2007/86400)+25569+(-8/24)</f>
        <v>41562.832638888889</v>
      </c>
      <c r="T2007" s="13">
        <f>(J2007/86400)+25569+(-8/24)</f>
        <v>41535.479374999995</v>
      </c>
      <c r="U2007" t="str">
        <f t="shared" si="126"/>
        <v>Sep</v>
      </c>
      <c r="V2007">
        <f t="shared" si="127"/>
        <v>2013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>(E2008/D2008)*100</f>
        <v>247.84</v>
      </c>
      <c r="P2008" s="6">
        <f>E2008/L2008</f>
        <v>408.97689768976898</v>
      </c>
      <c r="Q2008" t="str">
        <f t="shared" si="124"/>
        <v>technology</v>
      </c>
      <c r="R2008" t="str">
        <f t="shared" si="125"/>
        <v>hardware</v>
      </c>
      <c r="S2008" s="13">
        <f>(I2008/86400)+25569+(-8/24)</f>
        <v>41976.208854166667</v>
      </c>
      <c r="T2008" s="13">
        <f>(J2008/86400)+25569+(-8/24)</f>
        <v>41941.167187499996</v>
      </c>
      <c r="U2008" t="str">
        <f t="shared" si="126"/>
        <v>Oct</v>
      </c>
      <c r="V2008">
        <f t="shared" si="127"/>
        <v>2014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>(E2009/D2009)*100</f>
        <v>115.7092</v>
      </c>
      <c r="P2009" s="6">
        <f>E2009/L2009</f>
        <v>84.459270072992695</v>
      </c>
      <c r="Q2009" t="str">
        <f t="shared" si="124"/>
        <v>technology</v>
      </c>
      <c r="R2009" t="str">
        <f t="shared" si="125"/>
        <v>hardware</v>
      </c>
      <c r="S2009" s="13">
        <f>(I2009/86400)+25569+(-8/24)</f>
        <v>40413.833333333328</v>
      </c>
      <c r="T2009" s="13">
        <f>(J2009/86400)+25569+(-8/24)</f>
        <v>40347.504467592589</v>
      </c>
      <c r="U2009" t="str">
        <f t="shared" si="126"/>
        <v>Jun</v>
      </c>
      <c r="V2009">
        <f t="shared" si="127"/>
        <v>2010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>(E2010/D2010)*100</f>
        <v>117.07484768810599</v>
      </c>
      <c r="P2010" s="6">
        <f>E2010/L2010</f>
        <v>44.853658536585364</v>
      </c>
      <c r="Q2010" t="str">
        <f t="shared" si="124"/>
        <v>technology</v>
      </c>
      <c r="R2010" t="str">
        <f t="shared" si="125"/>
        <v>hardware</v>
      </c>
      <c r="S2010" s="13">
        <f>(I2010/86400)+25569+(-8/24)</f>
        <v>40805.271087962959</v>
      </c>
      <c r="T2010" s="13">
        <f>(J2010/86400)+25569+(-8/24)</f>
        <v>40761.271087962959</v>
      </c>
      <c r="U2010" t="str">
        <f t="shared" si="126"/>
        <v>Aug</v>
      </c>
      <c r="V2010">
        <f t="shared" si="127"/>
        <v>2011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>(E2011/D2011)*100</f>
        <v>305.15800000000002</v>
      </c>
      <c r="P2011" s="6">
        <f>E2011/L2011</f>
        <v>383.3643216080402</v>
      </c>
      <c r="Q2011" t="str">
        <f t="shared" si="124"/>
        <v>technology</v>
      </c>
      <c r="R2011" t="str">
        <f t="shared" si="125"/>
        <v>hardware</v>
      </c>
      <c r="S2011" s="13">
        <f>(I2011/86400)+25569+(-8/24)</f>
        <v>42697.031747685185</v>
      </c>
      <c r="T2011" s="13">
        <f>(J2011/86400)+25569+(-8/24)</f>
        <v>42660.990081018514</v>
      </c>
      <c r="U2011" t="str">
        <f t="shared" si="126"/>
        <v>Oct</v>
      </c>
      <c r="V2011">
        <f t="shared" si="127"/>
        <v>2016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>(E2012/D2012)*100</f>
        <v>320.05299999999994</v>
      </c>
      <c r="P2012" s="6">
        <f>E2012/L2012</f>
        <v>55.276856649395505</v>
      </c>
      <c r="Q2012" t="str">
        <f t="shared" si="124"/>
        <v>technology</v>
      </c>
      <c r="R2012" t="str">
        <f t="shared" si="125"/>
        <v>hardware</v>
      </c>
      <c r="S2012" s="13">
        <f>(I2012/86400)+25569+(-8/24)</f>
        <v>42600.663090277776</v>
      </c>
      <c r="T2012" s="13">
        <f>(J2012/86400)+25569+(-8/24)</f>
        <v>42570.663090277776</v>
      </c>
      <c r="U2012" t="str">
        <f t="shared" si="126"/>
        <v>Jul</v>
      </c>
      <c r="V2012">
        <f t="shared" si="127"/>
        <v>2016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>(E2013/D2013)*100</f>
        <v>819.56399999999996</v>
      </c>
      <c r="P2013" s="6">
        <f>E2013/L2013</f>
        <v>422.02059732234807</v>
      </c>
      <c r="Q2013" t="str">
        <f t="shared" si="124"/>
        <v>technology</v>
      </c>
      <c r="R2013" t="str">
        <f t="shared" si="125"/>
        <v>hardware</v>
      </c>
      <c r="S2013" s="13">
        <f>(I2013/86400)+25569+(-8/24)</f>
        <v>42380.624999999993</v>
      </c>
      <c r="T2013" s="13">
        <f>(J2013/86400)+25569+(-8/24)</f>
        <v>42347.025150462963</v>
      </c>
      <c r="U2013" t="str">
        <f t="shared" si="126"/>
        <v>Dec</v>
      </c>
      <c r="V2013">
        <f t="shared" si="127"/>
        <v>2015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>(E2014/D2014)*100</f>
        <v>234.90000000000003</v>
      </c>
      <c r="P2014" s="6">
        <f>E2014/L2014</f>
        <v>64.180327868852459</v>
      </c>
      <c r="Q2014" t="str">
        <f t="shared" si="124"/>
        <v>technology</v>
      </c>
      <c r="R2014" t="str">
        <f t="shared" si="125"/>
        <v>hardware</v>
      </c>
      <c r="S2014" s="13">
        <f>(I2014/86400)+25569+(-8/24)</f>
        <v>42040.488900462959</v>
      </c>
      <c r="T2014" s="13">
        <f>(J2014/86400)+25569+(-8/24)</f>
        <v>42010.488900462959</v>
      </c>
      <c r="U2014" t="str">
        <f t="shared" si="126"/>
        <v>Jan</v>
      </c>
      <c r="V2014">
        <f t="shared" si="127"/>
        <v>2015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>(E2015/D2015)*100</f>
        <v>494.91374999999999</v>
      </c>
      <c r="P2015" s="6">
        <f>E2015/L2015</f>
        <v>173.57781674704077</v>
      </c>
      <c r="Q2015" t="str">
        <f t="shared" si="124"/>
        <v>technology</v>
      </c>
      <c r="R2015" t="str">
        <f t="shared" si="125"/>
        <v>hardware</v>
      </c>
      <c r="S2015" s="13">
        <f>(I2015/86400)+25569+(-8/24)</f>
        <v>42559.627476851849</v>
      </c>
      <c r="T2015" s="13">
        <f>(J2015/86400)+25569+(-8/24)</f>
        <v>42499.627476851849</v>
      </c>
      <c r="U2015" t="str">
        <f t="shared" si="126"/>
        <v>May</v>
      </c>
      <c r="V2015">
        <f t="shared" si="127"/>
        <v>2016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>(E2016/D2016)*100</f>
        <v>7813.7822333333334</v>
      </c>
      <c r="P2016" s="6">
        <f>E2016/L2016</f>
        <v>88.601680840609291</v>
      </c>
      <c r="Q2016" t="str">
        <f t="shared" si="124"/>
        <v>technology</v>
      </c>
      <c r="R2016" t="str">
        <f t="shared" si="125"/>
        <v>hardware</v>
      </c>
      <c r="S2016" s="13">
        <f>(I2016/86400)+25569+(-8/24)</f>
        <v>41357.839571759258</v>
      </c>
      <c r="T2016" s="13">
        <f>(J2016/86400)+25569+(-8/24)</f>
        <v>41323.881238425922</v>
      </c>
      <c r="U2016" t="str">
        <f t="shared" si="126"/>
        <v>Feb</v>
      </c>
      <c r="V2016">
        <f t="shared" si="127"/>
        <v>2013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>(E2017/D2017)*100</f>
        <v>113.00013888888888</v>
      </c>
      <c r="P2017" s="6">
        <f>E2017/L2017</f>
        <v>50.222283950617282</v>
      </c>
      <c r="Q2017" t="str">
        <f t="shared" si="124"/>
        <v>technology</v>
      </c>
      <c r="R2017" t="str">
        <f t="shared" si="125"/>
        <v>hardware</v>
      </c>
      <c r="S2017" s="13">
        <f>(I2017/86400)+25569+(-8/24)</f>
        <v>40795.543553240735</v>
      </c>
      <c r="T2017" s="13">
        <f>(J2017/86400)+25569+(-8/24)</f>
        <v>40765.543553240735</v>
      </c>
      <c r="U2017" t="str">
        <f t="shared" si="126"/>
        <v>Aug</v>
      </c>
      <c r="V2017">
        <f t="shared" si="127"/>
        <v>2011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>(E2018/D2018)*100</f>
        <v>921.54219999999998</v>
      </c>
      <c r="P2018" s="6">
        <f>E2018/L2018</f>
        <v>192.38876826722338</v>
      </c>
      <c r="Q2018" t="str">
        <f t="shared" si="124"/>
        <v>technology</v>
      </c>
      <c r="R2018" t="str">
        <f t="shared" si="125"/>
        <v>hardware</v>
      </c>
      <c r="S2018" s="13">
        <f>(I2018/86400)+25569+(-8/24)</f>
        <v>41342.547442129631</v>
      </c>
      <c r="T2018" s="13">
        <f>(J2018/86400)+25569+(-8/24)</f>
        <v>41312.547442129631</v>
      </c>
      <c r="U2018" t="str">
        <f t="shared" si="126"/>
        <v>Feb</v>
      </c>
      <c r="V2018">
        <f t="shared" si="127"/>
        <v>2013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>(E2019/D2019)*100</f>
        <v>125.10239999999999</v>
      </c>
      <c r="P2019" s="6">
        <f>E2019/L2019</f>
        <v>73.416901408450698</v>
      </c>
      <c r="Q2019" t="str">
        <f t="shared" si="124"/>
        <v>technology</v>
      </c>
      <c r="R2019" t="str">
        <f t="shared" si="125"/>
        <v>hardware</v>
      </c>
      <c r="S2019" s="13">
        <f>(I2019/86400)+25569+(-8/24)</f>
        <v>40991.833333333328</v>
      </c>
      <c r="T2019" s="13">
        <f>(J2019/86400)+25569+(-8/24)</f>
        <v>40960.724016203698</v>
      </c>
      <c r="U2019" t="str">
        <f t="shared" si="126"/>
        <v>Feb</v>
      </c>
      <c r="V2019">
        <f t="shared" si="127"/>
        <v>2012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>(E2020/D2020)*100</f>
        <v>102.24343076923077</v>
      </c>
      <c r="P2020" s="6">
        <f>E2020/L2020</f>
        <v>147.68495555555555</v>
      </c>
      <c r="Q2020" t="str">
        <f t="shared" si="124"/>
        <v>technology</v>
      </c>
      <c r="R2020" t="str">
        <f t="shared" si="125"/>
        <v>hardware</v>
      </c>
      <c r="S2020" s="13">
        <f>(I2020/86400)+25569+(-8/24)</f>
        <v>42229.032511574071</v>
      </c>
      <c r="T2020" s="13">
        <f>(J2020/86400)+25569+(-8/24)</f>
        <v>42199.032511574071</v>
      </c>
      <c r="U2020" t="str">
        <f t="shared" si="126"/>
        <v>Jul</v>
      </c>
      <c r="V2020">
        <f t="shared" si="127"/>
        <v>2015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>(E2021/D2021)*100</f>
        <v>484.90975000000003</v>
      </c>
      <c r="P2021" s="6">
        <f>E2021/L2021</f>
        <v>108.96848314606741</v>
      </c>
      <c r="Q2021" t="str">
        <f t="shared" si="124"/>
        <v>technology</v>
      </c>
      <c r="R2021" t="str">
        <f t="shared" si="125"/>
        <v>hardware</v>
      </c>
      <c r="S2021" s="13">
        <f>(I2021/86400)+25569+(-8/24)</f>
        <v>42635.375243055554</v>
      </c>
      <c r="T2021" s="13">
        <f>(J2021/86400)+25569+(-8/24)</f>
        <v>42605.375243055554</v>
      </c>
      <c r="U2021" t="str">
        <f t="shared" si="126"/>
        <v>Aug</v>
      </c>
      <c r="V2021">
        <f t="shared" si="127"/>
        <v>2016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>(E2022/D2022)*100</f>
        <v>192.33333333333334</v>
      </c>
      <c r="P2022" s="6">
        <f>E2022/L2022</f>
        <v>23.647540983606557</v>
      </c>
      <c r="Q2022" t="str">
        <f t="shared" si="124"/>
        <v>technology</v>
      </c>
      <c r="R2022" t="str">
        <f t="shared" si="125"/>
        <v>hardware</v>
      </c>
      <c r="S2022" s="13">
        <f>(I2022/86400)+25569+(-8/24)</f>
        <v>41773.62777777778</v>
      </c>
      <c r="T2022" s="13">
        <f>(J2022/86400)+25569+(-8/24)</f>
        <v>41736.764166666668</v>
      </c>
      <c r="U2022" t="str">
        <f t="shared" si="126"/>
        <v>Apr</v>
      </c>
      <c r="V2022">
        <f t="shared" si="127"/>
        <v>2014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>(E2023/D2023)*100</f>
        <v>281.10000000000002</v>
      </c>
      <c r="P2023" s="6">
        <f>E2023/L2023</f>
        <v>147.94736842105263</v>
      </c>
      <c r="Q2023" t="str">
        <f t="shared" si="124"/>
        <v>technology</v>
      </c>
      <c r="R2023" t="str">
        <f t="shared" si="125"/>
        <v>hardware</v>
      </c>
      <c r="S2023" s="13">
        <f>(I2023/86400)+25569+(-8/24)</f>
        <v>41905.737233796295</v>
      </c>
      <c r="T2023" s="13">
        <f>(J2023/86400)+25569+(-8/24)</f>
        <v>41860.737233796295</v>
      </c>
      <c r="U2023" t="str">
        <f t="shared" si="126"/>
        <v>Aug</v>
      </c>
      <c r="V2023">
        <f t="shared" si="127"/>
        <v>2014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>(E2024/D2024)*100</f>
        <v>125.13700000000001</v>
      </c>
      <c r="P2024" s="6">
        <f>E2024/L2024</f>
        <v>385.03692307692307</v>
      </c>
      <c r="Q2024" t="str">
        <f t="shared" si="124"/>
        <v>technology</v>
      </c>
      <c r="R2024" t="str">
        <f t="shared" si="125"/>
        <v>hardware</v>
      </c>
      <c r="S2024" s="13">
        <f>(I2024/86400)+25569+(-8/24)</f>
        <v>42532.23578703704</v>
      </c>
      <c r="T2024" s="13">
        <f>(J2024/86400)+25569+(-8/24)</f>
        <v>42502.23578703704</v>
      </c>
      <c r="U2024" t="str">
        <f t="shared" si="126"/>
        <v>May</v>
      </c>
      <c r="V2024">
        <f t="shared" si="127"/>
        <v>2016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>(E2025/D2025)*100</f>
        <v>161.459</v>
      </c>
      <c r="P2025" s="6">
        <f>E2025/L2025</f>
        <v>457.39093484419266</v>
      </c>
      <c r="Q2025" t="str">
        <f t="shared" si="124"/>
        <v>technology</v>
      </c>
      <c r="R2025" t="str">
        <f t="shared" si="125"/>
        <v>hardware</v>
      </c>
      <c r="S2025" s="13">
        <f>(I2025/86400)+25569+(-8/24)</f>
        <v>42166.087418981479</v>
      </c>
      <c r="T2025" s="13">
        <f>(J2025/86400)+25569+(-8/24)</f>
        <v>42136.087418981479</v>
      </c>
      <c r="U2025" t="str">
        <f t="shared" si="126"/>
        <v>May</v>
      </c>
      <c r="V2025">
        <f t="shared" si="127"/>
        <v>2015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>(E2026/D2026)*100</f>
        <v>585.35</v>
      </c>
      <c r="P2026" s="6">
        <f>E2026/L2026</f>
        <v>222.99047619047619</v>
      </c>
      <c r="Q2026" t="str">
        <f t="shared" si="124"/>
        <v>technology</v>
      </c>
      <c r="R2026" t="str">
        <f t="shared" si="125"/>
        <v>hardware</v>
      </c>
      <c r="S2026" s="13">
        <f>(I2026/86400)+25569+(-8/24)</f>
        <v>41133.791666666664</v>
      </c>
      <c r="T2026" s="13">
        <f>(J2026/86400)+25569+(-8/24)</f>
        <v>41099.633611111109</v>
      </c>
      <c r="U2026" t="str">
        <f t="shared" si="126"/>
        <v>Jul</v>
      </c>
      <c r="V2026">
        <f t="shared" si="127"/>
        <v>2012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>(E2027/D2027)*100</f>
        <v>201.14999999999998</v>
      </c>
      <c r="P2027" s="6">
        <f>E2027/L2027</f>
        <v>220.74074074074073</v>
      </c>
      <c r="Q2027" t="str">
        <f t="shared" si="124"/>
        <v>technology</v>
      </c>
      <c r="R2027" t="str">
        <f t="shared" si="125"/>
        <v>hardware</v>
      </c>
      <c r="S2027" s="13">
        <f>(I2027/86400)+25569+(-8/24)</f>
        <v>42165.851226851846</v>
      </c>
      <c r="T2027" s="13">
        <f>(J2027/86400)+25569+(-8/24)</f>
        <v>42135.851226851846</v>
      </c>
      <c r="U2027" t="str">
        <f t="shared" si="126"/>
        <v>May</v>
      </c>
      <c r="V2027">
        <f t="shared" si="127"/>
        <v>2015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>(E2028/D2028)*100</f>
        <v>133.48307999999997</v>
      </c>
      <c r="P2028" s="6">
        <f>E2028/L2028</f>
        <v>73.503898678414089</v>
      </c>
      <c r="Q2028" t="str">
        <f t="shared" si="124"/>
        <v>technology</v>
      </c>
      <c r="R2028" t="str">
        <f t="shared" si="125"/>
        <v>hardware</v>
      </c>
      <c r="S2028" s="13">
        <f>(I2028/86400)+25569+(-8/24)</f>
        <v>41749.832638888889</v>
      </c>
      <c r="T2028" s="13">
        <f>(J2028/86400)+25569+(-8/24)</f>
        <v>41704.402604166666</v>
      </c>
      <c r="U2028" t="str">
        <f t="shared" si="126"/>
        <v>Mar</v>
      </c>
      <c r="V2028">
        <f t="shared" si="127"/>
        <v>2014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>(E2029/D2029)*100</f>
        <v>120.24900000000001</v>
      </c>
      <c r="P2029" s="6">
        <f>E2029/L2029</f>
        <v>223.09647495361781</v>
      </c>
      <c r="Q2029" t="str">
        <f t="shared" si="124"/>
        <v>technology</v>
      </c>
      <c r="R2029" t="str">
        <f t="shared" si="125"/>
        <v>hardware</v>
      </c>
      <c r="S2029" s="13">
        <f>(I2029/86400)+25569+(-8/24)</f>
        <v>42093.438877314817</v>
      </c>
      <c r="T2029" s="13">
        <f>(J2029/86400)+25569+(-8/24)</f>
        <v>42048.480543981474</v>
      </c>
      <c r="U2029" t="str">
        <f t="shared" si="126"/>
        <v>Feb</v>
      </c>
      <c r="V2029">
        <f t="shared" si="127"/>
        <v>2015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>(E2030/D2030)*100</f>
        <v>126.16666666666667</v>
      </c>
      <c r="P2030" s="6">
        <f>E2030/L2030</f>
        <v>47.911392405063289</v>
      </c>
      <c r="Q2030" t="str">
        <f t="shared" si="124"/>
        <v>technology</v>
      </c>
      <c r="R2030" t="str">
        <f t="shared" si="125"/>
        <v>hardware</v>
      </c>
      <c r="S2030" s="13">
        <f>(I2030/86400)+25569+(-8/24)</f>
        <v>40252.579861111109</v>
      </c>
      <c r="T2030" s="13">
        <f>(J2030/86400)+25569+(-8/24)</f>
        <v>40215.585717592592</v>
      </c>
      <c r="U2030" t="str">
        <f t="shared" si="126"/>
        <v>Feb</v>
      </c>
      <c r="V2030">
        <f t="shared" si="127"/>
        <v>2010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>(E2031/D2031)*100</f>
        <v>361.2</v>
      </c>
      <c r="P2031" s="6">
        <f>E2031/L2031</f>
        <v>96.063829787234042</v>
      </c>
      <c r="Q2031" t="str">
        <f t="shared" si="124"/>
        <v>technology</v>
      </c>
      <c r="R2031" t="str">
        <f t="shared" si="125"/>
        <v>hardware</v>
      </c>
      <c r="S2031" s="13">
        <f>(I2031/86400)+25569+(-8/24)</f>
        <v>41877.688437500001</v>
      </c>
      <c r="T2031" s="13">
        <f>(J2031/86400)+25569+(-8/24)</f>
        <v>41847.688437500001</v>
      </c>
      <c r="U2031" t="str">
        <f t="shared" si="126"/>
        <v>Jul</v>
      </c>
      <c r="V2031">
        <f t="shared" si="127"/>
        <v>2014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>(E2032/D2032)*100</f>
        <v>226.239013671875</v>
      </c>
      <c r="P2032" s="6">
        <f>E2032/L2032</f>
        <v>118.6144</v>
      </c>
      <c r="Q2032" t="str">
        <f t="shared" si="124"/>
        <v>technology</v>
      </c>
      <c r="R2032" t="str">
        <f t="shared" si="125"/>
        <v>hardware</v>
      </c>
      <c r="S2032" s="13">
        <f>(I2032/86400)+25569+(-8/24)</f>
        <v>41242.663148148145</v>
      </c>
      <c r="T2032" s="13">
        <f>(J2032/86400)+25569+(-8/24)</f>
        <v>41212.663148148145</v>
      </c>
      <c r="U2032" t="str">
        <f t="shared" si="126"/>
        <v>Oct</v>
      </c>
      <c r="V2032">
        <f t="shared" si="127"/>
        <v>2012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>(E2033/D2033)*100</f>
        <v>120.35</v>
      </c>
      <c r="P2033" s="6">
        <f>E2033/L2033</f>
        <v>118.45472440944881</v>
      </c>
      <c r="Q2033" t="str">
        <f t="shared" si="124"/>
        <v>technology</v>
      </c>
      <c r="R2033" t="str">
        <f t="shared" si="125"/>
        <v>hardware</v>
      </c>
      <c r="S2033" s="13">
        <f>(I2033/86400)+25569+(-8/24)</f>
        <v>42012.708333333336</v>
      </c>
      <c r="T2033" s="13">
        <f>(J2033/86400)+25569+(-8/24)</f>
        <v>41974.995983796289</v>
      </c>
      <c r="U2033" t="str">
        <f t="shared" si="126"/>
        <v>Dec</v>
      </c>
      <c r="V2033">
        <f t="shared" si="127"/>
        <v>2014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>(E2034/D2034)*100</f>
        <v>304.18799999999999</v>
      </c>
      <c r="P2034" s="6">
        <f>E2034/L2034</f>
        <v>143.21468926553672</v>
      </c>
      <c r="Q2034" t="str">
        <f t="shared" si="124"/>
        <v>technology</v>
      </c>
      <c r="R2034" t="str">
        <f t="shared" si="125"/>
        <v>hardware</v>
      </c>
      <c r="S2034" s="13">
        <f>(I2034/86400)+25569+(-8/24)</f>
        <v>42718.874999999993</v>
      </c>
      <c r="T2034" s="13">
        <f>(J2034/86400)+25569+(-8/24)</f>
        <v>42689.23233796296</v>
      </c>
      <c r="U2034" t="str">
        <f t="shared" si="126"/>
        <v>Nov</v>
      </c>
      <c r="V2034">
        <f t="shared" si="127"/>
        <v>2016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>(E2035/D2035)*100</f>
        <v>178.67599999999999</v>
      </c>
      <c r="P2035" s="6">
        <f>E2035/L2035</f>
        <v>282.71518987341773</v>
      </c>
      <c r="Q2035" t="str">
        <f t="shared" si="124"/>
        <v>technology</v>
      </c>
      <c r="R2035" t="str">
        <f t="shared" si="125"/>
        <v>hardware</v>
      </c>
      <c r="S2035" s="13">
        <f>(I2035/86400)+25569+(-8/24)</f>
        <v>41754.749050925922</v>
      </c>
      <c r="T2035" s="13">
        <f>(J2035/86400)+25569+(-8/24)</f>
        <v>41724.749050925922</v>
      </c>
      <c r="U2035" t="str">
        <f t="shared" si="126"/>
        <v>Mar</v>
      </c>
      <c r="V2035">
        <f t="shared" si="127"/>
        <v>2014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>(E2036/D2036)*100</f>
        <v>386.81998717948721</v>
      </c>
      <c r="P2036" s="6">
        <f>E2036/L2036</f>
        <v>593.93620078740162</v>
      </c>
      <c r="Q2036" t="str">
        <f t="shared" si="124"/>
        <v>technology</v>
      </c>
      <c r="R2036" t="str">
        <f t="shared" si="125"/>
        <v>hardware</v>
      </c>
      <c r="S2036" s="13">
        <f>(I2036/86400)+25569+(-8/24)</f>
        <v>42130.956944444442</v>
      </c>
      <c r="T2036" s="13">
        <f>(J2036/86400)+25569+(-8/24)</f>
        <v>42075.796678240738</v>
      </c>
      <c r="U2036" t="str">
        <f t="shared" si="126"/>
        <v>Mar</v>
      </c>
      <c r="V2036">
        <f t="shared" si="127"/>
        <v>2015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>(E2037/D2037)*100</f>
        <v>211.03642500000004</v>
      </c>
      <c r="P2037" s="6">
        <f>E2037/L2037</f>
        <v>262.15704968944101</v>
      </c>
      <c r="Q2037" t="str">
        <f t="shared" si="124"/>
        <v>technology</v>
      </c>
      <c r="R2037" t="str">
        <f t="shared" si="125"/>
        <v>hardware</v>
      </c>
      <c r="S2037" s="13">
        <f>(I2037/86400)+25569+(-8/24)</f>
        <v>42356.708333333336</v>
      </c>
      <c r="T2037" s="13">
        <f>(J2037/86400)+25569+(-8/24)</f>
        <v>42311.29174768518</v>
      </c>
      <c r="U2037" t="str">
        <f t="shared" si="126"/>
        <v>Nov</v>
      </c>
      <c r="V2037">
        <f t="shared" si="127"/>
        <v>2015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>(E2038/D2038)*100</f>
        <v>131.66833333333335</v>
      </c>
      <c r="P2038" s="6">
        <f>E2038/L2038</f>
        <v>46.580778301886795</v>
      </c>
      <c r="Q2038" t="str">
        <f t="shared" si="124"/>
        <v>technology</v>
      </c>
      <c r="R2038" t="str">
        <f t="shared" si="125"/>
        <v>hardware</v>
      </c>
      <c r="S2038" s="13">
        <f>(I2038/86400)+25569+(-8/24)</f>
        <v>41768.531469907401</v>
      </c>
      <c r="T2038" s="13">
        <f>(J2038/86400)+25569+(-8/24)</f>
        <v>41738.531469907401</v>
      </c>
      <c r="U2038" t="str">
        <f t="shared" si="126"/>
        <v>Apr</v>
      </c>
      <c r="V2038">
        <f t="shared" si="127"/>
        <v>2014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>(E2039/D2039)*100</f>
        <v>300.47639999999996</v>
      </c>
      <c r="P2039" s="6">
        <f>E2039/L2039</f>
        <v>70.041118881118877</v>
      </c>
      <c r="Q2039" t="str">
        <f t="shared" si="124"/>
        <v>technology</v>
      </c>
      <c r="R2039" t="str">
        <f t="shared" si="125"/>
        <v>hardware</v>
      </c>
      <c r="S2039" s="13">
        <f>(I2039/86400)+25569+(-8/24)</f>
        <v>41637.918437499997</v>
      </c>
      <c r="T2039" s="13">
        <f>(J2039/86400)+25569+(-8/24)</f>
        <v>41577.876770833333</v>
      </c>
      <c r="U2039" t="str">
        <f t="shared" si="126"/>
        <v>Oct</v>
      </c>
      <c r="V2039">
        <f t="shared" si="127"/>
        <v>2013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>(E2040/D2040)*100</f>
        <v>420.51249999999999</v>
      </c>
      <c r="P2040" s="6">
        <f>E2040/L2040</f>
        <v>164.90686274509804</v>
      </c>
      <c r="Q2040" t="str">
        <f t="shared" si="124"/>
        <v>technology</v>
      </c>
      <c r="R2040" t="str">
        <f t="shared" si="125"/>
        <v>hardware</v>
      </c>
      <c r="S2040" s="13">
        <f>(I2040/86400)+25569+(-8/24)</f>
        <v>41456.416666666664</v>
      </c>
      <c r="T2040" s="13">
        <f>(J2040/86400)+25569+(-8/24)</f>
        <v>41423.937743055554</v>
      </c>
      <c r="U2040" t="str">
        <f t="shared" si="126"/>
        <v>May</v>
      </c>
      <c r="V2040">
        <f t="shared" si="127"/>
        <v>2013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>(E2041/D2041)*100</f>
        <v>136.21680000000001</v>
      </c>
      <c r="P2041" s="6">
        <f>E2041/L2041</f>
        <v>449.26385224274406</v>
      </c>
      <c r="Q2041" t="str">
        <f t="shared" si="124"/>
        <v>technology</v>
      </c>
      <c r="R2041" t="str">
        <f t="shared" si="125"/>
        <v>hardware</v>
      </c>
      <c r="S2041" s="13">
        <f>(I2041/86400)+25569+(-8/24)</f>
        <v>42704.874305555553</v>
      </c>
      <c r="T2041" s="13">
        <f>(J2041/86400)+25569+(-8/24)</f>
        <v>42675.10561342592</v>
      </c>
      <c r="U2041" t="str">
        <f t="shared" si="126"/>
        <v>Nov</v>
      </c>
      <c r="V2041">
        <f t="shared" si="127"/>
        <v>2016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>(E2042/D2042)*100</f>
        <v>248.17133333333334</v>
      </c>
      <c r="P2042" s="6">
        <f>E2042/L2042</f>
        <v>27.472841328413285</v>
      </c>
      <c r="Q2042" t="str">
        <f t="shared" si="124"/>
        <v>technology</v>
      </c>
      <c r="R2042" t="str">
        <f t="shared" si="125"/>
        <v>hardware</v>
      </c>
      <c r="S2042" s="13">
        <f>(I2042/86400)+25569+(-8/24)</f>
        <v>41593.635451388887</v>
      </c>
      <c r="T2042" s="13">
        <f>(J2042/86400)+25569+(-8/24)</f>
        <v>41578.593784722216</v>
      </c>
      <c r="U2042" t="str">
        <f t="shared" si="126"/>
        <v>Oct</v>
      </c>
      <c r="V2042">
        <f t="shared" si="127"/>
        <v>2013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>(E2043/D2043)*100</f>
        <v>181.86315789473684</v>
      </c>
      <c r="P2043" s="6">
        <f>E2043/L2043</f>
        <v>143.97499999999999</v>
      </c>
      <c r="Q2043" t="str">
        <f t="shared" si="124"/>
        <v>technology</v>
      </c>
      <c r="R2043" t="str">
        <f t="shared" si="125"/>
        <v>hardware</v>
      </c>
      <c r="S2043" s="13">
        <f>(I2043/86400)+25569+(-8/24)</f>
        <v>42684.234108796292</v>
      </c>
      <c r="T2043" s="13">
        <f>(J2043/86400)+25569+(-8/24)</f>
        <v>42654.192442129628</v>
      </c>
      <c r="U2043" t="str">
        <f t="shared" si="126"/>
        <v>Oct</v>
      </c>
      <c r="V2043">
        <f t="shared" si="127"/>
        <v>2016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>(E2044/D2044)*100</f>
        <v>123.53</v>
      </c>
      <c r="P2044" s="6">
        <f>E2044/L2044</f>
        <v>88.23571428571428</v>
      </c>
      <c r="Q2044" t="str">
        <f t="shared" si="124"/>
        <v>technology</v>
      </c>
      <c r="R2044" t="str">
        <f t="shared" si="125"/>
        <v>hardware</v>
      </c>
      <c r="S2044" s="13">
        <f>(I2044/86400)+25569+(-8/24)</f>
        <v>42391.374699074069</v>
      </c>
      <c r="T2044" s="13">
        <f>(J2044/86400)+25569+(-8/24)</f>
        <v>42331.374699074069</v>
      </c>
      <c r="U2044" t="str">
        <f t="shared" si="126"/>
        <v>Nov</v>
      </c>
      <c r="V2044">
        <f t="shared" si="127"/>
        <v>2015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>(E2045/D2045)*100</f>
        <v>506.20938628158842</v>
      </c>
      <c r="P2045" s="6">
        <f>E2045/L2045</f>
        <v>36.326424870466319</v>
      </c>
      <c r="Q2045" t="str">
        <f t="shared" si="124"/>
        <v>technology</v>
      </c>
      <c r="R2045" t="str">
        <f t="shared" si="125"/>
        <v>hardware</v>
      </c>
      <c r="S2045" s="13">
        <f>(I2045/86400)+25569+(-8/24)</f>
        <v>42714.874305555553</v>
      </c>
      <c r="T2045" s="13">
        <f>(J2045/86400)+25569+(-8/24)</f>
        <v>42660.843483796292</v>
      </c>
      <c r="U2045" t="str">
        <f t="shared" si="126"/>
        <v>Oct</v>
      </c>
      <c r="V2045">
        <f t="shared" si="127"/>
        <v>2016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>(E2046/D2046)*100</f>
        <v>108.21333333333334</v>
      </c>
      <c r="P2046" s="6">
        <f>E2046/L2046</f>
        <v>90.177777777777777</v>
      </c>
      <c r="Q2046" t="str">
        <f t="shared" si="124"/>
        <v>technology</v>
      </c>
      <c r="R2046" t="str">
        <f t="shared" si="125"/>
        <v>hardware</v>
      </c>
      <c r="S2046" s="13">
        <f>(I2046/86400)+25569+(-8/24)</f>
        <v>42168.350856481477</v>
      </c>
      <c r="T2046" s="13">
        <f>(J2046/86400)+25569+(-8/24)</f>
        <v>42138.350856481477</v>
      </c>
      <c r="U2046" t="str">
        <f t="shared" si="126"/>
        <v>May</v>
      </c>
      <c r="V2046">
        <f t="shared" si="127"/>
        <v>2015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>(E2047/D2047)*100</f>
        <v>819.18387755102037</v>
      </c>
      <c r="P2047" s="6">
        <f>E2047/L2047</f>
        <v>152.62361216730039</v>
      </c>
      <c r="Q2047" t="str">
        <f t="shared" si="124"/>
        <v>technology</v>
      </c>
      <c r="R2047" t="str">
        <f t="shared" si="125"/>
        <v>hardware</v>
      </c>
      <c r="S2047" s="13">
        <f>(I2047/86400)+25569+(-8/24)</f>
        <v>41098.755173611113</v>
      </c>
      <c r="T2047" s="13">
        <f>(J2047/86400)+25569+(-8/24)</f>
        <v>41068.755173611113</v>
      </c>
      <c r="U2047" t="str">
        <f t="shared" si="126"/>
        <v>Jun</v>
      </c>
      <c r="V2047">
        <f t="shared" si="127"/>
        <v>2012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>(E2048/D2048)*100</f>
        <v>121.10000000000001</v>
      </c>
      <c r="P2048" s="6">
        <f>E2048/L2048</f>
        <v>55.806451612903224</v>
      </c>
      <c r="Q2048" t="str">
        <f t="shared" si="124"/>
        <v>technology</v>
      </c>
      <c r="R2048" t="str">
        <f t="shared" si="125"/>
        <v>hardware</v>
      </c>
      <c r="S2048" s="13">
        <f>(I2048/86400)+25569+(-8/24)</f>
        <v>41416.838472222218</v>
      </c>
      <c r="T2048" s="13">
        <f>(J2048/86400)+25569+(-8/24)</f>
        <v>41386.838472222218</v>
      </c>
      <c r="U2048" t="str">
        <f t="shared" si="126"/>
        <v>Apr</v>
      </c>
      <c r="V2048">
        <f t="shared" si="127"/>
        <v>2013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>(E2049/D2049)*100</f>
        <v>102.99897959183673</v>
      </c>
      <c r="P2049" s="6">
        <f>E2049/L2049</f>
        <v>227.85327313769753</v>
      </c>
      <c r="Q2049" t="str">
        <f t="shared" si="124"/>
        <v>technology</v>
      </c>
      <c r="R2049" t="str">
        <f t="shared" si="125"/>
        <v>hardware</v>
      </c>
      <c r="S2049" s="13">
        <f>(I2049/86400)+25569+(-8/24)</f>
        <v>42110.666666666664</v>
      </c>
      <c r="T2049" s="13">
        <f>(J2049/86400)+25569+(-8/24)</f>
        <v>42081.570254629631</v>
      </c>
      <c r="U2049" t="str">
        <f t="shared" si="126"/>
        <v>Mar</v>
      </c>
      <c r="V2049">
        <f t="shared" si="127"/>
        <v>2015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>(E2050/D2050)*100</f>
        <v>148.33229411764705</v>
      </c>
      <c r="P2050" s="6">
        <f>E2050/L2050</f>
        <v>91.82989803350327</v>
      </c>
      <c r="Q2050" t="str">
        <f t="shared" si="124"/>
        <v>technology</v>
      </c>
      <c r="R2050" t="str">
        <f t="shared" si="125"/>
        <v>hardware</v>
      </c>
      <c r="S2050" s="13">
        <f>(I2050/86400)+25569+(-8/24)</f>
        <v>41417.318182870367</v>
      </c>
      <c r="T2050" s="13">
        <f>(J2050/86400)+25569+(-8/24)</f>
        <v>41387.318182870367</v>
      </c>
      <c r="U2050" t="str">
        <f t="shared" si="126"/>
        <v>Apr</v>
      </c>
      <c r="V2050">
        <f t="shared" si="127"/>
        <v>2013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>(E2051/D2051)*100</f>
        <v>120.19070000000001</v>
      </c>
      <c r="P2051" s="6">
        <f>E2051/L2051</f>
        <v>80.991037735849048</v>
      </c>
      <c r="Q2051" t="str">
        <f t="shared" ref="Q2051:Q2114" si="128">LEFT(N2051,FIND("/",N2051)-1)</f>
        <v>technology</v>
      </c>
      <c r="R2051" t="str">
        <f t="shared" ref="R2051:R2114" si="129">MID(N2051,FIND("/",N2051)+1,20)</f>
        <v>hardware</v>
      </c>
      <c r="S2051" s="13">
        <f>(I2051/86400)+25569+(-8/24)</f>
        <v>41610.624305555553</v>
      </c>
      <c r="T2051" s="13">
        <f>(J2051/86400)+25569+(-8/24)</f>
        <v>41575.194016203699</v>
      </c>
      <c r="U2051" t="str">
        <f t="shared" ref="U2051:U2114" si="130">TEXT(T2051,"mmm")</f>
        <v>Oct</v>
      </c>
      <c r="V2051">
        <f t="shared" ref="V2051:V2114" si="131">YEAR(T2051)</f>
        <v>2013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>(E2052/D2052)*100</f>
        <v>473.27000000000004</v>
      </c>
      <c r="P2052" s="6">
        <f>E2052/L2052</f>
        <v>278.39411764705881</v>
      </c>
      <c r="Q2052" t="str">
        <f t="shared" si="128"/>
        <v>technology</v>
      </c>
      <c r="R2052" t="str">
        <f t="shared" si="129"/>
        <v>hardware</v>
      </c>
      <c r="S2052" s="13">
        <f>(I2052/86400)+25569+(-8/24)</f>
        <v>42154.738171296289</v>
      </c>
      <c r="T2052" s="13">
        <f>(J2052/86400)+25569+(-8/24)</f>
        <v>42114.738171296289</v>
      </c>
      <c r="U2052" t="str">
        <f t="shared" si="130"/>
        <v>Apr</v>
      </c>
      <c r="V2052">
        <f t="shared" si="131"/>
        <v>2015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>(E2053/D2053)*100</f>
        <v>130.36250000000001</v>
      </c>
      <c r="P2053" s="6">
        <f>E2053/L2053</f>
        <v>43.095041322314053</v>
      </c>
      <c r="Q2053" t="str">
        <f t="shared" si="128"/>
        <v>technology</v>
      </c>
      <c r="R2053" t="str">
        <f t="shared" si="129"/>
        <v>hardware</v>
      </c>
      <c r="S2053" s="13">
        <f>(I2053/86400)+25569+(-8/24)</f>
        <v>41633.689085648148</v>
      </c>
      <c r="T2053" s="13">
        <f>(J2053/86400)+25569+(-8/24)</f>
        <v>41603.689085648148</v>
      </c>
      <c r="U2053" t="str">
        <f t="shared" si="130"/>
        <v>Nov</v>
      </c>
      <c r="V2053">
        <f t="shared" si="131"/>
        <v>2013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>(E2054/D2054)*100</f>
        <v>353.048</v>
      </c>
      <c r="P2054" s="6">
        <f>E2054/L2054</f>
        <v>326.29205175600737</v>
      </c>
      <c r="Q2054" t="str">
        <f t="shared" si="128"/>
        <v>technology</v>
      </c>
      <c r="R2054" t="str">
        <f t="shared" si="129"/>
        <v>hardware</v>
      </c>
      <c r="S2054" s="13">
        <f>(I2054/86400)+25569+(-8/24)</f>
        <v>42419.750613425924</v>
      </c>
      <c r="T2054" s="13">
        <f>(J2054/86400)+25569+(-8/24)</f>
        <v>42374.750613425924</v>
      </c>
      <c r="U2054" t="str">
        <f t="shared" si="130"/>
        <v>Jan</v>
      </c>
      <c r="V2054">
        <f t="shared" si="131"/>
        <v>2016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>(E2055/D2055)*100</f>
        <v>101.02</v>
      </c>
      <c r="P2055" s="6">
        <f>E2055/L2055</f>
        <v>41.743801652892564</v>
      </c>
      <c r="Q2055" t="str">
        <f t="shared" si="128"/>
        <v>technology</v>
      </c>
      <c r="R2055" t="str">
        <f t="shared" si="129"/>
        <v>hardware</v>
      </c>
      <c r="S2055" s="13">
        <f>(I2055/86400)+25569+(-8/24)</f>
        <v>42333.325821759259</v>
      </c>
      <c r="T2055" s="13">
        <f>(J2055/86400)+25569+(-8/24)</f>
        <v>42303.284155092588</v>
      </c>
      <c r="U2055" t="str">
        <f t="shared" si="130"/>
        <v>Oct</v>
      </c>
      <c r="V2055">
        <f t="shared" si="131"/>
        <v>2015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>(E2056/D2056)*100</f>
        <v>113.59142857142857</v>
      </c>
      <c r="P2056" s="6">
        <f>E2056/L2056</f>
        <v>64.020933977455712</v>
      </c>
      <c r="Q2056" t="str">
        <f t="shared" si="128"/>
        <v>technology</v>
      </c>
      <c r="R2056" t="str">
        <f t="shared" si="129"/>
        <v>hardware</v>
      </c>
      <c r="S2056" s="13">
        <f>(I2056/86400)+25569+(-8/24)</f>
        <v>41761.187615740739</v>
      </c>
      <c r="T2056" s="13">
        <f>(J2056/86400)+25569+(-8/24)</f>
        <v>41731.187615740739</v>
      </c>
      <c r="U2056" t="str">
        <f t="shared" si="130"/>
        <v>Apr</v>
      </c>
      <c r="V2056">
        <f t="shared" si="131"/>
        <v>2014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>(E2057/D2057)*100</f>
        <v>167.41666666666666</v>
      </c>
      <c r="P2057" s="6">
        <f>E2057/L2057</f>
        <v>99.455445544554451</v>
      </c>
      <c r="Q2057" t="str">
        <f t="shared" si="128"/>
        <v>technology</v>
      </c>
      <c r="R2057" t="str">
        <f t="shared" si="129"/>
        <v>hardware</v>
      </c>
      <c r="S2057" s="13">
        <f>(I2057/86400)+25569+(-8/24)</f>
        <v>41975.833333333336</v>
      </c>
      <c r="T2057" s="13">
        <f>(J2057/86400)+25569+(-8/24)</f>
        <v>41946.340775462959</v>
      </c>
      <c r="U2057" t="str">
        <f t="shared" si="130"/>
        <v>Nov</v>
      </c>
      <c r="V2057">
        <f t="shared" si="131"/>
        <v>2014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>(E2058/D2058)*100</f>
        <v>153.452</v>
      </c>
      <c r="P2058" s="6">
        <f>E2058/L2058</f>
        <v>138.49458483754512</v>
      </c>
      <c r="Q2058" t="str">
        <f t="shared" si="128"/>
        <v>technology</v>
      </c>
      <c r="R2058" t="str">
        <f t="shared" si="129"/>
        <v>hardware</v>
      </c>
      <c r="S2058" s="13">
        <f>(I2058/86400)+25569+(-8/24)</f>
        <v>41381.427569444444</v>
      </c>
      <c r="T2058" s="13">
        <f>(J2058/86400)+25569+(-8/24)</f>
        <v>41351.427569444444</v>
      </c>
      <c r="U2058" t="str">
        <f t="shared" si="130"/>
        <v>Mar</v>
      </c>
      <c r="V2058">
        <f t="shared" si="131"/>
        <v>2013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>(E2059/D2059)*100</f>
        <v>202.23220000000001</v>
      </c>
      <c r="P2059" s="6">
        <f>E2059/L2059</f>
        <v>45.547792792792798</v>
      </c>
      <c r="Q2059" t="str">
        <f t="shared" si="128"/>
        <v>technology</v>
      </c>
      <c r="R2059" t="str">
        <f t="shared" si="129"/>
        <v>hardware</v>
      </c>
      <c r="S2059" s="13">
        <f>(I2059/86400)+25569+(-8/24)</f>
        <v>42426.161249999997</v>
      </c>
      <c r="T2059" s="13">
        <f>(J2059/86400)+25569+(-8/24)</f>
        <v>42396.161249999997</v>
      </c>
      <c r="U2059" t="str">
        <f t="shared" si="130"/>
        <v>Jan</v>
      </c>
      <c r="V2059">
        <f t="shared" si="131"/>
        <v>2016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>(E2060/D2060)*100</f>
        <v>168.28125</v>
      </c>
      <c r="P2060" s="6">
        <f>E2060/L2060</f>
        <v>10.507317073170732</v>
      </c>
      <c r="Q2060" t="str">
        <f t="shared" si="128"/>
        <v>technology</v>
      </c>
      <c r="R2060" t="str">
        <f t="shared" si="129"/>
        <v>hardware</v>
      </c>
      <c r="S2060" s="13">
        <f>(I2060/86400)+25569+(-8/24)</f>
        <v>42065.499999999993</v>
      </c>
      <c r="T2060" s="13">
        <f>(J2060/86400)+25569+(-8/24)</f>
        <v>42026.03738425926</v>
      </c>
      <c r="U2060" t="str">
        <f t="shared" si="130"/>
        <v>Jan</v>
      </c>
      <c r="V2060">
        <f t="shared" si="131"/>
        <v>2015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>(E2061/D2061)*100</f>
        <v>143.45666666666668</v>
      </c>
      <c r="P2061" s="6">
        <f>E2061/L2061</f>
        <v>114.76533333333333</v>
      </c>
      <c r="Q2061" t="str">
        <f t="shared" si="128"/>
        <v>technology</v>
      </c>
      <c r="R2061" t="str">
        <f t="shared" si="129"/>
        <v>hardware</v>
      </c>
      <c r="S2061" s="13">
        <f>(I2061/86400)+25569+(-8/24)</f>
        <v>42400.582638888889</v>
      </c>
      <c r="T2061" s="13">
        <f>(J2061/86400)+25569+(-8/24)</f>
        <v>42361.269143518519</v>
      </c>
      <c r="U2061" t="str">
        <f t="shared" si="130"/>
        <v>Dec</v>
      </c>
      <c r="V2061">
        <f t="shared" si="131"/>
        <v>2015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>(E2062/D2062)*100</f>
        <v>196.4</v>
      </c>
      <c r="P2062" s="6">
        <f>E2062/L2062</f>
        <v>35.997067448680355</v>
      </c>
      <c r="Q2062" t="str">
        <f t="shared" si="128"/>
        <v>technology</v>
      </c>
      <c r="R2062" t="str">
        <f t="shared" si="129"/>
        <v>hardware</v>
      </c>
      <c r="S2062" s="13">
        <f>(I2062/86400)+25569+(-8/24)</f>
        <v>41843.309606481482</v>
      </c>
      <c r="T2062" s="13">
        <f>(J2062/86400)+25569+(-8/24)</f>
        <v>41783.309606481482</v>
      </c>
      <c r="U2062" t="str">
        <f t="shared" si="130"/>
        <v>May</v>
      </c>
      <c r="V2062">
        <f t="shared" si="131"/>
        <v>2014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>(E2063/D2063)*100</f>
        <v>107.91999999999999</v>
      </c>
      <c r="P2063" s="6">
        <f>E2063/L2063</f>
        <v>154.17142857142858</v>
      </c>
      <c r="Q2063" t="str">
        <f t="shared" si="128"/>
        <v>technology</v>
      </c>
      <c r="R2063" t="str">
        <f t="shared" si="129"/>
        <v>hardware</v>
      </c>
      <c r="S2063" s="13">
        <f>(I2063/86400)+25569+(-8/24)</f>
        <v>42735.431180555555</v>
      </c>
      <c r="T2063" s="13">
        <f>(J2063/86400)+25569+(-8/24)</f>
        <v>42705.431180555555</v>
      </c>
      <c r="U2063" t="str">
        <f t="shared" si="130"/>
        <v>Dec</v>
      </c>
      <c r="V2063">
        <f t="shared" si="131"/>
        <v>2016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>(E2064/D2064)*100</f>
        <v>114.97699999999999</v>
      </c>
      <c r="P2064" s="6">
        <f>E2064/L2064</f>
        <v>566.38916256157631</v>
      </c>
      <c r="Q2064" t="str">
        <f t="shared" si="128"/>
        <v>technology</v>
      </c>
      <c r="R2064" t="str">
        <f t="shared" si="129"/>
        <v>hardware</v>
      </c>
      <c r="S2064" s="13">
        <f>(I2064/86400)+25569+(-8/24)</f>
        <v>42453.0080787037</v>
      </c>
      <c r="T2064" s="13">
        <f>(J2064/86400)+25569+(-8/24)</f>
        <v>42423.049745370365</v>
      </c>
      <c r="U2064" t="str">
        <f t="shared" si="130"/>
        <v>Feb</v>
      </c>
      <c r="V2064">
        <f t="shared" si="131"/>
        <v>2016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>(E2065/D2065)*100</f>
        <v>148.04999999999998</v>
      </c>
      <c r="P2065" s="6">
        <f>E2065/L2065</f>
        <v>120.85714285714286</v>
      </c>
      <c r="Q2065" t="str">
        <f t="shared" si="128"/>
        <v>technology</v>
      </c>
      <c r="R2065" t="str">
        <f t="shared" si="129"/>
        <v>hardware</v>
      </c>
      <c r="S2065" s="13">
        <f>(I2065/86400)+25569+(-8/24)</f>
        <v>42505.399317129624</v>
      </c>
      <c r="T2065" s="13">
        <f>(J2065/86400)+25569+(-8/24)</f>
        <v>42472.399317129624</v>
      </c>
      <c r="U2065" t="str">
        <f t="shared" si="130"/>
        <v>Apr</v>
      </c>
      <c r="V2065">
        <f t="shared" si="131"/>
        <v>2016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>(E2066/D2066)*100</f>
        <v>191.16676082790633</v>
      </c>
      <c r="P2066" s="6">
        <f>E2066/L2066</f>
        <v>86.163845492085343</v>
      </c>
      <c r="Q2066" t="str">
        <f t="shared" si="128"/>
        <v>technology</v>
      </c>
      <c r="R2066" t="str">
        <f t="shared" si="129"/>
        <v>hardware</v>
      </c>
      <c r="S2066" s="13">
        <f>(I2066/86400)+25569+(-8/24)</f>
        <v>41425.166666666664</v>
      </c>
      <c r="T2066" s="13">
        <f>(J2066/86400)+25569+(-8/24)</f>
        <v>41389.0315162037</v>
      </c>
      <c r="U2066" t="str">
        <f t="shared" si="130"/>
        <v>Apr</v>
      </c>
      <c r="V2066">
        <f t="shared" si="131"/>
        <v>2013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>(E2067/D2067)*100</f>
        <v>199.215125</v>
      </c>
      <c r="P2067" s="6">
        <f>E2067/L2067</f>
        <v>51.212114395886893</v>
      </c>
      <c r="Q2067" t="str">
        <f t="shared" si="128"/>
        <v>technology</v>
      </c>
      <c r="R2067" t="str">
        <f t="shared" si="129"/>
        <v>hardware</v>
      </c>
      <c r="S2067" s="13">
        <f>(I2067/86400)+25569+(-8/24)</f>
        <v>41633.000335648147</v>
      </c>
      <c r="T2067" s="13">
        <f>(J2067/86400)+25569+(-8/24)</f>
        <v>41603.000335648147</v>
      </c>
      <c r="U2067" t="str">
        <f t="shared" si="130"/>
        <v>Nov</v>
      </c>
      <c r="V2067">
        <f t="shared" si="131"/>
        <v>2013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>(E2068/D2068)*100</f>
        <v>218.6</v>
      </c>
      <c r="P2068" s="6">
        <f>E2068/L2068</f>
        <v>67.261538461538464</v>
      </c>
      <c r="Q2068" t="str">
        <f t="shared" si="128"/>
        <v>technology</v>
      </c>
      <c r="R2068" t="str">
        <f t="shared" si="129"/>
        <v>hardware</v>
      </c>
      <c r="S2068" s="13">
        <f>(I2068/86400)+25569+(-8/24)</f>
        <v>41874.438460648147</v>
      </c>
      <c r="T2068" s="13">
        <f>(J2068/86400)+25569+(-8/24)</f>
        <v>41844.438460648147</v>
      </c>
      <c r="U2068" t="str">
        <f t="shared" si="130"/>
        <v>Jul</v>
      </c>
      <c r="V2068">
        <f t="shared" si="131"/>
        <v>2014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>(E2069/D2069)*100</f>
        <v>126.86868686868686</v>
      </c>
      <c r="P2069" s="6">
        <f>E2069/L2069</f>
        <v>62.8</v>
      </c>
      <c r="Q2069" t="str">
        <f t="shared" si="128"/>
        <v>technology</v>
      </c>
      <c r="R2069" t="str">
        <f t="shared" si="129"/>
        <v>hardware</v>
      </c>
      <c r="S2069" s="13">
        <f>(I2069/86400)+25569+(-8/24)</f>
        <v>42148.520555555551</v>
      </c>
      <c r="T2069" s="13">
        <f>(J2069/86400)+25569+(-8/24)</f>
        <v>42115.520555555551</v>
      </c>
      <c r="U2069" t="str">
        <f t="shared" si="130"/>
        <v>Apr</v>
      </c>
      <c r="V2069">
        <f t="shared" si="131"/>
        <v>2015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>(E2070/D2070)*100</f>
        <v>105.22388000000001</v>
      </c>
      <c r="P2070" s="6">
        <f>E2070/L2070</f>
        <v>346.13118421052633</v>
      </c>
      <c r="Q2070" t="str">
        <f t="shared" si="128"/>
        <v>technology</v>
      </c>
      <c r="R2070" t="str">
        <f t="shared" si="129"/>
        <v>hardware</v>
      </c>
      <c r="S2070" s="13">
        <f>(I2070/86400)+25569+(-8/24)</f>
        <v>42663.508275462962</v>
      </c>
      <c r="T2070" s="13">
        <f>(J2070/86400)+25569+(-8/24)</f>
        <v>42633.508275462962</v>
      </c>
      <c r="U2070" t="str">
        <f t="shared" si="130"/>
        <v>Sep</v>
      </c>
      <c r="V2070">
        <f t="shared" si="131"/>
        <v>2016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>(E2071/D2071)*100</f>
        <v>128.40666000000002</v>
      </c>
      <c r="P2071" s="6">
        <f>E2071/L2071</f>
        <v>244.11912547528519</v>
      </c>
      <c r="Q2071" t="str">
        <f t="shared" si="128"/>
        <v>technology</v>
      </c>
      <c r="R2071" t="str">
        <f t="shared" si="129"/>
        <v>hardware</v>
      </c>
      <c r="S2071" s="13">
        <f>(I2071/86400)+25569+(-8/24)</f>
        <v>42371.638784722221</v>
      </c>
      <c r="T2071" s="13">
        <f>(J2071/86400)+25569+(-8/24)</f>
        <v>42340.638784722221</v>
      </c>
      <c r="U2071" t="str">
        <f t="shared" si="130"/>
        <v>Dec</v>
      </c>
      <c r="V2071">
        <f t="shared" si="131"/>
        <v>2015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>(E2072/D2072)*100</f>
        <v>317.3272</v>
      </c>
      <c r="P2072" s="6">
        <f>E2072/L2072</f>
        <v>259.25424836601309</v>
      </c>
      <c r="Q2072" t="str">
        <f t="shared" si="128"/>
        <v>technology</v>
      </c>
      <c r="R2072" t="str">
        <f t="shared" si="129"/>
        <v>hardware</v>
      </c>
      <c r="S2072" s="13">
        <f>(I2072/86400)+25569+(-8/24)</f>
        <v>42549.323182870365</v>
      </c>
      <c r="T2072" s="13">
        <f>(J2072/86400)+25569+(-8/24)</f>
        <v>42519.323182870365</v>
      </c>
      <c r="U2072" t="str">
        <f t="shared" si="130"/>
        <v>May</v>
      </c>
      <c r="V2072">
        <f t="shared" si="131"/>
        <v>2016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>(E2073/D2073)*100</f>
        <v>280.73</v>
      </c>
      <c r="P2073" s="6">
        <f>E2073/L2073</f>
        <v>201.96402877697841</v>
      </c>
      <c r="Q2073" t="str">
        <f t="shared" si="128"/>
        <v>technology</v>
      </c>
      <c r="R2073" t="str">
        <f t="shared" si="129"/>
        <v>hardware</v>
      </c>
      <c r="S2073" s="13">
        <f>(I2073/86400)+25569+(-8/24)</f>
        <v>42644.945416666662</v>
      </c>
      <c r="T2073" s="13">
        <f>(J2073/86400)+25569+(-8/24)</f>
        <v>42599.945416666662</v>
      </c>
      <c r="U2073" t="str">
        <f t="shared" si="130"/>
        <v>Aug</v>
      </c>
      <c r="V2073">
        <f t="shared" si="131"/>
        <v>2016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>(E2074/D2074)*100</f>
        <v>110.73146853146854</v>
      </c>
      <c r="P2074" s="6">
        <f>E2074/L2074</f>
        <v>226.20857142857142</v>
      </c>
      <c r="Q2074" t="str">
        <f t="shared" si="128"/>
        <v>technology</v>
      </c>
      <c r="R2074" t="str">
        <f t="shared" si="129"/>
        <v>hardware</v>
      </c>
      <c r="S2074" s="13">
        <f>(I2074/86400)+25569+(-8/24)</f>
        <v>42497.248055555552</v>
      </c>
      <c r="T2074" s="13">
        <f>(J2074/86400)+25569+(-8/24)</f>
        <v>42467.248055555552</v>
      </c>
      <c r="U2074" t="str">
        <f t="shared" si="130"/>
        <v>Apr</v>
      </c>
      <c r="V2074">
        <f t="shared" si="131"/>
        <v>2016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>(E2075/D2075)*100</f>
        <v>152.60429999999999</v>
      </c>
      <c r="P2075" s="6">
        <f>E2075/L2075</f>
        <v>324.69</v>
      </c>
      <c r="Q2075" t="str">
        <f t="shared" si="128"/>
        <v>technology</v>
      </c>
      <c r="R2075" t="str">
        <f t="shared" si="129"/>
        <v>hardware</v>
      </c>
      <c r="S2075" s="13">
        <f>(I2075/86400)+25569+(-8/24)</f>
        <v>42132.334699074076</v>
      </c>
      <c r="T2075" s="13">
        <f>(J2075/86400)+25569+(-8/24)</f>
        <v>42087.334699074076</v>
      </c>
      <c r="U2075" t="str">
        <f t="shared" si="130"/>
        <v>Mar</v>
      </c>
      <c r="V2075">
        <f t="shared" si="131"/>
        <v>2015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>(E2076/D2076)*100</f>
        <v>102.49999999999999</v>
      </c>
      <c r="P2076" s="6">
        <f>E2076/L2076</f>
        <v>205</v>
      </c>
      <c r="Q2076" t="str">
        <f t="shared" si="128"/>
        <v>technology</v>
      </c>
      <c r="R2076" t="str">
        <f t="shared" si="129"/>
        <v>hardware</v>
      </c>
      <c r="S2076" s="13">
        <f>(I2076/86400)+25569+(-8/24)</f>
        <v>42496.492847222216</v>
      </c>
      <c r="T2076" s="13">
        <f>(J2076/86400)+25569+(-8/24)</f>
        <v>42466.492847222216</v>
      </c>
      <c r="U2076" t="str">
        <f t="shared" si="130"/>
        <v>Apr</v>
      </c>
      <c r="V2076">
        <f t="shared" si="131"/>
        <v>2016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>(E2077/D2077)*100</f>
        <v>1678.3738373837384</v>
      </c>
      <c r="P2077" s="6">
        <f>E2077/L2077</f>
        <v>20.465926829268295</v>
      </c>
      <c r="Q2077" t="str">
        <f t="shared" si="128"/>
        <v>technology</v>
      </c>
      <c r="R2077" t="str">
        <f t="shared" si="129"/>
        <v>hardware</v>
      </c>
      <c r="S2077" s="13">
        <f>(I2077/86400)+25569+(-8/24)</f>
        <v>41480.348240740735</v>
      </c>
      <c r="T2077" s="13">
        <f>(J2077/86400)+25569+(-8/24)</f>
        <v>41450.348240740735</v>
      </c>
      <c r="U2077" t="str">
        <f t="shared" si="130"/>
        <v>Jun</v>
      </c>
      <c r="V2077">
        <f t="shared" si="131"/>
        <v>2013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>(E2078/D2078)*100</f>
        <v>543.349156424581</v>
      </c>
      <c r="P2078" s="6">
        <f>E2078/L2078</f>
        <v>116.35303146309367</v>
      </c>
      <c r="Q2078" t="str">
        <f t="shared" si="128"/>
        <v>technology</v>
      </c>
      <c r="R2078" t="str">
        <f t="shared" si="129"/>
        <v>hardware</v>
      </c>
      <c r="S2078" s="13">
        <f>(I2078/86400)+25569+(-8/24)</f>
        <v>41843.547326388885</v>
      </c>
      <c r="T2078" s="13">
        <f>(J2078/86400)+25569+(-8/24)</f>
        <v>41803.547326388885</v>
      </c>
      <c r="U2078" t="str">
        <f t="shared" si="130"/>
        <v>Jun</v>
      </c>
      <c r="V2078">
        <f t="shared" si="131"/>
        <v>2014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>(E2079/D2079)*100</f>
        <v>115.50800000000001</v>
      </c>
      <c r="P2079" s="6">
        <f>E2079/L2079</f>
        <v>307.20212765957444</v>
      </c>
      <c r="Q2079" t="str">
        <f t="shared" si="128"/>
        <v>technology</v>
      </c>
      <c r="R2079" t="str">
        <f t="shared" si="129"/>
        <v>hardware</v>
      </c>
      <c r="S2079" s="13">
        <f>(I2079/86400)+25569+(-8/24)</f>
        <v>42160.541666666664</v>
      </c>
      <c r="T2079" s="13">
        <f>(J2079/86400)+25569+(-8/24)</f>
        <v>42102.70921296296</v>
      </c>
      <c r="U2079" t="str">
        <f t="shared" si="130"/>
        <v>Apr</v>
      </c>
      <c r="V2079">
        <f t="shared" si="131"/>
        <v>2015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>(E2080/D2080)*100</f>
        <v>131.20499999999998</v>
      </c>
      <c r="P2080" s="6">
        <f>E2080/L2080</f>
        <v>546.6875</v>
      </c>
      <c r="Q2080" t="str">
        <f t="shared" si="128"/>
        <v>technology</v>
      </c>
      <c r="R2080" t="str">
        <f t="shared" si="129"/>
        <v>hardware</v>
      </c>
      <c r="S2080" s="13">
        <f>(I2080/86400)+25569+(-8/24)</f>
        <v>42722.438159722216</v>
      </c>
      <c r="T2080" s="13">
        <f>(J2080/86400)+25569+(-8/24)</f>
        <v>42692.438159722216</v>
      </c>
      <c r="U2080" t="str">
        <f t="shared" si="130"/>
        <v>Nov</v>
      </c>
      <c r="V2080">
        <f t="shared" si="131"/>
        <v>2016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>(E2081/D2081)*100</f>
        <v>288.17</v>
      </c>
      <c r="P2081" s="6">
        <f>E2081/L2081</f>
        <v>47.474464579901152</v>
      </c>
      <c r="Q2081" t="str">
        <f t="shared" si="128"/>
        <v>technology</v>
      </c>
      <c r="R2081" t="str">
        <f t="shared" si="129"/>
        <v>hardware</v>
      </c>
      <c r="S2081" s="13">
        <f>(I2081/86400)+25569+(-8/24)</f>
        <v>42180.458333333336</v>
      </c>
      <c r="T2081" s="13">
        <f>(J2081/86400)+25569+(-8/24)</f>
        <v>42150.377233796295</v>
      </c>
      <c r="U2081" t="str">
        <f t="shared" si="130"/>
        <v>May</v>
      </c>
      <c r="V2081">
        <f t="shared" si="131"/>
        <v>2015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>(E2082/D2082)*100</f>
        <v>507.8</v>
      </c>
      <c r="P2082" s="6">
        <f>E2082/L2082</f>
        <v>101.56</v>
      </c>
      <c r="Q2082" t="str">
        <f t="shared" si="128"/>
        <v>technology</v>
      </c>
      <c r="R2082" t="str">
        <f t="shared" si="129"/>
        <v>hardware</v>
      </c>
      <c r="S2082" s="13">
        <f>(I2082/86400)+25569+(-8/24)</f>
        <v>42319.665509259255</v>
      </c>
      <c r="T2082" s="13">
        <f>(J2082/86400)+25569+(-8/24)</f>
        <v>42289.623842592591</v>
      </c>
      <c r="U2082" t="str">
        <f t="shared" si="130"/>
        <v>Oct</v>
      </c>
      <c r="V2082">
        <f t="shared" si="131"/>
        <v>2015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>(E2083/D2083)*100</f>
        <v>114.57142857142857</v>
      </c>
      <c r="P2083" s="6">
        <f>E2083/L2083</f>
        <v>72.909090909090907</v>
      </c>
      <c r="Q2083" t="str">
        <f t="shared" si="128"/>
        <v>music</v>
      </c>
      <c r="R2083" t="str">
        <f t="shared" si="129"/>
        <v>indie rock</v>
      </c>
      <c r="S2083" s="13">
        <f>(I2083/86400)+25569+(-8/24)</f>
        <v>41044.874305555553</v>
      </c>
      <c r="T2083" s="13">
        <f>(J2083/86400)+25569+(-8/24)</f>
        <v>41003.823553240734</v>
      </c>
      <c r="U2083" t="str">
        <f t="shared" si="130"/>
        <v>Apr</v>
      </c>
      <c r="V2083">
        <f t="shared" si="131"/>
        <v>2012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>(E2084/D2084)*100</f>
        <v>110.73333333333333</v>
      </c>
      <c r="P2084" s="6">
        <f>E2084/L2084</f>
        <v>43.710526315789473</v>
      </c>
      <c r="Q2084" t="str">
        <f t="shared" si="128"/>
        <v>music</v>
      </c>
      <c r="R2084" t="str">
        <f t="shared" si="129"/>
        <v>indie rock</v>
      </c>
      <c r="S2084" s="13">
        <f>(I2084/86400)+25569+(-8/24)</f>
        <v>40870.828657407408</v>
      </c>
      <c r="T2084" s="13">
        <f>(J2084/86400)+25569+(-8/24)</f>
        <v>40810.786990740737</v>
      </c>
      <c r="U2084" t="str">
        <f t="shared" si="130"/>
        <v>Sep</v>
      </c>
      <c r="V2084">
        <f t="shared" si="131"/>
        <v>2011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>(E2085/D2085)*100</f>
        <v>113.33333333333333</v>
      </c>
      <c r="P2085" s="6">
        <f>E2085/L2085</f>
        <v>34</v>
      </c>
      <c r="Q2085" t="str">
        <f t="shared" si="128"/>
        <v>music</v>
      </c>
      <c r="R2085" t="str">
        <f t="shared" si="129"/>
        <v>indie rock</v>
      </c>
      <c r="S2085" s="13">
        <f>(I2085/86400)+25569+(-8/24)</f>
        <v>41064.388831018514</v>
      </c>
      <c r="T2085" s="13">
        <f>(J2085/86400)+25569+(-8/24)</f>
        <v>41034.388831018514</v>
      </c>
      <c r="U2085" t="str">
        <f t="shared" si="130"/>
        <v>May</v>
      </c>
      <c r="V2085">
        <f t="shared" si="131"/>
        <v>2012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>(E2086/D2086)*100</f>
        <v>108.33333333333333</v>
      </c>
      <c r="P2086" s="6">
        <f>E2086/L2086</f>
        <v>70.652173913043484</v>
      </c>
      <c r="Q2086" t="str">
        <f t="shared" si="128"/>
        <v>music</v>
      </c>
      <c r="R2086" t="str">
        <f t="shared" si="129"/>
        <v>indie rock</v>
      </c>
      <c r="S2086" s="13">
        <f>(I2086/86400)+25569+(-8/24)</f>
        <v>41762.957638888889</v>
      </c>
      <c r="T2086" s="13">
        <f>(J2086/86400)+25569+(-8/24)</f>
        <v>41731.499791666662</v>
      </c>
      <c r="U2086" t="str">
        <f t="shared" si="130"/>
        <v>Apr</v>
      </c>
      <c r="V2086">
        <f t="shared" si="131"/>
        <v>2014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>(E2087/D2087)*100</f>
        <v>123.53333333333335</v>
      </c>
      <c r="P2087" s="6">
        <f>E2087/L2087</f>
        <v>89.301204819277103</v>
      </c>
      <c r="Q2087" t="str">
        <f t="shared" si="128"/>
        <v>music</v>
      </c>
      <c r="R2087" t="str">
        <f t="shared" si="129"/>
        <v>indie rock</v>
      </c>
      <c r="S2087" s="13">
        <f>(I2087/86400)+25569+(-8/24)</f>
        <v>41105.502164351848</v>
      </c>
      <c r="T2087" s="13">
        <f>(J2087/86400)+25569+(-8/24)</f>
        <v>41075.502164351848</v>
      </c>
      <c r="U2087" t="str">
        <f t="shared" si="130"/>
        <v>Jun</v>
      </c>
      <c r="V2087">
        <f t="shared" si="131"/>
        <v>2012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>(E2088/D2088)*100</f>
        <v>100.69999999999999</v>
      </c>
      <c r="P2088" s="6">
        <f>E2088/L2088</f>
        <v>115.08571428571429</v>
      </c>
      <c r="Q2088" t="str">
        <f t="shared" si="128"/>
        <v>music</v>
      </c>
      <c r="R2088" t="str">
        <f t="shared" si="129"/>
        <v>indie rock</v>
      </c>
      <c r="S2088" s="13">
        <f>(I2088/86400)+25569+(-8/24)</f>
        <v>40890.874305555553</v>
      </c>
      <c r="T2088" s="13">
        <f>(J2088/86400)+25569+(-8/24)</f>
        <v>40860.337175925924</v>
      </c>
      <c r="U2088" t="str">
        <f t="shared" si="130"/>
        <v>Nov</v>
      </c>
      <c r="V2088">
        <f t="shared" si="131"/>
        <v>2011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>(E2089/D2089)*100</f>
        <v>103.53333333333335</v>
      </c>
      <c r="P2089" s="6">
        <f>E2089/L2089</f>
        <v>62.12</v>
      </c>
      <c r="Q2089" t="str">
        <f t="shared" si="128"/>
        <v>music</v>
      </c>
      <c r="R2089" t="str">
        <f t="shared" si="129"/>
        <v>indie rock</v>
      </c>
      <c r="S2089" s="13">
        <f>(I2089/86400)+25569+(-8/24)</f>
        <v>40793.871041666665</v>
      </c>
      <c r="T2089" s="13">
        <f>(J2089/86400)+25569+(-8/24)</f>
        <v>40763.871041666665</v>
      </c>
      <c r="U2089" t="str">
        <f t="shared" si="130"/>
        <v>Aug</v>
      </c>
      <c r="V2089">
        <f t="shared" si="131"/>
        <v>2011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>(E2090/D2090)*100</f>
        <v>115.51066666666668</v>
      </c>
      <c r="P2090" s="6">
        <f>E2090/L2090</f>
        <v>46.204266666666669</v>
      </c>
      <c r="Q2090" t="str">
        <f t="shared" si="128"/>
        <v>music</v>
      </c>
      <c r="R2090" t="str">
        <f t="shared" si="129"/>
        <v>indie rock</v>
      </c>
      <c r="S2090" s="13">
        <f>(I2090/86400)+25569+(-8/24)</f>
        <v>40431.832638888889</v>
      </c>
      <c r="T2090" s="13">
        <f>(J2090/86400)+25569+(-8/24)</f>
        <v>40395.381388888891</v>
      </c>
      <c r="U2090" t="str">
        <f t="shared" si="130"/>
        <v>Aug</v>
      </c>
      <c r="V2090">
        <f t="shared" si="131"/>
        <v>2010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>(E2091/D2091)*100</f>
        <v>120.4004</v>
      </c>
      <c r="P2091" s="6">
        <f>E2091/L2091</f>
        <v>48.54854838709678</v>
      </c>
      <c r="Q2091" t="str">
        <f t="shared" si="128"/>
        <v>music</v>
      </c>
      <c r="R2091" t="str">
        <f t="shared" si="129"/>
        <v>indie rock</v>
      </c>
      <c r="S2091" s="13">
        <f>(I2091/86400)+25569+(-8/24)</f>
        <v>41487.742986111109</v>
      </c>
      <c r="T2091" s="13">
        <f>(J2091/86400)+25569+(-8/24)</f>
        <v>41452.742986111109</v>
      </c>
      <c r="U2091" t="str">
        <f t="shared" si="130"/>
        <v>Jun</v>
      </c>
      <c r="V2091">
        <f t="shared" si="131"/>
        <v>2013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>(E2092/D2092)*100</f>
        <v>115.040375</v>
      </c>
      <c r="P2092" s="6">
        <f>E2092/L2092</f>
        <v>57.520187499999999</v>
      </c>
      <c r="Q2092" t="str">
        <f t="shared" si="128"/>
        <v>music</v>
      </c>
      <c r="R2092" t="str">
        <f t="shared" si="129"/>
        <v>indie rock</v>
      </c>
      <c r="S2092" s="13">
        <f>(I2092/86400)+25569+(-8/24)</f>
        <v>41329.048090277771</v>
      </c>
      <c r="T2092" s="13">
        <f>(J2092/86400)+25569+(-8/24)</f>
        <v>41299.048090277771</v>
      </c>
      <c r="U2092" t="str">
        <f t="shared" si="130"/>
        <v>Jan</v>
      </c>
      <c r="V2092">
        <f t="shared" si="131"/>
        <v>2013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>(E2093/D2093)*100</f>
        <v>120.46777777777777</v>
      </c>
      <c r="P2093" s="6">
        <f>E2093/L2093</f>
        <v>88.147154471544724</v>
      </c>
      <c r="Q2093" t="str">
        <f t="shared" si="128"/>
        <v>music</v>
      </c>
      <c r="R2093" t="str">
        <f t="shared" si="129"/>
        <v>indie rock</v>
      </c>
      <c r="S2093" s="13">
        <f>(I2093/86400)+25569+(-8/24)</f>
        <v>40603.5</v>
      </c>
      <c r="T2093" s="13">
        <f>(J2093/86400)+25569+(-8/24)</f>
        <v>40554.989328703705</v>
      </c>
      <c r="U2093" t="str">
        <f t="shared" si="130"/>
        <v>Jan</v>
      </c>
      <c r="V2093">
        <f t="shared" si="131"/>
        <v>2011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>(E2094/D2094)*100</f>
        <v>101.28333333333333</v>
      </c>
      <c r="P2094" s="6">
        <f>E2094/L2094</f>
        <v>110.49090909090908</v>
      </c>
      <c r="Q2094" t="str">
        <f t="shared" si="128"/>
        <v>music</v>
      </c>
      <c r="R2094" t="str">
        <f t="shared" si="129"/>
        <v>indie rock</v>
      </c>
      <c r="S2094" s="13">
        <f>(I2094/86400)+25569+(-8/24)</f>
        <v>40823.374212962961</v>
      </c>
      <c r="T2094" s="13">
        <f>(J2094/86400)+25569+(-8/24)</f>
        <v>40763.374212962961</v>
      </c>
      <c r="U2094" t="str">
        <f t="shared" si="130"/>
        <v>Aug</v>
      </c>
      <c r="V2094">
        <f t="shared" si="131"/>
        <v>2011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>(E2095/D2095)*100</f>
        <v>102.46666666666667</v>
      </c>
      <c r="P2095" s="6">
        <f>E2095/L2095</f>
        <v>66.826086956521735</v>
      </c>
      <c r="Q2095" t="str">
        <f t="shared" si="128"/>
        <v>music</v>
      </c>
      <c r="R2095" t="str">
        <f t="shared" si="129"/>
        <v>indie rock</v>
      </c>
      <c r="S2095" s="13">
        <f>(I2095/86400)+25569+(-8/24)</f>
        <v>41265.56287037037</v>
      </c>
      <c r="T2095" s="13">
        <f>(J2095/86400)+25569+(-8/24)</f>
        <v>41205.521203703705</v>
      </c>
      <c r="U2095" t="str">
        <f t="shared" si="130"/>
        <v>Oct</v>
      </c>
      <c r="V2095">
        <f t="shared" si="131"/>
        <v>2012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>(E2096/D2096)*100</f>
        <v>120.54285714285714</v>
      </c>
      <c r="P2096" s="6">
        <f>E2096/L2096</f>
        <v>58.597222222222221</v>
      </c>
      <c r="Q2096" t="str">
        <f t="shared" si="128"/>
        <v>music</v>
      </c>
      <c r="R2096" t="str">
        <f t="shared" si="129"/>
        <v>indie rock</v>
      </c>
      <c r="S2096" s="13">
        <f>(I2096/86400)+25569+(-8/24)</f>
        <v>40972.791666666664</v>
      </c>
      <c r="T2096" s="13">
        <f>(J2096/86400)+25569+(-8/24)</f>
        <v>40938.686689814815</v>
      </c>
      <c r="U2096" t="str">
        <f t="shared" si="130"/>
        <v>Jan</v>
      </c>
      <c r="V2096">
        <f t="shared" si="131"/>
        <v>2012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>(E2097/D2097)*100</f>
        <v>100</v>
      </c>
      <c r="P2097" s="6">
        <f>E2097/L2097</f>
        <v>113.63636363636364</v>
      </c>
      <c r="Q2097" t="str">
        <f t="shared" si="128"/>
        <v>music</v>
      </c>
      <c r="R2097" t="str">
        <f t="shared" si="129"/>
        <v>indie rock</v>
      </c>
      <c r="S2097" s="13">
        <f>(I2097/86400)+25569+(-8/24)</f>
        <v>40818.400150462963</v>
      </c>
      <c r="T2097" s="13">
        <f>(J2097/86400)+25569+(-8/24)</f>
        <v>40758.400150462963</v>
      </c>
      <c r="U2097" t="str">
        <f t="shared" si="130"/>
        <v>Aug</v>
      </c>
      <c r="V2097">
        <f t="shared" si="131"/>
        <v>2011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>(E2098/D2098)*100</f>
        <v>101.66666666666666</v>
      </c>
      <c r="P2098" s="6">
        <f>E2098/L2098</f>
        <v>43.571428571428569</v>
      </c>
      <c r="Q2098" t="str">
        <f t="shared" si="128"/>
        <v>music</v>
      </c>
      <c r="R2098" t="str">
        <f t="shared" si="129"/>
        <v>indie rock</v>
      </c>
      <c r="S2098" s="13">
        <f>(I2098/86400)+25569+(-8/24)</f>
        <v>41207.832638888889</v>
      </c>
      <c r="T2098" s="13">
        <f>(J2098/86400)+25569+(-8/24)</f>
        <v>41192.425173611111</v>
      </c>
      <c r="U2098" t="str">
        <f t="shared" si="130"/>
        <v>Oct</v>
      </c>
      <c r="V2098">
        <f t="shared" si="131"/>
        <v>2012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>(E2099/D2099)*100</f>
        <v>100</v>
      </c>
      <c r="P2099" s="6">
        <f>E2099/L2099</f>
        <v>78.94736842105263</v>
      </c>
      <c r="Q2099" t="str">
        <f t="shared" si="128"/>
        <v>music</v>
      </c>
      <c r="R2099" t="str">
        <f t="shared" si="129"/>
        <v>indie rock</v>
      </c>
      <c r="S2099" s="13">
        <f>(I2099/86400)+25569+(-8/24)</f>
        <v>40878.293229166666</v>
      </c>
      <c r="T2099" s="13">
        <f>(J2099/86400)+25569+(-8/24)</f>
        <v>40818.251562500001</v>
      </c>
      <c r="U2099" t="str">
        <f t="shared" si="130"/>
        <v>Oct</v>
      </c>
      <c r="V2099">
        <f t="shared" si="131"/>
        <v>2011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>(E2100/D2100)*100</f>
        <v>100.33333333333334</v>
      </c>
      <c r="P2100" s="6">
        <f>E2100/L2100</f>
        <v>188.125</v>
      </c>
      <c r="Q2100" t="str">
        <f t="shared" si="128"/>
        <v>music</v>
      </c>
      <c r="R2100" t="str">
        <f t="shared" si="129"/>
        <v>indie rock</v>
      </c>
      <c r="S2100" s="13">
        <f>(I2100/86400)+25569+(-8/24)</f>
        <v>40975.780497685184</v>
      </c>
      <c r="T2100" s="13">
        <f>(J2100/86400)+25569+(-8/24)</f>
        <v>40945.780497685184</v>
      </c>
      <c r="U2100" t="str">
        <f t="shared" si="130"/>
        <v>Feb</v>
      </c>
      <c r="V2100">
        <f t="shared" si="131"/>
        <v>2012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>(E2101/D2101)*100</f>
        <v>132.36666666666667</v>
      </c>
      <c r="P2101" s="6">
        <f>E2101/L2101</f>
        <v>63.031746031746032</v>
      </c>
      <c r="Q2101" t="str">
        <f t="shared" si="128"/>
        <v>music</v>
      </c>
      <c r="R2101" t="str">
        <f t="shared" si="129"/>
        <v>indie rock</v>
      </c>
      <c r="S2101" s="13">
        <f>(I2101/86400)+25569+(-8/24)</f>
        <v>42186.819444444445</v>
      </c>
      <c r="T2101" s="13">
        <f>(J2101/86400)+25569+(-8/24)</f>
        <v>42173.41300925926</v>
      </c>
      <c r="U2101" t="str">
        <f t="shared" si="130"/>
        <v>Jun</v>
      </c>
      <c r="V2101">
        <f t="shared" si="131"/>
        <v>2015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>(E2102/D2102)*100</f>
        <v>136.66666666666666</v>
      </c>
      <c r="P2102" s="6">
        <f>E2102/L2102</f>
        <v>30.37037037037037</v>
      </c>
      <c r="Q2102" t="str">
        <f t="shared" si="128"/>
        <v>music</v>
      </c>
      <c r="R2102" t="str">
        <f t="shared" si="129"/>
        <v>indie rock</v>
      </c>
      <c r="S2102" s="13">
        <f>(I2102/86400)+25569+(-8/24)</f>
        <v>41089.832638888889</v>
      </c>
      <c r="T2102" s="13">
        <f>(J2102/86400)+25569+(-8/24)</f>
        <v>41074.50163194444</v>
      </c>
      <c r="U2102" t="str">
        <f t="shared" si="130"/>
        <v>Jun</v>
      </c>
      <c r="V2102">
        <f t="shared" si="131"/>
        <v>2012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>(E2103/D2103)*100</f>
        <v>113.25</v>
      </c>
      <c r="P2103" s="6">
        <f>E2103/L2103</f>
        <v>51.477272727272727</v>
      </c>
      <c r="Q2103" t="str">
        <f t="shared" si="128"/>
        <v>music</v>
      </c>
      <c r="R2103" t="str">
        <f t="shared" si="129"/>
        <v>indie rock</v>
      </c>
      <c r="S2103" s="13">
        <f>(I2103/86400)+25569+(-8/24)</f>
        <v>40951.816134259258</v>
      </c>
      <c r="T2103" s="13">
        <f>(J2103/86400)+25569+(-8/24)</f>
        <v>40891.816134259258</v>
      </c>
      <c r="U2103" t="str">
        <f t="shared" si="130"/>
        <v>Dec</v>
      </c>
      <c r="V2103">
        <f t="shared" si="131"/>
        <v>2011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>(E2104/D2104)*100</f>
        <v>136</v>
      </c>
      <c r="P2104" s="6">
        <f>E2104/L2104</f>
        <v>35.789473684210527</v>
      </c>
      <c r="Q2104" t="str">
        <f t="shared" si="128"/>
        <v>music</v>
      </c>
      <c r="R2104" t="str">
        <f t="shared" si="129"/>
        <v>indie rock</v>
      </c>
      <c r="S2104" s="13">
        <f>(I2104/86400)+25569+(-8/24)</f>
        <v>40668.535277777773</v>
      </c>
      <c r="T2104" s="13">
        <f>(J2104/86400)+25569+(-8/24)</f>
        <v>40638.535277777773</v>
      </c>
      <c r="U2104" t="str">
        <f t="shared" si="130"/>
        <v>Apr</v>
      </c>
      <c r="V2104">
        <f t="shared" si="131"/>
        <v>2011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>(E2105/D2105)*100</f>
        <v>146.12318374694613</v>
      </c>
      <c r="P2105" s="6">
        <f>E2105/L2105</f>
        <v>98.817391304347822</v>
      </c>
      <c r="Q2105" t="str">
        <f t="shared" si="128"/>
        <v>music</v>
      </c>
      <c r="R2105" t="str">
        <f t="shared" si="129"/>
        <v>indie rock</v>
      </c>
      <c r="S2105" s="13">
        <f>(I2105/86400)+25569+(-8/24)</f>
        <v>41222.463275462964</v>
      </c>
      <c r="T2105" s="13">
        <f>(J2105/86400)+25569+(-8/24)</f>
        <v>41192.421608796292</v>
      </c>
      <c r="U2105" t="str">
        <f t="shared" si="130"/>
        <v>Oct</v>
      </c>
      <c r="V2105">
        <f t="shared" si="131"/>
        <v>2012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>(E2106/D2106)*100</f>
        <v>129.5</v>
      </c>
      <c r="P2106" s="6">
        <f>E2106/L2106</f>
        <v>28</v>
      </c>
      <c r="Q2106" t="str">
        <f t="shared" si="128"/>
        <v>music</v>
      </c>
      <c r="R2106" t="str">
        <f t="shared" si="129"/>
        <v>indie rock</v>
      </c>
      <c r="S2106" s="13">
        <f>(I2106/86400)+25569+(-8/24)</f>
        <v>41424.666666666664</v>
      </c>
      <c r="T2106" s="13">
        <f>(J2106/86400)+25569+(-8/24)</f>
        <v>41393.74113425926</v>
      </c>
      <c r="U2106" t="str">
        <f t="shared" si="130"/>
        <v>Apr</v>
      </c>
      <c r="V2106">
        <f t="shared" si="131"/>
        <v>2013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>(E2107/D2107)*100</f>
        <v>254</v>
      </c>
      <c r="P2107" s="6">
        <f>E2107/L2107</f>
        <v>51.313131313131315</v>
      </c>
      <c r="Q2107" t="str">
        <f t="shared" si="128"/>
        <v>music</v>
      </c>
      <c r="R2107" t="str">
        <f t="shared" si="129"/>
        <v>indie rock</v>
      </c>
      <c r="S2107" s="13">
        <f>(I2107/86400)+25569+(-8/24)</f>
        <v>41963.833333333336</v>
      </c>
      <c r="T2107" s="13">
        <f>(J2107/86400)+25569+(-8/24)</f>
        <v>41951.455474537033</v>
      </c>
      <c r="U2107" t="str">
        <f t="shared" si="130"/>
        <v>Nov</v>
      </c>
      <c r="V2107">
        <f t="shared" si="131"/>
        <v>2014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>(E2108/D2108)*100</f>
        <v>107.04545454545456</v>
      </c>
      <c r="P2108" s="6">
        <f>E2108/L2108</f>
        <v>53.522727272727273</v>
      </c>
      <c r="Q2108" t="str">
        <f t="shared" si="128"/>
        <v>music</v>
      </c>
      <c r="R2108" t="str">
        <f t="shared" si="129"/>
        <v>indie rock</v>
      </c>
      <c r="S2108" s="13">
        <f>(I2108/86400)+25569+(-8/24)</f>
        <v>41299.881643518514</v>
      </c>
      <c r="T2108" s="13">
        <f>(J2108/86400)+25569+(-8/24)</f>
        <v>41269.881643518514</v>
      </c>
      <c r="U2108" t="str">
        <f t="shared" si="130"/>
        <v>Dec</v>
      </c>
      <c r="V2108">
        <f t="shared" si="131"/>
        <v>2012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>(E2109/D2109)*100</f>
        <v>107.73299999999999</v>
      </c>
      <c r="P2109" s="6">
        <f>E2109/L2109</f>
        <v>37.149310344827583</v>
      </c>
      <c r="Q2109" t="str">
        <f t="shared" si="128"/>
        <v>music</v>
      </c>
      <c r="R2109" t="str">
        <f t="shared" si="129"/>
        <v>indie rock</v>
      </c>
      <c r="S2109" s="13">
        <f>(I2109/86400)+25569+(-8/24)</f>
        <v>41955.418900462959</v>
      </c>
      <c r="T2109" s="13">
        <f>(J2109/86400)+25569+(-8/24)</f>
        <v>41934.377233796295</v>
      </c>
      <c r="U2109" t="str">
        <f t="shared" si="130"/>
        <v>Oct</v>
      </c>
      <c r="V2109">
        <f t="shared" si="131"/>
        <v>2014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>(E2110/D2110)*100</f>
        <v>107.31250000000001</v>
      </c>
      <c r="P2110" s="6">
        <f>E2110/L2110</f>
        <v>89.895287958115176</v>
      </c>
      <c r="Q2110" t="str">
        <f t="shared" si="128"/>
        <v>music</v>
      </c>
      <c r="R2110" t="str">
        <f t="shared" si="129"/>
        <v>indie rock</v>
      </c>
      <c r="S2110" s="13">
        <f>(I2110/86400)+25569+(-8/24)</f>
        <v>41161.829861111109</v>
      </c>
      <c r="T2110" s="13">
        <f>(J2110/86400)+25569+(-8/24)</f>
        <v>41134.842361111107</v>
      </c>
      <c r="U2110" t="str">
        <f t="shared" si="130"/>
        <v>Aug</v>
      </c>
      <c r="V2110">
        <f t="shared" si="131"/>
        <v>2012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>(E2111/D2111)*100</f>
        <v>106.52500000000001</v>
      </c>
      <c r="P2111" s="6">
        <f>E2111/L2111</f>
        <v>106.52500000000001</v>
      </c>
      <c r="Q2111" t="str">
        <f t="shared" si="128"/>
        <v>music</v>
      </c>
      <c r="R2111" t="str">
        <f t="shared" si="129"/>
        <v>indie rock</v>
      </c>
      <c r="S2111" s="13">
        <f>(I2111/86400)+25569+(-8/24)</f>
        <v>42190.375196759262</v>
      </c>
      <c r="T2111" s="13">
        <f>(J2111/86400)+25569+(-8/24)</f>
        <v>42160.375196759262</v>
      </c>
      <c r="U2111" t="str">
        <f t="shared" si="130"/>
        <v>Jun</v>
      </c>
      <c r="V2111">
        <f t="shared" si="131"/>
        <v>2015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>(E2112/D2112)*100</f>
        <v>100.35000000000001</v>
      </c>
      <c r="P2112" s="6">
        <f>E2112/L2112</f>
        <v>52.815789473684212</v>
      </c>
      <c r="Q2112" t="str">
        <f t="shared" si="128"/>
        <v>music</v>
      </c>
      <c r="R2112" t="str">
        <f t="shared" si="129"/>
        <v>indie rock</v>
      </c>
      <c r="S2112" s="13">
        <f>(I2112/86400)+25569+(-8/24)</f>
        <v>41786.874305555553</v>
      </c>
      <c r="T2112" s="13">
        <f>(J2112/86400)+25569+(-8/24)</f>
        <v>41759.337604166663</v>
      </c>
      <c r="U2112" t="str">
        <f t="shared" si="130"/>
        <v>Apr</v>
      </c>
      <c r="V2112">
        <f t="shared" si="131"/>
        <v>2014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>(E2113/D2113)*100</f>
        <v>106.5</v>
      </c>
      <c r="P2113" s="6">
        <f>E2113/L2113</f>
        <v>54.615384615384613</v>
      </c>
      <c r="Q2113" t="str">
        <f t="shared" si="128"/>
        <v>music</v>
      </c>
      <c r="R2113" t="str">
        <f t="shared" si="129"/>
        <v>indie rock</v>
      </c>
      <c r="S2113" s="13">
        <f>(I2113/86400)+25569+(-8/24)</f>
        <v>40769.708333333328</v>
      </c>
      <c r="T2113" s="13">
        <f>(J2113/86400)+25569+(-8/24)</f>
        <v>40702.863715277774</v>
      </c>
      <c r="U2113" t="str">
        <f t="shared" si="130"/>
        <v>Jun</v>
      </c>
      <c r="V2113">
        <f t="shared" si="131"/>
        <v>2011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>(E2114/D2114)*100</f>
        <v>100</v>
      </c>
      <c r="P2114" s="6">
        <f>E2114/L2114</f>
        <v>27.272727272727273</v>
      </c>
      <c r="Q2114" t="str">
        <f t="shared" si="128"/>
        <v>music</v>
      </c>
      <c r="R2114" t="str">
        <f t="shared" si="129"/>
        <v>indie rock</v>
      </c>
      <c r="S2114" s="13">
        <f>(I2114/86400)+25569+(-8/24)</f>
        <v>41379.594826388886</v>
      </c>
      <c r="T2114" s="13">
        <f>(J2114/86400)+25569+(-8/24)</f>
        <v>41365.594826388886</v>
      </c>
      <c r="U2114" t="str">
        <f t="shared" si="130"/>
        <v>Apr</v>
      </c>
      <c r="V2114">
        <f t="shared" si="131"/>
        <v>2013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>(E2115/D2115)*100</f>
        <v>104.85714285714285</v>
      </c>
      <c r="P2115" s="6">
        <f>E2115/L2115</f>
        <v>68.598130841121488</v>
      </c>
      <c r="Q2115" t="str">
        <f t="shared" ref="Q2115:Q2178" si="132">LEFT(N2115,FIND("/",N2115)-1)</f>
        <v>music</v>
      </c>
      <c r="R2115" t="str">
        <f t="shared" ref="R2115:R2178" si="133">MID(N2115,FIND("/",N2115)+1,20)</f>
        <v>indie rock</v>
      </c>
      <c r="S2115" s="13">
        <f>(I2115/86400)+25569+(-8/24)</f>
        <v>41905.532129629624</v>
      </c>
      <c r="T2115" s="13">
        <f>(J2115/86400)+25569+(-8/24)</f>
        <v>41870.532129629624</v>
      </c>
      <c r="U2115" t="str">
        <f t="shared" ref="U2115:U2178" si="134">TEXT(T2115,"mmm")</f>
        <v>Aug</v>
      </c>
      <c r="V2115">
        <f t="shared" ref="V2115:V2178" si="135">YEAR(T2115)</f>
        <v>2014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>(E2116/D2116)*100</f>
        <v>104.69999999999999</v>
      </c>
      <c r="P2116" s="6">
        <f>E2116/L2116</f>
        <v>35.612244897959187</v>
      </c>
      <c r="Q2116" t="str">
        <f t="shared" si="132"/>
        <v>music</v>
      </c>
      <c r="R2116" t="str">
        <f t="shared" si="133"/>
        <v>indie rock</v>
      </c>
      <c r="S2116" s="13">
        <f>(I2116/86400)+25569+(-8/24)</f>
        <v>40520.874305555553</v>
      </c>
      <c r="T2116" s="13">
        <f>(J2116/86400)+25569+(-8/24)</f>
        <v>40458.482291666667</v>
      </c>
      <c r="U2116" t="str">
        <f t="shared" si="134"/>
        <v>Oct</v>
      </c>
      <c r="V2116">
        <f t="shared" si="135"/>
        <v>2010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>(E2117/D2117)*100</f>
        <v>225.66666666666669</v>
      </c>
      <c r="P2117" s="6">
        <f>E2117/L2117</f>
        <v>94.027777777777771</v>
      </c>
      <c r="Q2117" t="str">
        <f t="shared" si="132"/>
        <v>music</v>
      </c>
      <c r="R2117" t="str">
        <f t="shared" si="133"/>
        <v>indie rock</v>
      </c>
      <c r="S2117" s="13">
        <f>(I2117/86400)+25569+(-8/24)</f>
        <v>40593.747696759259</v>
      </c>
      <c r="T2117" s="13">
        <f>(J2117/86400)+25569+(-8/24)</f>
        <v>40563.747696759259</v>
      </c>
      <c r="U2117" t="str">
        <f t="shared" si="134"/>
        <v>Jan</v>
      </c>
      <c r="V2117">
        <f t="shared" si="135"/>
        <v>2011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>(E2118/D2118)*100</f>
        <v>100.90416666666667</v>
      </c>
      <c r="P2118" s="6">
        <f>E2118/L2118</f>
        <v>526.45652173913038</v>
      </c>
      <c r="Q2118" t="str">
        <f t="shared" si="132"/>
        <v>music</v>
      </c>
      <c r="R2118" t="str">
        <f t="shared" si="133"/>
        <v>indie rock</v>
      </c>
      <c r="S2118" s="13">
        <f>(I2118/86400)+25569+(-8/24)</f>
        <v>41184.444479166668</v>
      </c>
      <c r="T2118" s="13">
        <f>(J2118/86400)+25569+(-8/24)</f>
        <v>41136.444479166668</v>
      </c>
      <c r="U2118" t="str">
        <f t="shared" si="134"/>
        <v>Aug</v>
      </c>
      <c r="V2118">
        <f t="shared" si="135"/>
        <v>2012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>(E2119/D2119)*100</f>
        <v>147.75</v>
      </c>
      <c r="P2119" s="6">
        <f>E2119/L2119</f>
        <v>50.657142857142858</v>
      </c>
      <c r="Q2119" t="str">
        <f t="shared" si="132"/>
        <v>music</v>
      </c>
      <c r="R2119" t="str">
        <f t="shared" si="133"/>
        <v>indie rock</v>
      </c>
      <c r="S2119" s="13">
        <f>(I2119/86400)+25569+(-8/24)</f>
        <v>42303.874305555553</v>
      </c>
      <c r="T2119" s="13">
        <f>(J2119/86400)+25569+(-8/24)</f>
        <v>42289.726261574069</v>
      </c>
      <c r="U2119" t="str">
        <f t="shared" si="134"/>
        <v>Oct</v>
      </c>
      <c r="V2119">
        <f t="shared" si="135"/>
        <v>2015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>(E2120/D2120)*100</f>
        <v>134.61099999999999</v>
      </c>
      <c r="P2120" s="6">
        <f>E2120/L2120</f>
        <v>79.182941176470578</v>
      </c>
      <c r="Q2120" t="str">
        <f t="shared" si="132"/>
        <v>music</v>
      </c>
      <c r="R2120" t="str">
        <f t="shared" si="133"/>
        <v>indie rock</v>
      </c>
      <c r="S2120" s="13">
        <f>(I2120/86400)+25569+(-8/24)</f>
        <v>40748.506203703699</v>
      </c>
      <c r="T2120" s="13">
        <f>(J2120/86400)+25569+(-8/24)</f>
        <v>40718.506203703699</v>
      </c>
      <c r="U2120" t="str">
        <f t="shared" si="134"/>
        <v>Jun</v>
      </c>
      <c r="V2120">
        <f t="shared" si="135"/>
        <v>2011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>(E2121/D2121)*100</f>
        <v>100.75</v>
      </c>
      <c r="P2121" s="6">
        <f>E2121/L2121</f>
        <v>91.590909090909093</v>
      </c>
      <c r="Q2121" t="str">
        <f t="shared" si="132"/>
        <v>music</v>
      </c>
      <c r="R2121" t="str">
        <f t="shared" si="133"/>
        <v>indie rock</v>
      </c>
      <c r="S2121" s="13">
        <f>(I2121/86400)+25569+(-8/24)</f>
        <v>41136.796817129631</v>
      </c>
      <c r="T2121" s="13">
        <f>(J2121/86400)+25569+(-8/24)</f>
        <v>41106.796817129631</v>
      </c>
      <c r="U2121" t="str">
        <f t="shared" si="134"/>
        <v>Jul</v>
      </c>
      <c r="V2121">
        <f t="shared" si="135"/>
        <v>2012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>(E2122/D2122)*100</f>
        <v>100.880375</v>
      </c>
      <c r="P2122" s="6">
        <f>E2122/L2122</f>
        <v>116.96275362318841</v>
      </c>
      <c r="Q2122" t="str">
        <f t="shared" si="132"/>
        <v>music</v>
      </c>
      <c r="R2122" t="str">
        <f t="shared" si="133"/>
        <v>indie rock</v>
      </c>
      <c r="S2122" s="13">
        <f>(I2122/86400)+25569+(-8/24)</f>
        <v>41640.631203703699</v>
      </c>
      <c r="T2122" s="13">
        <f>(J2122/86400)+25569+(-8/24)</f>
        <v>41591.631203703699</v>
      </c>
      <c r="U2122" t="str">
        <f t="shared" si="134"/>
        <v>Nov</v>
      </c>
      <c r="V2122">
        <f t="shared" si="135"/>
        <v>2013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>(E2123/D2123)*100</f>
        <v>0.56800000000000006</v>
      </c>
      <c r="P2123" s="6">
        <f>E2123/L2123</f>
        <v>28.4</v>
      </c>
      <c r="Q2123" t="str">
        <f t="shared" si="132"/>
        <v>games</v>
      </c>
      <c r="R2123" t="str">
        <f t="shared" si="133"/>
        <v>video games</v>
      </c>
      <c r="S2123" s="13">
        <f>(I2123/86400)+25569+(-8/24)</f>
        <v>42746.409120370365</v>
      </c>
      <c r="T2123" s="13">
        <f>(J2123/86400)+25569+(-8/24)</f>
        <v>42716.409120370365</v>
      </c>
      <c r="U2123" t="str">
        <f t="shared" si="134"/>
        <v>Dec</v>
      </c>
      <c r="V2123">
        <f t="shared" si="135"/>
        <v>2016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>(E2124/D2124)*100</f>
        <v>0.38750000000000001</v>
      </c>
      <c r="P2124" s="6">
        <f>E2124/L2124</f>
        <v>103.33333333333333</v>
      </c>
      <c r="Q2124" t="str">
        <f t="shared" si="132"/>
        <v>games</v>
      </c>
      <c r="R2124" t="str">
        <f t="shared" si="133"/>
        <v>video games</v>
      </c>
      <c r="S2124" s="13">
        <f>(I2124/86400)+25569+(-8/24)</f>
        <v>42741.967233796291</v>
      </c>
      <c r="T2124" s="13">
        <f>(J2124/86400)+25569+(-8/24)</f>
        <v>42711.967233796291</v>
      </c>
      <c r="U2124" t="str">
        <f t="shared" si="134"/>
        <v>Dec</v>
      </c>
      <c r="V2124">
        <f t="shared" si="135"/>
        <v>2016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>(E2125/D2125)*100</f>
        <v>10</v>
      </c>
      <c r="P2125" s="6">
        <f>E2125/L2125</f>
        <v>10</v>
      </c>
      <c r="Q2125" t="str">
        <f t="shared" si="132"/>
        <v>games</v>
      </c>
      <c r="R2125" t="str">
        <f t="shared" si="133"/>
        <v>video games</v>
      </c>
      <c r="S2125" s="13">
        <f>(I2125/86400)+25569+(-8/24)</f>
        <v>40251.957638888889</v>
      </c>
      <c r="T2125" s="13">
        <f>(J2125/86400)+25569+(-8/24)</f>
        <v>40198.091516203705</v>
      </c>
      <c r="U2125" t="str">
        <f t="shared" si="134"/>
        <v>Jan</v>
      </c>
      <c r="V2125">
        <f t="shared" si="135"/>
        <v>2010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>(E2126/D2126)*100</f>
        <v>10.454545454545453</v>
      </c>
      <c r="P2126" s="6">
        <f>E2126/L2126</f>
        <v>23</v>
      </c>
      <c r="Q2126" t="str">
        <f t="shared" si="132"/>
        <v>games</v>
      </c>
      <c r="R2126" t="str">
        <f t="shared" si="133"/>
        <v>video games</v>
      </c>
      <c r="S2126" s="13">
        <f>(I2126/86400)+25569+(-8/24)</f>
        <v>40511.875</v>
      </c>
      <c r="T2126" s="13">
        <f>(J2126/86400)+25569+(-8/24)</f>
        <v>40463.694849537038</v>
      </c>
      <c r="U2126" t="str">
        <f t="shared" si="134"/>
        <v>Oct</v>
      </c>
      <c r="V2126">
        <f t="shared" si="135"/>
        <v>2010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>(E2127/D2127)*100</f>
        <v>1.4200000000000002</v>
      </c>
      <c r="P2127" s="6">
        <f>E2127/L2127</f>
        <v>31.555555555555557</v>
      </c>
      <c r="Q2127" t="str">
        <f t="shared" si="132"/>
        <v>games</v>
      </c>
      <c r="R2127" t="str">
        <f t="shared" si="133"/>
        <v>video games</v>
      </c>
      <c r="S2127" s="13">
        <f>(I2127/86400)+25569+(-8/24)</f>
        <v>42220.690196759257</v>
      </c>
      <c r="T2127" s="13">
        <f>(J2127/86400)+25569+(-8/24)</f>
        <v>42190.690196759257</v>
      </c>
      <c r="U2127" t="str">
        <f t="shared" si="134"/>
        <v>Jul</v>
      </c>
      <c r="V2127">
        <f t="shared" si="135"/>
        <v>2015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>(E2128/D2128)*100</f>
        <v>0.05</v>
      </c>
      <c r="P2128" s="6">
        <f>E2128/L2128</f>
        <v>5</v>
      </c>
      <c r="Q2128" t="str">
        <f t="shared" si="132"/>
        <v>games</v>
      </c>
      <c r="R2128" t="str">
        <f t="shared" si="133"/>
        <v>video games</v>
      </c>
      <c r="S2128" s="13">
        <f>(I2128/86400)+25569+(-8/24)</f>
        <v>41981.63989583333</v>
      </c>
      <c r="T2128" s="13">
        <f>(J2128/86400)+25569+(-8/24)</f>
        <v>41951.63989583333</v>
      </c>
      <c r="U2128" t="str">
        <f t="shared" si="134"/>
        <v>Nov</v>
      </c>
      <c r="V2128">
        <f t="shared" si="135"/>
        <v>2014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>(E2129/D2129)*100</f>
        <v>28.842857142857142</v>
      </c>
      <c r="P2129" s="6">
        <f>E2129/L2129</f>
        <v>34.220338983050844</v>
      </c>
      <c r="Q2129" t="str">
        <f t="shared" si="132"/>
        <v>games</v>
      </c>
      <c r="R2129" t="str">
        <f t="shared" si="133"/>
        <v>video games</v>
      </c>
      <c r="S2129" s="13">
        <f>(I2129/86400)+25569+(-8/24)</f>
        <v>42075.130358796298</v>
      </c>
      <c r="T2129" s="13">
        <f>(J2129/86400)+25569+(-8/24)</f>
        <v>42045.172025462962</v>
      </c>
      <c r="U2129" t="str">
        <f t="shared" si="134"/>
        <v>Feb</v>
      </c>
      <c r="V2129">
        <f t="shared" si="135"/>
        <v>2015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>(E2130/D2130)*100</f>
        <v>0.16666666666666669</v>
      </c>
      <c r="P2130" s="6">
        <f>E2130/L2130</f>
        <v>25</v>
      </c>
      <c r="Q2130" t="str">
        <f t="shared" si="132"/>
        <v>games</v>
      </c>
      <c r="R2130" t="str">
        <f t="shared" si="133"/>
        <v>video games</v>
      </c>
      <c r="S2130" s="13">
        <f>(I2130/86400)+25569+(-8/24)</f>
        <v>41903.439456018517</v>
      </c>
      <c r="T2130" s="13">
        <f>(J2130/86400)+25569+(-8/24)</f>
        <v>41843.439456018517</v>
      </c>
      <c r="U2130" t="str">
        <f t="shared" si="134"/>
        <v>Jul</v>
      </c>
      <c r="V2130">
        <f t="shared" si="135"/>
        <v>2014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>(E2131/D2131)*100</f>
        <v>11.799999999999999</v>
      </c>
      <c r="P2131" s="6">
        <f>E2131/L2131</f>
        <v>19.666666666666668</v>
      </c>
      <c r="Q2131" t="str">
        <f t="shared" si="132"/>
        <v>games</v>
      </c>
      <c r="R2131" t="str">
        <f t="shared" si="133"/>
        <v>video games</v>
      </c>
      <c r="S2131" s="13">
        <f>(I2131/86400)+25569+(-8/24)</f>
        <v>42438.690972222219</v>
      </c>
      <c r="T2131" s="13">
        <f>(J2131/86400)+25569+(-8/24)</f>
        <v>42408.690972222219</v>
      </c>
      <c r="U2131" t="str">
        <f t="shared" si="134"/>
        <v>Feb</v>
      </c>
      <c r="V2131">
        <f t="shared" si="135"/>
        <v>2016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>(E2132/D2132)*100</f>
        <v>0.20238095238095236</v>
      </c>
      <c r="P2132" s="6">
        <f>E2132/L2132</f>
        <v>21.25</v>
      </c>
      <c r="Q2132" t="str">
        <f t="shared" si="132"/>
        <v>games</v>
      </c>
      <c r="R2132" t="str">
        <f t="shared" si="133"/>
        <v>video games</v>
      </c>
      <c r="S2132" s="13">
        <f>(I2132/86400)+25569+(-8/24)</f>
        <v>41866.75304398148</v>
      </c>
      <c r="T2132" s="13">
        <f>(J2132/86400)+25569+(-8/24)</f>
        <v>41831.75304398148</v>
      </c>
      <c r="U2132" t="str">
        <f t="shared" si="134"/>
        <v>Jul</v>
      </c>
      <c r="V2132">
        <f t="shared" si="135"/>
        <v>2014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>(E2133/D2133)*100</f>
        <v>5</v>
      </c>
      <c r="P2133" s="6">
        <f>E2133/L2133</f>
        <v>8.3333333333333339</v>
      </c>
      <c r="Q2133" t="str">
        <f t="shared" si="132"/>
        <v>games</v>
      </c>
      <c r="R2133" t="str">
        <f t="shared" si="133"/>
        <v>video games</v>
      </c>
      <c r="S2133" s="13">
        <f>(I2133/86400)+25569+(-8/24)</f>
        <v>42196.873738425922</v>
      </c>
      <c r="T2133" s="13">
        <f>(J2133/86400)+25569+(-8/24)</f>
        <v>42166.873738425922</v>
      </c>
      <c r="U2133" t="str">
        <f t="shared" si="134"/>
        <v>Jun</v>
      </c>
      <c r="V2133">
        <f t="shared" si="135"/>
        <v>2015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>(E2134/D2134)*100</f>
        <v>2.1129899999999995</v>
      </c>
      <c r="P2134" s="6">
        <f>E2134/L2134</f>
        <v>21.34333333333333</v>
      </c>
      <c r="Q2134" t="str">
        <f t="shared" si="132"/>
        <v>games</v>
      </c>
      <c r="R2134" t="str">
        <f t="shared" si="133"/>
        <v>video games</v>
      </c>
      <c r="S2134" s="13">
        <f>(I2134/86400)+25569+(-8/24)</f>
        <v>41673.15384259259</v>
      </c>
      <c r="T2134" s="13">
        <f>(J2134/86400)+25569+(-8/24)</f>
        <v>41643.15384259259</v>
      </c>
      <c r="U2134" t="str">
        <f t="shared" si="134"/>
        <v>Jan</v>
      </c>
      <c r="V2134">
        <f t="shared" si="135"/>
        <v>2014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>(E2135/D2135)*100</f>
        <v>1.6</v>
      </c>
      <c r="P2135" s="6">
        <f>E2135/L2135</f>
        <v>5.333333333333333</v>
      </c>
      <c r="Q2135" t="str">
        <f t="shared" si="132"/>
        <v>games</v>
      </c>
      <c r="R2135" t="str">
        <f t="shared" si="133"/>
        <v>video games</v>
      </c>
      <c r="S2135" s="13">
        <f>(I2135/86400)+25569+(-8/24)</f>
        <v>40656.957638888889</v>
      </c>
      <c r="T2135" s="13">
        <f>(J2135/86400)+25569+(-8/24)</f>
        <v>40618.763877314814</v>
      </c>
      <c r="U2135" t="str">
        <f t="shared" si="134"/>
        <v>Mar</v>
      </c>
      <c r="V2135">
        <f t="shared" si="135"/>
        <v>2011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>(E2136/D2136)*100</f>
        <v>1.7333333333333332</v>
      </c>
      <c r="P2136" s="6">
        <f>E2136/L2136</f>
        <v>34.666666666666664</v>
      </c>
      <c r="Q2136" t="str">
        <f t="shared" si="132"/>
        <v>games</v>
      </c>
      <c r="R2136" t="str">
        <f t="shared" si="133"/>
        <v>video games</v>
      </c>
      <c r="S2136" s="13">
        <f>(I2136/86400)+25569+(-8/24)</f>
        <v>41391.553136574068</v>
      </c>
      <c r="T2136" s="13">
        <f>(J2136/86400)+25569+(-8/24)</f>
        <v>41361.553136574068</v>
      </c>
      <c r="U2136" t="str">
        <f t="shared" si="134"/>
        <v>Mar</v>
      </c>
      <c r="V2136">
        <f t="shared" si="135"/>
        <v>2013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>(E2137/D2137)*100</f>
        <v>9.56</v>
      </c>
      <c r="P2137" s="6">
        <f>E2137/L2137</f>
        <v>21.727272727272727</v>
      </c>
      <c r="Q2137" t="str">
        <f t="shared" si="132"/>
        <v>games</v>
      </c>
      <c r="R2137" t="str">
        <f t="shared" si="133"/>
        <v>video games</v>
      </c>
      <c r="S2137" s="13">
        <f>(I2137/86400)+25569+(-8/24)</f>
        <v>41186.630011574074</v>
      </c>
      <c r="T2137" s="13">
        <f>(J2137/86400)+25569+(-8/24)</f>
        <v>41156.630011574074</v>
      </c>
      <c r="U2137" t="str">
        <f t="shared" si="134"/>
        <v>Sep</v>
      </c>
      <c r="V2137">
        <f t="shared" si="135"/>
        <v>2012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>(E2138/D2138)*100</f>
        <v>5.9612499999999999E-2</v>
      </c>
      <c r="P2138" s="6">
        <f>E2138/L2138</f>
        <v>11.922499999999999</v>
      </c>
      <c r="Q2138" t="str">
        <f t="shared" si="132"/>
        <v>games</v>
      </c>
      <c r="R2138" t="str">
        <f t="shared" si="133"/>
        <v>video games</v>
      </c>
      <c r="S2138" s="13">
        <f>(I2138/86400)+25569+(-8/24)</f>
        <v>41566.175763888888</v>
      </c>
      <c r="T2138" s="13">
        <f>(J2138/86400)+25569+(-8/24)</f>
        <v>41536.175763888888</v>
      </c>
      <c r="U2138" t="str">
        <f t="shared" si="134"/>
        <v>Sep</v>
      </c>
      <c r="V2138">
        <f t="shared" si="135"/>
        <v>2013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>(E2139/D2139)*100</f>
        <v>28.405999999999999</v>
      </c>
      <c r="P2139" s="6">
        <f>E2139/L2139</f>
        <v>26.59737827715356</v>
      </c>
      <c r="Q2139" t="str">
        <f t="shared" si="132"/>
        <v>games</v>
      </c>
      <c r="R2139" t="str">
        <f t="shared" si="133"/>
        <v>video games</v>
      </c>
      <c r="S2139" s="13">
        <f>(I2139/86400)+25569+(-8/24)</f>
        <v>41978.437835648147</v>
      </c>
      <c r="T2139" s="13">
        <f>(J2139/86400)+25569+(-8/24)</f>
        <v>41948.437835648147</v>
      </c>
      <c r="U2139" t="str">
        <f t="shared" si="134"/>
        <v>Nov</v>
      </c>
      <c r="V2139">
        <f t="shared" si="135"/>
        <v>2014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>(E2140/D2140)*100</f>
        <v>12.8</v>
      </c>
      <c r="P2140" s="6">
        <f>E2140/L2140</f>
        <v>10.666666666666666</v>
      </c>
      <c r="Q2140" t="str">
        <f t="shared" si="132"/>
        <v>games</v>
      </c>
      <c r="R2140" t="str">
        <f t="shared" si="133"/>
        <v>video games</v>
      </c>
      <c r="S2140" s="13">
        <f>(I2140/86400)+25569+(-8/24)</f>
        <v>41586.721516203703</v>
      </c>
      <c r="T2140" s="13">
        <f>(J2140/86400)+25569+(-8/24)</f>
        <v>41556.679849537039</v>
      </c>
      <c r="U2140" t="str">
        <f t="shared" si="134"/>
        <v>Oct</v>
      </c>
      <c r="V2140">
        <f t="shared" si="135"/>
        <v>2013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>(E2141/D2141)*100</f>
        <v>5.42</v>
      </c>
      <c r="P2141" s="6">
        <f>E2141/L2141</f>
        <v>29.035714285714285</v>
      </c>
      <c r="Q2141" t="str">
        <f t="shared" si="132"/>
        <v>games</v>
      </c>
      <c r="R2141" t="str">
        <f t="shared" si="133"/>
        <v>video games</v>
      </c>
      <c r="S2141" s="13">
        <f>(I2141/86400)+25569+(-8/24)</f>
        <v>42677.416759259257</v>
      </c>
      <c r="T2141" s="13">
        <f>(J2141/86400)+25569+(-8/24)</f>
        <v>42647.416759259257</v>
      </c>
      <c r="U2141" t="str">
        <f t="shared" si="134"/>
        <v>Oct</v>
      </c>
      <c r="V2141">
        <f t="shared" si="135"/>
        <v>2016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>(E2142/D2142)*100</f>
        <v>0.11199999999999999</v>
      </c>
      <c r="P2142" s="6">
        <f>E2142/L2142</f>
        <v>50.909090909090907</v>
      </c>
      <c r="Q2142" t="str">
        <f t="shared" si="132"/>
        <v>games</v>
      </c>
      <c r="R2142" t="str">
        <f t="shared" si="133"/>
        <v>video games</v>
      </c>
      <c r="S2142" s="13">
        <f>(I2142/86400)+25569+(-8/24)</f>
        <v>41285.500277777777</v>
      </c>
      <c r="T2142" s="13">
        <f>(J2142/86400)+25569+(-8/24)</f>
        <v>41255.500277777777</v>
      </c>
      <c r="U2142" t="str">
        <f t="shared" si="134"/>
        <v>Dec</v>
      </c>
      <c r="V2142">
        <f t="shared" si="135"/>
        <v>2012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>(E2143/D2143)*100</f>
        <v>0</v>
      </c>
      <c r="P2143" s="6" t="e">
        <f>E2143/L2143</f>
        <v>#DIV/0!</v>
      </c>
      <c r="Q2143" t="str">
        <f t="shared" si="132"/>
        <v>games</v>
      </c>
      <c r="R2143" t="str">
        <f t="shared" si="133"/>
        <v>video games</v>
      </c>
      <c r="S2143" s="13">
        <f>(I2143/86400)+25569+(-8/24)</f>
        <v>41956.943969907406</v>
      </c>
      <c r="T2143" s="13">
        <f>(J2143/86400)+25569+(-8/24)</f>
        <v>41926.902303240735</v>
      </c>
      <c r="U2143" t="str">
        <f t="shared" si="134"/>
        <v>Oct</v>
      </c>
      <c r="V2143">
        <f t="shared" si="135"/>
        <v>2014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>(E2144/D2144)*100</f>
        <v>5.7238095238095239</v>
      </c>
      <c r="P2144" s="6">
        <f>E2144/L2144</f>
        <v>50.083333333333336</v>
      </c>
      <c r="Q2144" t="str">
        <f t="shared" si="132"/>
        <v>games</v>
      </c>
      <c r="R2144" t="str">
        <f t="shared" si="133"/>
        <v>video games</v>
      </c>
      <c r="S2144" s="13">
        <f>(I2144/86400)+25569+(-8/24)</f>
        <v>42368.368171296293</v>
      </c>
      <c r="T2144" s="13">
        <f>(J2144/86400)+25569+(-8/24)</f>
        <v>42340.368171296293</v>
      </c>
      <c r="U2144" t="str">
        <f t="shared" si="134"/>
        <v>Dec</v>
      </c>
      <c r="V2144">
        <f t="shared" si="135"/>
        <v>2015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>(E2145/D2145)*100</f>
        <v>11.25</v>
      </c>
      <c r="P2145" s="6">
        <f>E2145/L2145</f>
        <v>45</v>
      </c>
      <c r="Q2145" t="str">
        <f t="shared" si="132"/>
        <v>games</v>
      </c>
      <c r="R2145" t="str">
        <f t="shared" si="133"/>
        <v>video games</v>
      </c>
      <c r="S2145" s="13">
        <f>(I2145/86400)+25569+(-8/24)</f>
        <v>40380.458333333328</v>
      </c>
      <c r="T2145" s="13">
        <f>(J2145/86400)+25569+(-8/24)</f>
        <v>40332.553379629629</v>
      </c>
      <c r="U2145" t="str">
        <f t="shared" si="134"/>
        <v>Jun</v>
      </c>
      <c r="V2145">
        <f t="shared" si="135"/>
        <v>2010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>(E2146/D2146)*100</f>
        <v>1.7098591549295776</v>
      </c>
      <c r="P2146" s="6">
        <f>E2146/L2146</f>
        <v>25.291666666666668</v>
      </c>
      <c r="Q2146" t="str">
        <f t="shared" si="132"/>
        <v>games</v>
      </c>
      <c r="R2146" t="str">
        <f t="shared" si="133"/>
        <v>video games</v>
      </c>
      <c r="S2146" s="13">
        <f>(I2146/86400)+25569+(-8/24)</f>
        <v>41531.213425925926</v>
      </c>
      <c r="T2146" s="13">
        <f>(J2146/86400)+25569+(-8/24)</f>
        <v>41499.213425925926</v>
      </c>
      <c r="U2146" t="str">
        <f t="shared" si="134"/>
        <v>Aug</v>
      </c>
      <c r="V2146">
        <f t="shared" si="135"/>
        <v>2013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>(E2147/D2147)*100</f>
        <v>30.433333333333334</v>
      </c>
      <c r="P2147" s="6">
        <f>E2147/L2147</f>
        <v>51.292134831460672</v>
      </c>
      <c r="Q2147" t="str">
        <f t="shared" si="132"/>
        <v>games</v>
      </c>
      <c r="R2147" t="str">
        <f t="shared" si="133"/>
        <v>video games</v>
      </c>
      <c r="S2147" s="13">
        <f>(I2147/86400)+25569+(-8/24)</f>
        <v>41604.945763888885</v>
      </c>
      <c r="T2147" s="13">
        <f>(J2147/86400)+25569+(-8/24)</f>
        <v>41574.904097222221</v>
      </c>
      <c r="U2147" t="str">
        <f t="shared" si="134"/>
        <v>Oct</v>
      </c>
      <c r="V2147">
        <f t="shared" si="135"/>
        <v>2013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>(E2148/D2148)*100</f>
        <v>0.02</v>
      </c>
      <c r="P2148" s="6">
        <f>E2148/L2148</f>
        <v>1</v>
      </c>
      <c r="Q2148" t="str">
        <f t="shared" si="132"/>
        <v>games</v>
      </c>
      <c r="R2148" t="str">
        <f t="shared" si="133"/>
        <v>video games</v>
      </c>
      <c r="S2148" s="13">
        <f>(I2148/86400)+25569+(-8/24)</f>
        <v>42411.346180555549</v>
      </c>
      <c r="T2148" s="13">
        <f>(J2148/86400)+25569+(-8/24)</f>
        <v>42397.346180555549</v>
      </c>
      <c r="U2148" t="str">
        <f t="shared" si="134"/>
        <v>Jan</v>
      </c>
      <c r="V2148">
        <f t="shared" si="135"/>
        <v>2016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>(E2149/D2149)*100</f>
        <v>0.69641025641025645</v>
      </c>
      <c r="P2149" s="6">
        <f>E2149/L2149</f>
        <v>49.381818181818183</v>
      </c>
      <c r="Q2149" t="str">
        <f t="shared" si="132"/>
        <v>games</v>
      </c>
      <c r="R2149" t="str">
        <f t="shared" si="133"/>
        <v>video games</v>
      </c>
      <c r="S2149" s="13">
        <f>(I2149/86400)+25569+(-8/24)</f>
        <v>41959.004027777781</v>
      </c>
      <c r="T2149" s="13">
        <f>(J2149/86400)+25569+(-8/24)</f>
        <v>41926.962361111109</v>
      </c>
      <c r="U2149" t="str">
        <f t="shared" si="134"/>
        <v>Oct</v>
      </c>
      <c r="V2149">
        <f t="shared" si="135"/>
        <v>2014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>(E2150/D2150)*100</f>
        <v>2</v>
      </c>
      <c r="P2150" s="6">
        <f>E2150/L2150</f>
        <v>1</v>
      </c>
      <c r="Q2150" t="str">
        <f t="shared" si="132"/>
        <v>games</v>
      </c>
      <c r="R2150" t="str">
        <f t="shared" si="133"/>
        <v>video games</v>
      </c>
      <c r="S2150" s="13">
        <f>(I2150/86400)+25569+(-8/24)</f>
        <v>42096.358587962961</v>
      </c>
      <c r="T2150" s="13">
        <f>(J2150/86400)+25569+(-8/24)</f>
        <v>42066.400254629632</v>
      </c>
      <c r="U2150" t="str">
        <f t="shared" si="134"/>
        <v>Mar</v>
      </c>
      <c r="V2150">
        <f t="shared" si="135"/>
        <v>2015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>(E2151/D2151)*100</f>
        <v>0</v>
      </c>
      <c r="P2151" s="6" t="e">
        <f>E2151/L2151</f>
        <v>#DIV/0!</v>
      </c>
      <c r="Q2151" t="str">
        <f t="shared" si="132"/>
        <v>games</v>
      </c>
      <c r="R2151" t="str">
        <f t="shared" si="133"/>
        <v>video games</v>
      </c>
      <c r="S2151" s="13">
        <f>(I2151/86400)+25569+(-8/24)</f>
        <v>40389.666666666664</v>
      </c>
      <c r="T2151" s="13">
        <f>(J2151/86400)+25569+(-8/24)</f>
        <v>40354.691620370366</v>
      </c>
      <c r="U2151" t="str">
        <f t="shared" si="134"/>
        <v>Jun</v>
      </c>
      <c r="V2151">
        <f t="shared" si="135"/>
        <v>2010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>(E2152/D2152)*100</f>
        <v>0.80999999999999994</v>
      </c>
      <c r="P2152" s="6">
        <f>E2152/L2152</f>
        <v>101.25</v>
      </c>
      <c r="Q2152" t="str">
        <f t="shared" si="132"/>
        <v>games</v>
      </c>
      <c r="R2152" t="str">
        <f t="shared" si="133"/>
        <v>video games</v>
      </c>
      <c r="S2152" s="13">
        <f>(I2152/86400)+25569+(-8/24)</f>
        <v>42563.951377314814</v>
      </c>
      <c r="T2152" s="13">
        <f>(J2152/86400)+25569+(-8/24)</f>
        <v>42533.951377314814</v>
      </c>
      <c r="U2152" t="str">
        <f t="shared" si="134"/>
        <v>Jun</v>
      </c>
      <c r="V2152">
        <f t="shared" si="135"/>
        <v>2016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>(E2153/D2153)*100</f>
        <v>0.26222222222222225</v>
      </c>
      <c r="P2153" s="6">
        <f>E2153/L2153</f>
        <v>19.666666666666668</v>
      </c>
      <c r="Q2153" t="str">
        <f t="shared" si="132"/>
        <v>games</v>
      </c>
      <c r="R2153" t="str">
        <f t="shared" si="133"/>
        <v>video games</v>
      </c>
      <c r="S2153" s="13">
        <f>(I2153/86400)+25569+(-8/24)</f>
        <v>42550.514050925922</v>
      </c>
      <c r="T2153" s="13">
        <f>(J2153/86400)+25569+(-8/24)</f>
        <v>42520.514050925922</v>
      </c>
      <c r="U2153" t="str">
        <f t="shared" si="134"/>
        <v>May</v>
      </c>
      <c r="V2153">
        <f t="shared" si="135"/>
        <v>2016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>(E2154/D2154)*100</f>
        <v>0.16666666666666669</v>
      </c>
      <c r="P2154" s="6">
        <f>E2154/L2154</f>
        <v>12.5</v>
      </c>
      <c r="Q2154" t="str">
        <f t="shared" si="132"/>
        <v>games</v>
      </c>
      <c r="R2154" t="str">
        <f t="shared" si="133"/>
        <v>video games</v>
      </c>
      <c r="S2154" s="13">
        <f>(I2154/86400)+25569+(-8/24)</f>
        <v>41713.457280092589</v>
      </c>
      <c r="T2154" s="13">
        <f>(J2154/86400)+25569+(-8/24)</f>
        <v>41683.49894675926</v>
      </c>
      <c r="U2154" t="str">
        <f t="shared" si="134"/>
        <v>Feb</v>
      </c>
      <c r="V2154">
        <f t="shared" si="135"/>
        <v>2014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>(E2155/D2155)*100</f>
        <v>9.124454880912446E-3</v>
      </c>
      <c r="P2155" s="6">
        <f>E2155/L2155</f>
        <v>8.5</v>
      </c>
      <c r="Q2155" t="str">
        <f t="shared" si="132"/>
        <v>games</v>
      </c>
      <c r="R2155" t="str">
        <f t="shared" si="133"/>
        <v>video games</v>
      </c>
      <c r="S2155" s="13">
        <f>(I2155/86400)+25569+(-8/24)</f>
        <v>42013.999305555553</v>
      </c>
      <c r="T2155" s="13">
        <f>(J2155/86400)+25569+(-8/24)</f>
        <v>41974.577754629623</v>
      </c>
      <c r="U2155" t="str">
        <f t="shared" si="134"/>
        <v>Dec</v>
      </c>
      <c r="V2155">
        <f t="shared" si="135"/>
        <v>2014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>(E2156/D2156)*100</f>
        <v>0.8</v>
      </c>
      <c r="P2156" s="6">
        <f>E2156/L2156</f>
        <v>1</v>
      </c>
      <c r="Q2156" t="str">
        <f t="shared" si="132"/>
        <v>games</v>
      </c>
      <c r="R2156" t="str">
        <f t="shared" si="133"/>
        <v>video games</v>
      </c>
      <c r="S2156" s="13">
        <f>(I2156/86400)+25569+(-8/24)</f>
        <v>41667.29892361111</v>
      </c>
      <c r="T2156" s="13">
        <f>(J2156/86400)+25569+(-8/24)</f>
        <v>41647.29892361111</v>
      </c>
      <c r="U2156" t="str">
        <f t="shared" si="134"/>
        <v>Jan</v>
      </c>
      <c r="V2156">
        <f t="shared" si="135"/>
        <v>2014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>(E2157/D2157)*100</f>
        <v>2.2999999999999998</v>
      </c>
      <c r="P2157" s="6">
        <f>E2157/L2157</f>
        <v>23</v>
      </c>
      <c r="Q2157" t="str">
        <f t="shared" si="132"/>
        <v>games</v>
      </c>
      <c r="R2157" t="str">
        <f t="shared" si="133"/>
        <v>video games</v>
      </c>
      <c r="S2157" s="13">
        <f>(I2157/86400)+25569+(-8/24)</f>
        <v>42460.372511574074</v>
      </c>
      <c r="T2157" s="13">
        <f>(J2157/86400)+25569+(-8/24)</f>
        <v>42430.414178240739</v>
      </c>
      <c r="U2157" t="str">
        <f t="shared" si="134"/>
        <v>Mar</v>
      </c>
      <c r="V2157">
        <f t="shared" si="135"/>
        <v>2016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>(E2158/D2158)*100</f>
        <v>2.6660714285714282</v>
      </c>
      <c r="P2158" s="6">
        <f>E2158/L2158</f>
        <v>17.987951807228917</v>
      </c>
      <c r="Q2158" t="str">
        <f t="shared" si="132"/>
        <v>games</v>
      </c>
      <c r="R2158" t="str">
        <f t="shared" si="133"/>
        <v>video games</v>
      </c>
      <c r="S2158" s="13">
        <f>(I2158/86400)+25569+(-8/24)</f>
        <v>41533.520902777775</v>
      </c>
      <c r="T2158" s="13">
        <f>(J2158/86400)+25569+(-8/24)</f>
        <v>41488.520902777775</v>
      </c>
      <c r="U2158" t="str">
        <f t="shared" si="134"/>
        <v>Aug</v>
      </c>
      <c r="V2158">
        <f t="shared" si="135"/>
        <v>2013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>(E2159/D2159)*100</f>
        <v>28.192</v>
      </c>
      <c r="P2159" s="6">
        <f>E2159/L2159</f>
        <v>370.94736842105266</v>
      </c>
      <c r="Q2159" t="str">
        <f t="shared" si="132"/>
        <v>games</v>
      </c>
      <c r="R2159" t="str">
        <f t="shared" si="133"/>
        <v>video games</v>
      </c>
      <c r="S2159" s="13">
        <f>(I2159/86400)+25569+(-8/24)</f>
        <v>42726.999305555553</v>
      </c>
      <c r="T2159" s="13">
        <f>(J2159/86400)+25569+(-8/24)</f>
        <v>42694.647951388884</v>
      </c>
      <c r="U2159" t="str">
        <f t="shared" si="134"/>
        <v>Nov</v>
      </c>
      <c r="V2159">
        <f t="shared" si="135"/>
        <v>2016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>(E2160/D2160)*100</f>
        <v>6.5900366666666672</v>
      </c>
      <c r="P2160" s="6">
        <f>E2160/L2160</f>
        <v>63.569485530546629</v>
      </c>
      <c r="Q2160" t="str">
        <f t="shared" si="132"/>
        <v>games</v>
      </c>
      <c r="R2160" t="str">
        <f t="shared" si="133"/>
        <v>video games</v>
      </c>
      <c r="S2160" s="13">
        <f>(I2160/86400)+25569+(-8/24)</f>
        <v>41309.520532407405</v>
      </c>
      <c r="T2160" s="13">
        <f>(J2160/86400)+25569+(-8/24)</f>
        <v>41264.520532407405</v>
      </c>
      <c r="U2160" t="str">
        <f t="shared" si="134"/>
        <v>Dec</v>
      </c>
      <c r="V2160">
        <f t="shared" si="135"/>
        <v>2012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>(E2161/D2161)*100</f>
        <v>0.72222222222222221</v>
      </c>
      <c r="P2161" s="6">
        <f>E2161/L2161</f>
        <v>13</v>
      </c>
      <c r="Q2161" t="str">
        <f t="shared" si="132"/>
        <v>games</v>
      </c>
      <c r="R2161" t="str">
        <f t="shared" si="133"/>
        <v>video games</v>
      </c>
      <c r="S2161" s="13">
        <f>(I2161/86400)+25569+(-8/24)</f>
        <v>40740.397847222222</v>
      </c>
      <c r="T2161" s="13">
        <f>(J2161/86400)+25569+(-8/24)</f>
        <v>40710.397847222222</v>
      </c>
      <c r="U2161" t="str">
        <f t="shared" si="134"/>
        <v>Jun</v>
      </c>
      <c r="V2161">
        <f t="shared" si="135"/>
        <v>2011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>(E2162/D2162)*100</f>
        <v>0.85000000000000009</v>
      </c>
      <c r="P2162" s="6">
        <f>E2162/L2162</f>
        <v>5.3125</v>
      </c>
      <c r="Q2162" t="str">
        <f t="shared" si="132"/>
        <v>games</v>
      </c>
      <c r="R2162" t="str">
        <f t="shared" si="133"/>
        <v>video games</v>
      </c>
      <c r="S2162" s="13">
        <f>(I2162/86400)+25569+(-8/24)</f>
        <v>41048.378530092588</v>
      </c>
      <c r="T2162" s="13">
        <f>(J2162/86400)+25569+(-8/24)</f>
        <v>41018.378530092588</v>
      </c>
      <c r="U2162" t="str">
        <f t="shared" si="134"/>
        <v>Apr</v>
      </c>
      <c r="V2162">
        <f t="shared" si="135"/>
        <v>2012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>(E2163/D2163)*100</f>
        <v>115.75</v>
      </c>
      <c r="P2163" s="6">
        <f>E2163/L2163</f>
        <v>35.615384615384613</v>
      </c>
      <c r="Q2163" t="str">
        <f t="shared" si="132"/>
        <v>music</v>
      </c>
      <c r="R2163" t="str">
        <f t="shared" si="133"/>
        <v>rock</v>
      </c>
      <c r="S2163" s="13">
        <f>(I2163/86400)+25569+(-8/24)</f>
        <v>42270.519201388888</v>
      </c>
      <c r="T2163" s="13">
        <f>(J2163/86400)+25569+(-8/24)</f>
        <v>42240.519201388888</v>
      </c>
      <c r="U2163" t="str">
        <f t="shared" si="134"/>
        <v>Aug</v>
      </c>
      <c r="V2163">
        <f t="shared" si="135"/>
        <v>2015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>(E2164/D2164)*100</f>
        <v>112.26666666666667</v>
      </c>
      <c r="P2164" s="6">
        <f>E2164/L2164</f>
        <v>87.103448275862064</v>
      </c>
      <c r="Q2164" t="str">
        <f t="shared" si="132"/>
        <v>music</v>
      </c>
      <c r="R2164" t="str">
        <f t="shared" si="133"/>
        <v>rock</v>
      </c>
      <c r="S2164" s="13">
        <f>(I2164/86400)+25569+(-8/24)</f>
        <v>41844.432766203703</v>
      </c>
      <c r="T2164" s="13">
        <f>(J2164/86400)+25569+(-8/24)</f>
        <v>41813.432766203703</v>
      </c>
      <c r="U2164" t="str">
        <f t="shared" si="134"/>
        <v>Jun</v>
      </c>
      <c r="V2164">
        <f t="shared" si="135"/>
        <v>2014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>(E2165/D2165)*100</f>
        <v>132.20000000000002</v>
      </c>
      <c r="P2165" s="6">
        <f>E2165/L2165</f>
        <v>75.11363636363636</v>
      </c>
      <c r="Q2165" t="str">
        <f t="shared" si="132"/>
        <v>music</v>
      </c>
      <c r="R2165" t="str">
        <f t="shared" si="133"/>
        <v>rock</v>
      </c>
      <c r="S2165" s="13">
        <f>(I2165/86400)+25569+(-8/24)</f>
        <v>42162.826388888883</v>
      </c>
      <c r="T2165" s="13">
        <f>(J2165/86400)+25569+(-8/24)</f>
        <v>42111.566203703704</v>
      </c>
      <c r="U2165" t="str">
        <f t="shared" si="134"/>
        <v>Apr</v>
      </c>
      <c r="V2165">
        <f t="shared" si="135"/>
        <v>2015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>(E2166/D2166)*100</f>
        <v>102.63636363636364</v>
      </c>
      <c r="P2166" s="6">
        <f>E2166/L2166</f>
        <v>68.01204819277109</v>
      </c>
      <c r="Q2166" t="str">
        <f t="shared" si="132"/>
        <v>music</v>
      </c>
      <c r="R2166" t="str">
        <f t="shared" si="133"/>
        <v>rock</v>
      </c>
      <c r="S2166" s="13">
        <f>(I2166/86400)+25569+(-8/24)</f>
        <v>42545.832638888889</v>
      </c>
      <c r="T2166" s="13">
        <f>(J2166/86400)+25569+(-8/24)</f>
        <v>42515.384421296294</v>
      </c>
      <c r="U2166" t="str">
        <f t="shared" si="134"/>
        <v>May</v>
      </c>
      <c r="V2166">
        <f t="shared" si="135"/>
        <v>2016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>(E2167/D2167)*100</f>
        <v>138.64000000000001</v>
      </c>
      <c r="P2167" s="6">
        <f>E2167/L2167</f>
        <v>29.623931623931625</v>
      </c>
      <c r="Q2167" t="str">
        <f t="shared" si="132"/>
        <v>music</v>
      </c>
      <c r="R2167" t="str">
        <f t="shared" si="133"/>
        <v>rock</v>
      </c>
      <c r="S2167" s="13">
        <f>(I2167/86400)+25569+(-8/24)</f>
        <v>42468.292071759257</v>
      </c>
      <c r="T2167" s="13">
        <f>(J2167/86400)+25569+(-8/24)</f>
        <v>42438.333738425928</v>
      </c>
      <c r="U2167" t="str">
        <f t="shared" si="134"/>
        <v>Mar</v>
      </c>
      <c r="V2167">
        <f t="shared" si="135"/>
        <v>2016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>(E2168/D2168)*100</f>
        <v>146.6</v>
      </c>
      <c r="P2168" s="6">
        <f>E2168/L2168</f>
        <v>91.625</v>
      </c>
      <c r="Q2168" t="str">
        <f t="shared" si="132"/>
        <v>music</v>
      </c>
      <c r="R2168" t="str">
        <f t="shared" si="133"/>
        <v>rock</v>
      </c>
      <c r="S2168" s="13">
        <f>(I2168/86400)+25569+(-8/24)</f>
        <v>41978.546504629623</v>
      </c>
      <c r="T2168" s="13">
        <f>(J2168/86400)+25569+(-8/24)</f>
        <v>41933.504837962959</v>
      </c>
      <c r="U2168" t="str">
        <f t="shared" si="134"/>
        <v>Oct</v>
      </c>
      <c r="V2168">
        <f t="shared" si="135"/>
        <v>2014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>(E2169/D2169)*100</f>
        <v>120</v>
      </c>
      <c r="P2169" s="6">
        <f>E2169/L2169</f>
        <v>22.5</v>
      </c>
      <c r="Q2169" t="str">
        <f t="shared" si="132"/>
        <v>music</v>
      </c>
      <c r="R2169" t="str">
        <f t="shared" si="133"/>
        <v>rock</v>
      </c>
      <c r="S2169" s="13">
        <f>(I2169/86400)+25569+(-8/24)</f>
        <v>41166.733067129629</v>
      </c>
      <c r="T2169" s="13">
        <f>(J2169/86400)+25569+(-8/24)</f>
        <v>41152.733067129629</v>
      </c>
      <c r="U2169" t="str">
        <f t="shared" si="134"/>
        <v>Aug</v>
      </c>
      <c r="V2169">
        <f t="shared" si="135"/>
        <v>2012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>(E2170/D2170)*100</f>
        <v>121.5816111111111</v>
      </c>
      <c r="P2170" s="6">
        <f>E2170/L2170</f>
        <v>64.366735294117646</v>
      </c>
      <c r="Q2170" t="str">
        <f t="shared" si="132"/>
        <v>music</v>
      </c>
      <c r="R2170" t="str">
        <f t="shared" si="133"/>
        <v>rock</v>
      </c>
      <c r="S2170" s="13">
        <f>(I2170/86400)+25569+(-8/24)</f>
        <v>42775.874999999993</v>
      </c>
      <c r="T2170" s="13">
        <f>(J2170/86400)+25569+(-8/24)</f>
        <v>42745.266909722217</v>
      </c>
      <c r="U2170" t="str">
        <f t="shared" si="134"/>
        <v>Jan</v>
      </c>
      <c r="V2170">
        <f t="shared" si="135"/>
        <v>2017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>(E2171/D2171)*100</f>
        <v>100</v>
      </c>
      <c r="P2171" s="6">
        <f>E2171/L2171</f>
        <v>21.857142857142858</v>
      </c>
      <c r="Q2171" t="str">
        <f t="shared" si="132"/>
        <v>music</v>
      </c>
      <c r="R2171" t="str">
        <f t="shared" si="133"/>
        <v>rock</v>
      </c>
      <c r="S2171" s="13">
        <f>(I2171/86400)+25569+(-8/24)</f>
        <v>42796.367488425924</v>
      </c>
      <c r="T2171" s="13">
        <f>(J2171/86400)+25569+(-8/24)</f>
        <v>42793.367488425924</v>
      </c>
      <c r="U2171" t="str">
        <f t="shared" si="134"/>
        <v>Feb</v>
      </c>
      <c r="V2171">
        <f t="shared" si="135"/>
        <v>2017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>(E2172/D2172)*100</f>
        <v>180.85714285714286</v>
      </c>
      <c r="P2172" s="6">
        <f>E2172/L2172</f>
        <v>33.315789473684212</v>
      </c>
      <c r="Q2172" t="str">
        <f t="shared" si="132"/>
        <v>music</v>
      </c>
      <c r="R2172" t="str">
        <f t="shared" si="133"/>
        <v>rock</v>
      </c>
      <c r="S2172" s="13">
        <f>(I2172/86400)+25569+(-8/24)</f>
        <v>42238.416921296295</v>
      </c>
      <c r="T2172" s="13">
        <f>(J2172/86400)+25569+(-8/24)</f>
        <v>42198.416921296295</v>
      </c>
      <c r="U2172" t="str">
        <f t="shared" si="134"/>
        <v>Jul</v>
      </c>
      <c r="V2172">
        <f t="shared" si="135"/>
        <v>2015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>(E2173/D2173)*100</f>
        <v>106.075</v>
      </c>
      <c r="P2173" s="6">
        <f>E2173/L2173</f>
        <v>90.276595744680847</v>
      </c>
      <c r="Q2173" t="str">
        <f t="shared" si="132"/>
        <v>music</v>
      </c>
      <c r="R2173" t="str">
        <f t="shared" si="133"/>
        <v>rock</v>
      </c>
      <c r="S2173" s="13">
        <f>(I2173/86400)+25569+(-8/24)</f>
        <v>42176.874999999993</v>
      </c>
      <c r="T2173" s="13">
        <f>(J2173/86400)+25569+(-8/24)</f>
        <v>42141.623784722215</v>
      </c>
      <c r="U2173" t="str">
        <f t="shared" si="134"/>
        <v>May</v>
      </c>
      <c r="V2173">
        <f t="shared" si="135"/>
        <v>2015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>(E2174/D2174)*100</f>
        <v>100</v>
      </c>
      <c r="P2174" s="6">
        <f>E2174/L2174</f>
        <v>76.92307692307692</v>
      </c>
      <c r="Q2174" t="str">
        <f t="shared" si="132"/>
        <v>music</v>
      </c>
      <c r="R2174" t="str">
        <f t="shared" si="133"/>
        <v>rock</v>
      </c>
      <c r="S2174" s="13">
        <f>(I2174/86400)+25569+(-8/24)</f>
        <v>42112.246759259258</v>
      </c>
      <c r="T2174" s="13">
        <f>(J2174/86400)+25569+(-8/24)</f>
        <v>42082.246759259258</v>
      </c>
      <c r="U2174" t="str">
        <f t="shared" si="134"/>
        <v>Mar</v>
      </c>
      <c r="V2174">
        <f t="shared" si="135"/>
        <v>2015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>(E2175/D2175)*100</f>
        <v>126.92857142857143</v>
      </c>
      <c r="P2175" s="6">
        <f>E2175/L2175</f>
        <v>59.233333333333334</v>
      </c>
      <c r="Q2175" t="str">
        <f t="shared" si="132"/>
        <v>music</v>
      </c>
      <c r="R2175" t="str">
        <f t="shared" si="133"/>
        <v>rock</v>
      </c>
      <c r="S2175" s="13">
        <f>(I2175/86400)+25569+(-8/24)</f>
        <v>41526.832638888889</v>
      </c>
      <c r="T2175" s="13">
        <f>(J2175/86400)+25569+(-8/24)</f>
        <v>41495.359293981477</v>
      </c>
      <c r="U2175" t="str">
        <f t="shared" si="134"/>
        <v>Aug</v>
      </c>
      <c r="V2175">
        <f t="shared" si="135"/>
        <v>2013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>(E2176/D2176)*100</f>
        <v>102.97499999999999</v>
      </c>
      <c r="P2176" s="6">
        <f>E2176/L2176</f>
        <v>65.38095238095238</v>
      </c>
      <c r="Q2176" t="str">
        <f t="shared" si="132"/>
        <v>music</v>
      </c>
      <c r="R2176" t="str">
        <f t="shared" si="133"/>
        <v>rock</v>
      </c>
      <c r="S2176" s="13">
        <f>(I2176/86400)+25569+(-8/24)</f>
        <v>42495.209571759253</v>
      </c>
      <c r="T2176" s="13">
        <f>(J2176/86400)+25569+(-8/24)</f>
        <v>42465.209571759253</v>
      </c>
      <c r="U2176" t="str">
        <f t="shared" si="134"/>
        <v>Apr</v>
      </c>
      <c r="V2176">
        <f t="shared" si="135"/>
        <v>2016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>(E2177/D2177)*100</f>
        <v>250</v>
      </c>
      <c r="P2177" s="6">
        <f>E2177/L2177</f>
        <v>67.307692307692307</v>
      </c>
      <c r="Q2177" t="str">
        <f t="shared" si="132"/>
        <v>music</v>
      </c>
      <c r="R2177" t="str">
        <f t="shared" si="133"/>
        <v>rock</v>
      </c>
      <c r="S2177" s="13">
        <f>(I2177/86400)+25569+(-8/24)</f>
        <v>42571.675763888888</v>
      </c>
      <c r="T2177" s="13">
        <f>(J2177/86400)+25569+(-8/24)</f>
        <v>42564.675763888888</v>
      </c>
      <c r="U2177" t="str">
        <f t="shared" si="134"/>
        <v>Jul</v>
      </c>
      <c r="V2177">
        <f t="shared" si="135"/>
        <v>2016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>(E2178/D2178)*100</f>
        <v>126.02</v>
      </c>
      <c r="P2178" s="6">
        <f>E2178/L2178</f>
        <v>88.74647887323944</v>
      </c>
      <c r="Q2178" t="str">
        <f t="shared" si="132"/>
        <v>music</v>
      </c>
      <c r="R2178" t="str">
        <f t="shared" si="133"/>
        <v>rock</v>
      </c>
      <c r="S2178" s="13">
        <f>(I2178/86400)+25569+(-8/24)</f>
        <v>42126.299872685187</v>
      </c>
      <c r="T2178" s="13">
        <f>(J2178/86400)+25569+(-8/24)</f>
        <v>42096.299872685187</v>
      </c>
      <c r="U2178" t="str">
        <f t="shared" si="134"/>
        <v>Apr</v>
      </c>
      <c r="V2178">
        <f t="shared" si="135"/>
        <v>2015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>(E2179/D2179)*100</f>
        <v>100.12</v>
      </c>
      <c r="P2179" s="6">
        <f>E2179/L2179</f>
        <v>65.868421052631575</v>
      </c>
      <c r="Q2179" t="str">
        <f t="shared" ref="Q2179:Q2242" si="136">LEFT(N2179,FIND("/",N2179)-1)</f>
        <v>music</v>
      </c>
      <c r="R2179" t="str">
        <f t="shared" ref="R2179:R2242" si="137">MID(N2179,FIND("/",N2179)+1,20)</f>
        <v>rock</v>
      </c>
      <c r="S2179" s="13">
        <f>(I2179/86400)+25569+(-8/24)</f>
        <v>42526.917442129627</v>
      </c>
      <c r="T2179" s="13">
        <f>(J2179/86400)+25569+(-8/24)</f>
        <v>42501.917442129627</v>
      </c>
      <c r="U2179" t="str">
        <f t="shared" ref="U2179:U2242" si="138">TEXT(T2179,"mmm")</f>
        <v>May</v>
      </c>
      <c r="V2179">
        <f t="shared" ref="V2179:V2242" si="139">YEAR(T2179)</f>
        <v>2016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>(E2180/D2180)*100</f>
        <v>138.64000000000001</v>
      </c>
      <c r="P2180" s="6">
        <f>E2180/L2180</f>
        <v>40.349243306169967</v>
      </c>
      <c r="Q2180" t="str">
        <f t="shared" si="136"/>
        <v>music</v>
      </c>
      <c r="R2180" t="str">
        <f t="shared" si="137"/>
        <v>rock</v>
      </c>
      <c r="S2180" s="13">
        <f>(I2180/86400)+25569+(-8/24)</f>
        <v>42753.303206018514</v>
      </c>
      <c r="T2180" s="13">
        <f>(J2180/86400)+25569+(-8/24)</f>
        <v>42723.303206018514</v>
      </c>
      <c r="U2180" t="str">
        <f t="shared" si="138"/>
        <v>Dec</v>
      </c>
      <c r="V2180">
        <f t="shared" si="139"/>
        <v>2016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>(E2181/D2181)*100</f>
        <v>161.4</v>
      </c>
      <c r="P2181" s="6">
        <f>E2181/L2181</f>
        <v>76.857142857142861</v>
      </c>
      <c r="Q2181" t="str">
        <f t="shared" si="136"/>
        <v>music</v>
      </c>
      <c r="R2181" t="str">
        <f t="shared" si="137"/>
        <v>rock</v>
      </c>
      <c r="S2181" s="13">
        <f>(I2181/86400)+25569+(-8/24)</f>
        <v>42104.837870370371</v>
      </c>
      <c r="T2181" s="13">
        <f>(J2181/86400)+25569+(-8/24)</f>
        <v>42074.837870370371</v>
      </c>
      <c r="U2181" t="str">
        <f t="shared" si="138"/>
        <v>Mar</v>
      </c>
      <c r="V2181">
        <f t="shared" si="139"/>
        <v>2015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>(E2182/D2182)*100</f>
        <v>107.18419999999999</v>
      </c>
      <c r="P2182" s="6">
        <f>E2182/L2182</f>
        <v>68.707820512820518</v>
      </c>
      <c r="Q2182" t="str">
        <f t="shared" si="136"/>
        <v>music</v>
      </c>
      <c r="R2182" t="str">
        <f t="shared" si="137"/>
        <v>rock</v>
      </c>
      <c r="S2182" s="13">
        <f>(I2182/86400)+25569+(-8/24)</f>
        <v>42321.378101851849</v>
      </c>
      <c r="T2182" s="13">
        <f>(J2182/86400)+25569+(-8/24)</f>
        <v>42279.336435185185</v>
      </c>
      <c r="U2182" t="str">
        <f t="shared" si="138"/>
        <v>Oct</v>
      </c>
      <c r="V2182">
        <f t="shared" si="139"/>
        <v>2015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>(E2183/D2183)*100</f>
        <v>153.1</v>
      </c>
      <c r="P2183" s="6">
        <f>E2183/L2183</f>
        <v>57.773584905660378</v>
      </c>
      <c r="Q2183" t="str">
        <f t="shared" si="136"/>
        <v>games</v>
      </c>
      <c r="R2183" t="str">
        <f t="shared" si="137"/>
        <v>tabletop games</v>
      </c>
      <c r="S2183" s="13">
        <f>(I2183/86400)+25569+(-8/24)</f>
        <v>42786.671909722216</v>
      </c>
      <c r="T2183" s="13">
        <f>(J2183/86400)+25569+(-8/24)</f>
        <v>42772.671909722216</v>
      </c>
      <c r="U2183" t="str">
        <f t="shared" si="138"/>
        <v>Feb</v>
      </c>
      <c r="V2183">
        <f t="shared" si="139"/>
        <v>2017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>(E2184/D2184)*100</f>
        <v>524.16666666666663</v>
      </c>
      <c r="P2184" s="6">
        <f>E2184/L2184</f>
        <v>44.171348314606739</v>
      </c>
      <c r="Q2184" t="str">
        <f t="shared" si="136"/>
        <v>games</v>
      </c>
      <c r="R2184" t="str">
        <f t="shared" si="137"/>
        <v>tabletop games</v>
      </c>
      <c r="S2184" s="13">
        <f>(I2184/86400)+25569+(-8/24)</f>
        <v>41914.567418981482</v>
      </c>
      <c r="T2184" s="13">
        <f>(J2184/86400)+25569+(-8/24)</f>
        <v>41879.567418981482</v>
      </c>
      <c r="U2184" t="str">
        <f t="shared" si="138"/>
        <v>Aug</v>
      </c>
      <c r="V2184">
        <f t="shared" si="139"/>
        <v>2014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>(E2185/D2185)*100</f>
        <v>489.27777777777777</v>
      </c>
      <c r="P2185" s="6">
        <f>E2185/L2185</f>
        <v>31.566308243727597</v>
      </c>
      <c r="Q2185" t="str">
        <f t="shared" si="136"/>
        <v>games</v>
      </c>
      <c r="R2185" t="str">
        <f t="shared" si="137"/>
        <v>tabletop games</v>
      </c>
      <c r="S2185" s="13">
        <f>(I2185/86400)+25569+(-8/24)</f>
        <v>42774.874999999993</v>
      </c>
      <c r="T2185" s="13">
        <f>(J2185/86400)+25569+(-8/24)</f>
        <v>42745.032141203701</v>
      </c>
      <c r="U2185" t="str">
        <f t="shared" si="138"/>
        <v>Jan</v>
      </c>
      <c r="V2185">
        <f t="shared" si="139"/>
        <v>2017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>(E2186/D2186)*100</f>
        <v>284.74</v>
      </c>
      <c r="P2186" s="6">
        <f>E2186/L2186</f>
        <v>107.04511278195488</v>
      </c>
      <c r="Q2186" t="str">
        <f t="shared" si="136"/>
        <v>games</v>
      </c>
      <c r="R2186" t="str">
        <f t="shared" si="137"/>
        <v>tabletop games</v>
      </c>
      <c r="S2186" s="13">
        <f>(I2186/86400)+25569+(-8/24)</f>
        <v>42394.333333333336</v>
      </c>
      <c r="T2186" s="13">
        <f>(J2186/86400)+25569+(-8/24)</f>
        <v>42380.356956018521</v>
      </c>
      <c r="U2186" t="str">
        <f t="shared" si="138"/>
        <v>Jan</v>
      </c>
      <c r="V2186">
        <f t="shared" si="139"/>
        <v>2016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>(E2187/D2187)*100</f>
        <v>1856.97</v>
      </c>
      <c r="P2187" s="6">
        <f>E2187/L2187</f>
        <v>149.03451043338683</v>
      </c>
      <c r="Q2187" t="str">
        <f t="shared" si="136"/>
        <v>games</v>
      </c>
      <c r="R2187" t="str">
        <f t="shared" si="137"/>
        <v>tabletop games</v>
      </c>
      <c r="S2187" s="13">
        <f>(I2187/86400)+25569+(-8/24)</f>
        <v>41359.016655092586</v>
      </c>
      <c r="T2187" s="13">
        <f>(J2187/86400)+25569+(-8/24)</f>
        <v>41319.016655092586</v>
      </c>
      <c r="U2187" t="str">
        <f t="shared" si="138"/>
        <v>Feb</v>
      </c>
      <c r="V2187">
        <f t="shared" si="139"/>
        <v>2013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>(E2188/D2188)*100</f>
        <v>109.67499999999998</v>
      </c>
      <c r="P2188" s="6">
        <f>E2188/L2188</f>
        <v>55.956632653061227</v>
      </c>
      <c r="Q2188" t="str">
        <f t="shared" si="136"/>
        <v>games</v>
      </c>
      <c r="R2188" t="str">
        <f t="shared" si="137"/>
        <v>tabletop games</v>
      </c>
      <c r="S2188" s="13">
        <f>(I2188/86400)+25569+(-8/24)</f>
        <v>42619.749999999993</v>
      </c>
      <c r="T2188" s="13">
        <f>(J2188/86400)+25569+(-8/24)</f>
        <v>42583.281747685185</v>
      </c>
      <c r="U2188" t="str">
        <f t="shared" si="138"/>
        <v>Aug</v>
      </c>
      <c r="V2188">
        <f t="shared" si="139"/>
        <v>2016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>(E2189/D2189)*100</f>
        <v>1014.6425</v>
      </c>
      <c r="P2189" s="6">
        <f>E2189/L2189</f>
        <v>56.970381807973048</v>
      </c>
      <c r="Q2189" t="str">
        <f t="shared" si="136"/>
        <v>games</v>
      </c>
      <c r="R2189" t="str">
        <f t="shared" si="137"/>
        <v>tabletop games</v>
      </c>
      <c r="S2189" s="13">
        <f>(I2189/86400)+25569+(-8/24)</f>
        <v>42096.832638888889</v>
      </c>
      <c r="T2189" s="13">
        <f>(J2189/86400)+25569+(-8/24)</f>
        <v>42067.875763888886</v>
      </c>
      <c r="U2189" t="str">
        <f t="shared" si="138"/>
        <v>Mar</v>
      </c>
      <c r="V2189">
        <f t="shared" si="139"/>
        <v>2015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>(E2190/D2190)*100</f>
        <v>412.17692027666544</v>
      </c>
      <c r="P2190" s="6">
        <f>E2190/L2190</f>
        <v>44.056420233463037</v>
      </c>
      <c r="Q2190" t="str">
        <f t="shared" si="136"/>
        <v>games</v>
      </c>
      <c r="R2190" t="str">
        <f t="shared" si="137"/>
        <v>tabletop games</v>
      </c>
      <c r="S2190" s="13">
        <f>(I2190/86400)+25569+(-8/24)</f>
        <v>42668.374999999993</v>
      </c>
      <c r="T2190" s="13">
        <f>(J2190/86400)+25569+(-8/24)</f>
        <v>42633.252789351849</v>
      </c>
      <c r="U2190" t="str">
        <f t="shared" si="138"/>
        <v>Sep</v>
      </c>
      <c r="V2190">
        <f t="shared" si="139"/>
        <v>2016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>(E2191/D2191)*100</f>
        <v>503.25</v>
      </c>
      <c r="P2191" s="6">
        <f>E2191/L2191</f>
        <v>68.625</v>
      </c>
      <c r="Q2191" t="str">
        <f t="shared" si="136"/>
        <v>games</v>
      </c>
      <c r="R2191" t="str">
        <f t="shared" si="137"/>
        <v>tabletop games</v>
      </c>
      <c r="S2191" s="13">
        <f>(I2191/86400)+25569+(-8/24)</f>
        <v>42481.583333333336</v>
      </c>
      <c r="T2191" s="13">
        <f>(J2191/86400)+25569+(-8/24)</f>
        <v>42467.454861111109</v>
      </c>
      <c r="U2191" t="str">
        <f t="shared" si="138"/>
        <v>Apr</v>
      </c>
      <c r="V2191">
        <f t="shared" si="139"/>
        <v>2016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>(E2192/D2192)*100</f>
        <v>184.61052631578946</v>
      </c>
      <c r="P2192" s="6">
        <f>E2192/L2192</f>
        <v>65.318435754189949</v>
      </c>
      <c r="Q2192" t="str">
        <f t="shared" si="136"/>
        <v>games</v>
      </c>
      <c r="R2192" t="str">
        <f t="shared" si="137"/>
        <v>tabletop games</v>
      </c>
      <c r="S2192" s="13">
        <f>(I2192/86400)+25569+(-8/24)</f>
        <v>42451.957638888889</v>
      </c>
      <c r="T2192" s="13">
        <f>(J2192/86400)+25569+(-8/24)</f>
        <v>42417.291712962957</v>
      </c>
      <c r="U2192" t="str">
        <f t="shared" si="138"/>
        <v>Feb</v>
      </c>
      <c r="V2192">
        <f t="shared" si="139"/>
        <v>2016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>(E2193/D2193)*100</f>
        <v>119.73333333333333</v>
      </c>
      <c r="P2193" s="6">
        <f>E2193/L2193</f>
        <v>35.92</v>
      </c>
      <c r="Q2193" t="str">
        <f t="shared" si="136"/>
        <v>games</v>
      </c>
      <c r="R2193" t="str">
        <f t="shared" si="137"/>
        <v>tabletop games</v>
      </c>
      <c r="S2193" s="13">
        <f>(I2193/86400)+25569+(-8/24)</f>
        <v>42780.5003125</v>
      </c>
      <c r="T2193" s="13">
        <f>(J2193/86400)+25569+(-8/24)</f>
        <v>42768.5003125</v>
      </c>
      <c r="U2193" t="str">
        <f t="shared" si="138"/>
        <v>Feb</v>
      </c>
      <c r="V2193">
        <f t="shared" si="139"/>
        <v>2017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>(E2194/D2194)*100</f>
        <v>1081.2401666666667</v>
      </c>
      <c r="P2194" s="6">
        <f>E2194/L2194</f>
        <v>40.070667078443485</v>
      </c>
      <c r="Q2194" t="str">
        <f t="shared" si="136"/>
        <v>games</v>
      </c>
      <c r="R2194" t="str">
        <f t="shared" si="137"/>
        <v>tabletop games</v>
      </c>
      <c r="S2194" s="13">
        <f>(I2194/86400)+25569+(-8/24)</f>
        <v>42719.624999999993</v>
      </c>
      <c r="T2194" s="13">
        <f>(J2194/86400)+25569+(-8/24)</f>
        <v>42691.517870370364</v>
      </c>
      <c r="U2194" t="str">
        <f t="shared" si="138"/>
        <v>Nov</v>
      </c>
      <c r="V2194">
        <f t="shared" si="139"/>
        <v>2016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>(E2195/D2195)*100</f>
        <v>452.37333333333333</v>
      </c>
      <c r="P2195" s="6">
        <f>E2195/L2195</f>
        <v>75.647714604236342</v>
      </c>
      <c r="Q2195" t="str">
        <f t="shared" si="136"/>
        <v>games</v>
      </c>
      <c r="R2195" t="str">
        <f t="shared" si="137"/>
        <v>tabletop games</v>
      </c>
      <c r="S2195" s="13">
        <f>(I2195/86400)+25569+(-8/24)</f>
        <v>42694.874305555553</v>
      </c>
      <c r="T2195" s="13">
        <f>(J2195/86400)+25569+(-8/24)</f>
        <v>42664.072592592587</v>
      </c>
      <c r="U2195" t="str">
        <f t="shared" si="138"/>
        <v>Oct</v>
      </c>
      <c r="V2195">
        <f t="shared" si="139"/>
        <v>2016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>(E2196/D2196)*100</f>
        <v>537.37</v>
      </c>
      <c r="P2196" s="6">
        <f>E2196/L2196</f>
        <v>61.203872437357631</v>
      </c>
      <c r="Q2196" t="str">
        <f t="shared" si="136"/>
        <v>games</v>
      </c>
      <c r="R2196" t="str">
        <f t="shared" si="137"/>
        <v>tabletop games</v>
      </c>
      <c r="S2196" s="13">
        <f>(I2196/86400)+25569+(-8/24)</f>
        <v>42455.382986111108</v>
      </c>
      <c r="T2196" s="13">
        <f>(J2196/86400)+25569+(-8/24)</f>
        <v>42425.42465277778</v>
      </c>
      <c r="U2196" t="str">
        <f t="shared" si="138"/>
        <v>Feb</v>
      </c>
      <c r="V2196">
        <f t="shared" si="139"/>
        <v>2016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>(E2197/D2197)*100</f>
        <v>120.32608695652173</v>
      </c>
      <c r="P2197" s="6">
        <f>E2197/L2197</f>
        <v>48.130434782608695</v>
      </c>
      <c r="Q2197" t="str">
        <f t="shared" si="136"/>
        <v>games</v>
      </c>
      <c r="R2197" t="str">
        <f t="shared" si="137"/>
        <v>tabletop games</v>
      </c>
      <c r="S2197" s="13">
        <f>(I2197/86400)+25569+(-8/24)</f>
        <v>42227.438657407409</v>
      </c>
      <c r="T2197" s="13">
        <f>(J2197/86400)+25569+(-8/24)</f>
        <v>42197.438657407409</v>
      </c>
      <c r="U2197" t="str">
        <f t="shared" si="138"/>
        <v>Jul</v>
      </c>
      <c r="V2197">
        <f t="shared" si="139"/>
        <v>2015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>(E2198/D2198)*100</f>
        <v>113.83571428571429</v>
      </c>
      <c r="P2198" s="6">
        <f>E2198/L2198</f>
        <v>68.106837606837601</v>
      </c>
      <c r="Q2198" t="str">
        <f t="shared" si="136"/>
        <v>games</v>
      </c>
      <c r="R2198" t="str">
        <f t="shared" si="137"/>
        <v>tabletop games</v>
      </c>
      <c r="S2198" s="13">
        <f>(I2198/86400)+25569+(-8/24)</f>
        <v>42705.958333333336</v>
      </c>
      <c r="T2198" s="13">
        <f>(J2198/86400)+25569+(-8/24)</f>
        <v>42675.153958333329</v>
      </c>
      <c r="U2198" t="str">
        <f t="shared" si="138"/>
        <v>Nov</v>
      </c>
      <c r="V2198">
        <f t="shared" si="139"/>
        <v>2016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>(E2199/D2199)*100</f>
        <v>951.03109999999992</v>
      </c>
      <c r="P2199" s="6">
        <f>E2199/L2199</f>
        <v>65.891300230946882</v>
      </c>
      <c r="Q2199" t="str">
        <f t="shared" si="136"/>
        <v>games</v>
      </c>
      <c r="R2199" t="str">
        <f t="shared" si="137"/>
        <v>tabletop games</v>
      </c>
      <c r="S2199" s="13">
        <f>(I2199/86400)+25569+(-8/24)</f>
        <v>42063.25068287037</v>
      </c>
      <c r="T2199" s="13">
        <f>(J2199/86400)+25569+(-8/24)</f>
        <v>42033.25068287037</v>
      </c>
      <c r="U2199" t="str">
        <f t="shared" si="138"/>
        <v>Jan</v>
      </c>
      <c r="V2199">
        <f t="shared" si="139"/>
        <v>2015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>(E2200/D2200)*100</f>
        <v>132.89249999999998</v>
      </c>
      <c r="P2200" s="6">
        <f>E2200/L2200</f>
        <v>81.654377880184327</v>
      </c>
      <c r="Q2200" t="str">
        <f t="shared" si="136"/>
        <v>games</v>
      </c>
      <c r="R2200" t="str">
        <f t="shared" si="137"/>
        <v>tabletop games</v>
      </c>
      <c r="S2200" s="13">
        <f>(I2200/86400)+25569+(-8/24)</f>
        <v>42322.222222222219</v>
      </c>
      <c r="T2200" s="13">
        <f>(J2200/86400)+25569+(-8/24)</f>
        <v>42292.180555555555</v>
      </c>
      <c r="U2200" t="str">
        <f t="shared" si="138"/>
        <v>Oct</v>
      </c>
      <c r="V2200">
        <f t="shared" si="139"/>
        <v>2015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>(E2201/D2201)*100</f>
        <v>146.97777777777779</v>
      </c>
      <c r="P2201" s="6">
        <f>E2201/L2201</f>
        <v>52.701195219123505</v>
      </c>
      <c r="Q2201" t="str">
        <f t="shared" si="136"/>
        <v>games</v>
      </c>
      <c r="R2201" t="str">
        <f t="shared" si="137"/>
        <v>tabletop games</v>
      </c>
      <c r="S2201" s="13">
        <f>(I2201/86400)+25569+(-8/24)</f>
        <v>42292.083310185182</v>
      </c>
      <c r="T2201" s="13">
        <f>(J2201/86400)+25569+(-8/24)</f>
        <v>42262.083310185182</v>
      </c>
      <c r="U2201" t="str">
        <f t="shared" si="138"/>
        <v>Sep</v>
      </c>
      <c r="V2201">
        <f t="shared" si="139"/>
        <v>2015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>(E2202/D2202)*100</f>
        <v>542.15</v>
      </c>
      <c r="P2202" s="6">
        <f>E2202/L2202</f>
        <v>41.228136882129277</v>
      </c>
      <c r="Q2202" t="str">
        <f t="shared" si="136"/>
        <v>games</v>
      </c>
      <c r="R2202" t="str">
        <f t="shared" si="137"/>
        <v>tabletop games</v>
      </c>
      <c r="S2202" s="13">
        <f>(I2202/86400)+25569+(-8/24)</f>
        <v>42190.791666666664</v>
      </c>
      <c r="T2202" s="13">
        <f>(J2202/86400)+25569+(-8/24)</f>
        <v>42163.292453703696</v>
      </c>
      <c r="U2202" t="str">
        <f t="shared" si="138"/>
        <v>Jun</v>
      </c>
      <c r="V2202">
        <f t="shared" si="139"/>
        <v>2015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>(E2203/D2203)*100</f>
        <v>382.71818181818185</v>
      </c>
      <c r="P2203" s="6">
        <f>E2203/L2203</f>
        <v>15.035357142857142</v>
      </c>
      <c r="Q2203" t="str">
        <f t="shared" si="136"/>
        <v>music</v>
      </c>
      <c r="R2203" t="str">
        <f t="shared" si="137"/>
        <v>electronic music</v>
      </c>
      <c r="S2203" s="13">
        <f>(I2203/86400)+25569+(-8/24)</f>
        <v>41290.513483796291</v>
      </c>
      <c r="T2203" s="13">
        <f>(J2203/86400)+25569+(-8/24)</f>
        <v>41276.513483796291</v>
      </c>
      <c r="U2203" t="str">
        <f t="shared" si="138"/>
        <v>Jan</v>
      </c>
      <c r="V2203">
        <f t="shared" si="139"/>
        <v>2013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>(E2204/D2204)*100</f>
        <v>704.18124999999998</v>
      </c>
      <c r="P2204" s="6">
        <f>E2204/L2204</f>
        <v>39.066920943134534</v>
      </c>
      <c r="Q2204" t="str">
        <f t="shared" si="136"/>
        <v>music</v>
      </c>
      <c r="R2204" t="str">
        <f t="shared" si="137"/>
        <v>electronic music</v>
      </c>
      <c r="S2204" s="13">
        <f>(I2204/86400)+25569+(-8/24)</f>
        <v>41214.515833333331</v>
      </c>
      <c r="T2204" s="13">
        <f>(J2204/86400)+25569+(-8/24)</f>
        <v>41184.515833333331</v>
      </c>
      <c r="U2204" t="str">
        <f t="shared" si="138"/>
        <v>Oct</v>
      </c>
      <c r="V2204">
        <f t="shared" si="139"/>
        <v>2012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>(E2205/D2205)*100</f>
        <v>109.55</v>
      </c>
      <c r="P2205" s="6">
        <f>E2205/L2205</f>
        <v>43.82</v>
      </c>
      <c r="Q2205" t="str">
        <f t="shared" si="136"/>
        <v>music</v>
      </c>
      <c r="R2205" t="str">
        <f t="shared" si="137"/>
        <v>electronic music</v>
      </c>
      <c r="S2205" s="13">
        <f>(I2205/86400)+25569+(-8/24)</f>
        <v>42271.526412037034</v>
      </c>
      <c r="T2205" s="13">
        <f>(J2205/86400)+25569+(-8/24)</f>
        <v>42241.526412037034</v>
      </c>
      <c r="U2205" t="str">
        <f t="shared" si="138"/>
        <v>Aug</v>
      </c>
      <c r="V2205">
        <f t="shared" si="139"/>
        <v>2015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>(E2206/D2206)*100</f>
        <v>132.86666666666667</v>
      </c>
      <c r="P2206" s="6">
        <f>E2206/L2206</f>
        <v>27.301369863013697</v>
      </c>
      <c r="Q2206" t="str">
        <f t="shared" si="136"/>
        <v>music</v>
      </c>
      <c r="R2206" t="str">
        <f t="shared" si="137"/>
        <v>electronic music</v>
      </c>
      <c r="S2206" s="13">
        <f>(I2206/86400)+25569+(-8/24)</f>
        <v>41341.978229166663</v>
      </c>
      <c r="T2206" s="13">
        <f>(J2206/86400)+25569+(-8/24)</f>
        <v>41311.978229166663</v>
      </c>
      <c r="U2206" t="str">
        <f t="shared" si="138"/>
        <v>Feb</v>
      </c>
      <c r="V2206">
        <f t="shared" si="139"/>
        <v>2013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>(E2207/D2207)*100</f>
        <v>152</v>
      </c>
      <c r="P2207" s="6">
        <f>E2207/L2207</f>
        <v>42.222222222222221</v>
      </c>
      <c r="Q2207" t="str">
        <f t="shared" si="136"/>
        <v>music</v>
      </c>
      <c r="R2207" t="str">
        <f t="shared" si="137"/>
        <v>electronic music</v>
      </c>
      <c r="S2207" s="13">
        <f>(I2207/86400)+25569+(-8/24)</f>
        <v>41061.488298611112</v>
      </c>
      <c r="T2207" s="13">
        <f>(J2207/86400)+25569+(-8/24)</f>
        <v>41031.488298611112</v>
      </c>
      <c r="U2207" t="str">
        <f t="shared" si="138"/>
        <v>May</v>
      </c>
      <c r="V2207">
        <f t="shared" si="139"/>
        <v>2012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>(E2208/D2208)*100</f>
        <v>102.72727272727273</v>
      </c>
      <c r="P2208" s="6">
        <f>E2208/L2208</f>
        <v>33.235294117647058</v>
      </c>
      <c r="Q2208" t="str">
        <f t="shared" si="136"/>
        <v>music</v>
      </c>
      <c r="R2208" t="str">
        <f t="shared" si="137"/>
        <v>electronic music</v>
      </c>
      <c r="S2208" s="13">
        <f>(I2208/86400)+25569+(-8/24)</f>
        <v>41014.923888888887</v>
      </c>
      <c r="T2208" s="13">
        <f>(J2208/86400)+25569+(-8/24)</f>
        <v>40996.923888888887</v>
      </c>
      <c r="U2208" t="str">
        <f t="shared" si="138"/>
        <v>Mar</v>
      </c>
      <c r="V2208">
        <f t="shared" si="139"/>
        <v>2012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>(E2209/D2209)*100</f>
        <v>100</v>
      </c>
      <c r="P2209" s="6">
        <f>E2209/L2209</f>
        <v>285.71428571428572</v>
      </c>
      <c r="Q2209" t="str">
        <f t="shared" si="136"/>
        <v>music</v>
      </c>
      <c r="R2209" t="str">
        <f t="shared" si="137"/>
        <v>electronic music</v>
      </c>
      <c r="S2209" s="13">
        <f>(I2209/86400)+25569+(-8/24)</f>
        <v>41593.902465277773</v>
      </c>
      <c r="T2209" s="13">
        <f>(J2209/86400)+25569+(-8/24)</f>
        <v>41563.860798611109</v>
      </c>
      <c r="U2209" t="str">
        <f t="shared" si="138"/>
        <v>Oct</v>
      </c>
      <c r="V2209">
        <f t="shared" si="139"/>
        <v>2013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>(E2210/D2210)*100</f>
        <v>101.6</v>
      </c>
      <c r="P2210" s="6">
        <f>E2210/L2210</f>
        <v>42.333333333333336</v>
      </c>
      <c r="Q2210" t="str">
        <f t="shared" si="136"/>
        <v>music</v>
      </c>
      <c r="R2210" t="str">
        <f t="shared" si="137"/>
        <v>electronic music</v>
      </c>
      <c r="S2210" s="13">
        <f>(I2210/86400)+25569+(-8/24)</f>
        <v>41005.833333333328</v>
      </c>
      <c r="T2210" s="13">
        <f>(J2210/86400)+25569+(-8/24)</f>
        <v>40946.548912037033</v>
      </c>
      <c r="U2210" t="str">
        <f t="shared" si="138"/>
        <v>Feb</v>
      </c>
      <c r="V2210">
        <f t="shared" si="139"/>
        <v>2012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>(E2211/D2211)*100</f>
        <v>150.80000000000001</v>
      </c>
      <c r="P2211" s="6">
        <f>E2211/L2211</f>
        <v>50.266666666666666</v>
      </c>
      <c r="Q2211" t="str">
        <f t="shared" si="136"/>
        <v>music</v>
      </c>
      <c r="R2211" t="str">
        <f t="shared" si="137"/>
        <v>electronic music</v>
      </c>
      <c r="S2211" s="13">
        <f>(I2211/86400)+25569+(-8/24)</f>
        <v>41743.625</v>
      </c>
      <c r="T2211" s="13">
        <f>(J2211/86400)+25569+(-8/24)</f>
        <v>41732.14634259259</v>
      </c>
      <c r="U2211" t="str">
        <f t="shared" si="138"/>
        <v>Apr</v>
      </c>
      <c r="V2211">
        <f t="shared" si="139"/>
        <v>2014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>(E2212/D2212)*100</f>
        <v>111.425</v>
      </c>
      <c r="P2212" s="6">
        <f>E2212/L2212</f>
        <v>61.902777777777779</v>
      </c>
      <c r="Q2212" t="str">
        <f t="shared" si="136"/>
        <v>music</v>
      </c>
      <c r="R2212" t="str">
        <f t="shared" si="137"/>
        <v>electronic music</v>
      </c>
      <c r="S2212" s="13">
        <f>(I2212/86400)+25569+(-8/24)</f>
        <v>41013.4</v>
      </c>
      <c r="T2212" s="13">
        <f>(J2212/86400)+25569+(-8/24)</f>
        <v>40955.732754629629</v>
      </c>
      <c r="U2212" t="str">
        <f t="shared" si="138"/>
        <v>Feb</v>
      </c>
      <c r="V2212">
        <f t="shared" si="139"/>
        <v>2012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>(E2213/D2213)*100</f>
        <v>195.6</v>
      </c>
      <c r="P2213" s="6">
        <f>E2213/L2213</f>
        <v>40.75</v>
      </c>
      <c r="Q2213" t="str">
        <f t="shared" si="136"/>
        <v>music</v>
      </c>
      <c r="R2213" t="str">
        <f t="shared" si="137"/>
        <v>electronic music</v>
      </c>
      <c r="S2213" s="13">
        <f>(I2213/86400)+25569+(-8/24)</f>
        <v>41738.957638888889</v>
      </c>
      <c r="T2213" s="13">
        <f>(J2213/86400)+25569+(-8/24)</f>
        <v>41716.451678240737</v>
      </c>
      <c r="U2213" t="str">
        <f t="shared" si="138"/>
        <v>Mar</v>
      </c>
      <c r="V2213">
        <f t="shared" si="139"/>
        <v>2014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>(E2214/D2214)*100</f>
        <v>114.38333333333333</v>
      </c>
      <c r="P2214" s="6">
        <f>E2214/L2214</f>
        <v>55.796747967479675</v>
      </c>
      <c r="Q2214" t="str">
        <f t="shared" si="136"/>
        <v>music</v>
      </c>
      <c r="R2214" t="str">
        <f t="shared" si="137"/>
        <v>electronic music</v>
      </c>
      <c r="S2214" s="13">
        <f>(I2214/86400)+25569+(-8/24)</f>
        <v>41581.708333333328</v>
      </c>
      <c r="T2214" s="13">
        <f>(J2214/86400)+25569+(-8/24)</f>
        <v>41548.414085648146</v>
      </c>
      <c r="U2214" t="str">
        <f t="shared" si="138"/>
        <v>Oct</v>
      </c>
      <c r="V2214">
        <f t="shared" si="139"/>
        <v>2013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>(E2215/D2215)*100</f>
        <v>200</v>
      </c>
      <c r="P2215" s="6">
        <f>E2215/L2215</f>
        <v>10</v>
      </c>
      <c r="Q2215" t="str">
        <f t="shared" si="136"/>
        <v>music</v>
      </c>
      <c r="R2215" t="str">
        <f t="shared" si="137"/>
        <v>electronic music</v>
      </c>
      <c r="S2215" s="13">
        <f>(I2215/86400)+25569+(-8/24)</f>
        <v>42139.492812499993</v>
      </c>
      <c r="T2215" s="13">
        <f>(J2215/86400)+25569+(-8/24)</f>
        <v>42109.492812499993</v>
      </c>
      <c r="U2215" t="str">
        <f t="shared" si="138"/>
        <v>Apr</v>
      </c>
      <c r="V2215">
        <f t="shared" si="139"/>
        <v>2015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>(E2216/D2216)*100</f>
        <v>292.50166666666667</v>
      </c>
      <c r="P2216" s="6">
        <f>E2216/L2216</f>
        <v>73.125416666666666</v>
      </c>
      <c r="Q2216" t="str">
        <f t="shared" si="136"/>
        <v>music</v>
      </c>
      <c r="R2216" t="str">
        <f t="shared" si="137"/>
        <v>electronic music</v>
      </c>
      <c r="S2216" s="13">
        <f>(I2216/86400)+25569+(-8/24)</f>
        <v>41676.45888888889</v>
      </c>
      <c r="T2216" s="13">
        <f>(J2216/86400)+25569+(-8/24)</f>
        <v>41646.45888888889</v>
      </c>
      <c r="U2216" t="str">
        <f t="shared" si="138"/>
        <v>Jan</v>
      </c>
      <c r="V2216">
        <f t="shared" si="139"/>
        <v>2014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>(E2217/D2217)*100</f>
        <v>156.36363636363637</v>
      </c>
      <c r="P2217" s="6">
        <f>E2217/L2217</f>
        <v>26.060606060606062</v>
      </c>
      <c r="Q2217" t="str">
        <f t="shared" si="136"/>
        <v>music</v>
      </c>
      <c r="R2217" t="str">
        <f t="shared" si="137"/>
        <v>electronic music</v>
      </c>
      <c r="S2217" s="13">
        <f>(I2217/86400)+25569+(-8/24)</f>
        <v>40980.957638888889</v>
      </c>
      <c r="T2217" s="13">
        <f>(J2217/86400)+25569+(-8/24)</f>
        <v>40958.383935185186</v>
      </c>
      <c r="U2217" t="str">
        <f t="shared" si="138"/>
        <v>Feb</v>
      </c>
      <c r="V2217">
        <f t="shared" si="139"/>
        <v>2012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>(E2218/D2218)*100</f>
        <v>105.66666666666666</v>
      </c>
      <c r="P2218" s="6">
        <f>E2218/L2218</f>
        <v>22.642857142857142</v>
      </c>
      <c r="Q2218" t="str">
        <f t="shared" si="136"/>
        <v>music</v>
      </c>
      <c r="R2218" t="str">
        <f t="shared" si="137"/>
        <v>electronic music</v>
      </c>
      <c r="S2218" s="13">
        <f>(I2218/86400)+25569+(-8/24)</f>
        <v>42208.418344907404</v>
      </c>
      <c r="T2218" s="13">
        <f>(J2218/86400)+25569+(-8/24)</f>
        <v>42194.418344907404</v>
      </c>
      <c r="U2218" t="str">
        <f t="shared" si="138"/>
        <v>Jul</v>
      </c>
      <c r="V2218">
        <f t="shared" si="139"/>
        <v>2015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>(E2219/D2219)*100</f>
        <v>101.19047619047619</v>
      </c>
      <c r="P2219" s="6">
        <f>E2219/L2219</f>
        <v>47.222222222222221</v>
      </c>
      <c r="Q2219" t="str">
        <f t="shared" si="136"/>
        <v>music</v>
      </c>
      <c r="R2219" t="str">
        <f t="shared" si="137"/>
        <v>electronic music</v>
      </c>
      <c r="S2219" s="13">
        <f>(I2219/86400)+25569+(-8/24)</f>
        <v>42309.999999999993</v>
      </c>
      <c r="T2219" s="13">
        <f>(J2219/86400)+25569+(-8/24)</f>
        <v>42299.443437499998</v>
      </c>
      <c r="U2219" t="str">
        <f t="shared" si="138"/>
        <v>Oct</v>
      </c>
      <c r="V2219">
        <f t="shared" si="139"/>
        <v>2015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>(E2220/D2220)*100</f>
        <v>122.833</v>
      </c>
      <c r="P2220" s="6">
        <f>E2220/L2220</f>
        <v>32.324473684210524</v>
      </c>
      <c r="Q2220" t="str">
        <f t="shared" si="136"/>
        <v>music</v>
      </c>
      <c r="R2220" t="str">
        <f t="shared" si="137"/>
        <v>electronic music</v>
      </c>
      <c r="S2220" s="13">
        <f>(I2220/86400)+25569+(-8/24)</f>
        <v>41149.666666666664</v>
      </c>
      <c r="T2220" s="13">
        <f>(J2220/86400)+25569+(-8/24)</f>
        <v>41127.478969907403</v>
      </c>
      <c r="U2220" t="str">
        <f t="shared" si="138"/>
        <v>Aug</v>
      </c>
      <c r="V2220">
        <f t="shared" si="139"/>
        <v>2012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>(E2221/D2221)*100</f>
        <v>101.49999999999999</v>
      </c>
      <c r="P2221" s="6">
        <f>E2221/L2221</f>
        <v>53.421052631578945</v>
      </c>
      <c r="Q2221" t="str">
        <f t="shared" si="136"/>
        <v>music</v>
      </c>
      <c r="R2221" t="str">
        <f t="shared" si="137"/>
        <v>electronic music</v>
      </c>
      <c r="S2221" s="13">
        <f>(I2221/86400)+25569+(-8/24)</f>
        <v>42235.385555555556</v>
      </c>
      <c r="T2221" s="13">
        <f>(J2221/86400)+25569+(-8/24)</f>
        <v>42205.385555555556</v>
      </c>
      <c r="U2221" t="str">
        <f t="shared" si="138"/>
        <v>Jul</v>
      </c>
      <c r="V2221">
        <f t="shared" si="139"/>
        <v>2015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>(E2222/D2222)*100</f>
        <v>101.14285714285714</v>
      </c>
      <c r="P2222" s="6">
        <f>E2222/L2222</f>
        <v>51.304347826086953</v>
      </c>
      <c r="Q2222" t="str">
        <f t="shared" si="136"/>
        <v>music</v>
      </c>
      <c r="R2222" t="str">
        <f t="shared" si="137"/>
        <v>electronic music</v>
      </c>
      <c r="S2222" s="13">
        <f>(I2222/86400)+25569+(-8/24)</f>
        <v>41481.727268518516</v>
      </c>
      <c r="T2222" s="13">
        <f>(J2222/86400)+25569+(-8/24)</f>
        <v>41451.727268518516</v>
      </c>
      <c r="U2222" t="str">
        <f t="shared" si="138"/>
        <v>Jun</v>
      </c>
      <c r="V2222">
        <f t="shared" si="139"/>
        <v>2013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>(E2223/D2223)*100</f>
        <v>108.11999999999999</v>
      </c>
      <c r="P2223" s="6">
        <f>E2223/L2223</f>
        <v>37.197247706422019</v>
      </c>
      <c r="Q2223" t="str">
        <f t="shared" si="136"/>
        <v>games</v>
      </c>
      <c r="R2223" t="str">
        <f t="shared" si="137"/>
        <v>tabletop games</v>
      </c>
      <c r="S2223" s="13">
        <f>(I2223/86400)+25569+(-8/24)</f>
        <v>42482.666666666664</v>
      </c>
      <c r="T2223" s="13">
        <f>(J2223/86400)+25569+(-8/24)</f>
        <v>42452.333437499998</v>
      </c>
      <c r="U2223" t="str">
        <f t="shared" si="138"/>
        <v>Mar</v>
      </c>
      <c r="V2223">
        <f t="shared" si="139"/>
        <v>2016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>(E2224/D2224)*100</f>
        <v>162.6</v>
      </c>
      <c r="P2224" s="6">
        <f>E2224/L2224</f>
        <v>27.1</v>
      </c>
      <c r="Q2224" t="str">
        <f t="shared" si="136"/>
        <v>games</v>
      </c>
      <c r="R2224" t="str">
        <f t="shared" si="137"/>
        <v>tabletop games</v>
      </c>
      <c r="S2224" s="13">
        <f>(I2224/86400)+25569+(-8/24)</f>
        <v>40936.454247685186</v>
      </c>
      <c r="T2224" s="13">
        <f>(J2224/86400)+25569+(-8/24)</f>
        <v>40906.454247685186</v>
      </c>
      <c r="U2224" t="str">
        <f t="shared" si="138"/>
        <v>Dec</v>
      </c>
      <c r="V2224">
        <f t="shared" si="139"/>
        <v>2011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>(E2225/D2225)*100</f>
        <v>105.80000000000001</v>
      </c>
      <c r="P2225" s="6">
        <f>E2225/L2225</f>
        <v>206.31</v>
      </c>
      <c r="Q2225" t="str">
        <f t="shared" si="136"/>
        <v>games</v>
      </c>
      <c r="R2225" t="str">
        <f t="shared" si="137"/>
        <v>tabletop games</v>
      </c>
      <c r="S2225" s="13">
        <f>(I2225/86400)+25569+(-8/24)</f>
        <v>42182.307500000003</v>
      </c>
      <c r="T2225" s="13">
        <f>(J2225/86400)+25569+(-8/24)</f>
        <v>42152.307500000003</v>
      </c>
      <c r="U2225" t="str">
        <f t="shared" si="138"/>
        <v>May</v>
      </c>
      <c r="V2225">
        <f t="shared" si="139"/>
        <v>2015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>(E2226/D2226)*100</f>
        <v>243.15000000000003</v>
      </c>
      <c r="P2226" s="6">
        <f>E2226/L2226</f>
        <v>82.145270270270274</v>
      </c>
      <c r="Q2226" t="str">
        <f t="shared" si="136"/>
        <v>games</v>
      </c>
      <c r="R2226" t="str">
        <f t="shared" si="137"/>
        <v>tabletop games</v>
      </c>
      <c r="S2226" s="13">
        <f>(I2226/86400)+25569+(-8/24)</f>
        <v>42672.458333333336</v>
      </c>
      <c r="T2226" s="13">
        <f>(J2226/86400)+25569+(-8/24)</f>
        <v>42644.334201388883</v>
      </c>
      <c r="U2226" t="str">
        <f t="shared" si="138"/>
        <v>Oct</v>
      </c>
      <c r="V2226">
        <f t="shared" si="139"/>
        <v>2016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>(E2227/D2227)*100</f>
        <v>944.83338095238094</v>
      </c>
      <c r="P2227" s="6">
        <f>E2227/L2227</f>
        <v>164.79651993355483</v>
      </c>
      <c r="Q2227" t="str">
        <f t="shared" si="136"/>
        <v>games</v>
      </c>
      <c r="R2227" t="str">
        <f t="shared" si="137"/>
        <v>tabletop games</v>
      </c>
      <c r="S2227" s="13">
        <f>(I2227/86400)+25569+(-8/24)</f>
        <v>41903.458506944444</v>
      </c>
      <c r="T2227" s="13">
        <f>(J2227/86400)+25569+(-8/24)</f>
        <v>41873.458506944444</v>
      </c>
      <c r="U2227" t="str">
        <f t="shared" si="138"/>
        <v>Aug</v>
      </c>
      <c r="V2227">
        <f t="shared" si="139"/>
        <v>2014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>(E2228/D2228)*100</f>
        <v>108.46283333333334</v>
      </c>
      <c r="P2228" s="6">
        <f>E2228/L2228</f>
        <v>60.820280373831778</v>
      </c>
      <c r="Q2228" t="str">
        <f t="shared" si="136"/>
        <v>games</v>
      </c>
      <c r="R2228" t="str">
        <f t="shared" si="137"/>
        <v>tabletop games</v>
      </c>
      <c r="S2228" s="13">
        <f>(I2228/86400)+25569+(-8/24)</f>
        <v>42411.874305555553</v>
      </c>
      <c r="T2228" s="13">
        <f>(J2228/86400)+25569+(-8/24)</f>
        <v>42381.465532407405</v>
      </c>
      <c r="U2228" t="str">
        <f t="shared" si="138"/>
        <v>Jan</v>
      </c>
      <c r="V2228">
        <f t="shared" si="139"/>
        <v>2016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>(E2229/D2229)*100</f>
        <v>157.37692307692308</v>
      </c>
      <c r="P2229" s="6">
        <f>E2229/L2229</f>
        <v>67.970099667774093</v>
      </c>
      <c r="Q2229" t="str">
        <f t="shared" si="136"/>
        <v>games</v>
      </c>
      <c r="R2229" t="str">
        <f t="shared" si="137"/>
        <v>tabletop games</v>
      </c>
      <c r="S2229" s="13">
        <f>(I2229/86400)+25569+(-8/24)</f>
        <v>41591.515682870369</v>
      </c>
      <c r="T2229" s="13">
        <f>(J2229/86400)+25569+(-8/24)</f>
        <v>41561.474016203698</v>
      </c>
      <c r="U2229" t="str">
        <f t="shared" si="138"/>
        <v>Oct</v>
      </c>
      <c r="V2229">
        <f t="shared" si="139"/>
        <v>2013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>(E2230/D2230)*100</f>
        <v>1174.49</v>
      </c>
      <c r="P2230" s="6">
        <f>E2230/L2230</f>
        <v>81.561805555555551</v>
      </c>
      <c r="Q2230" t="str">
        <f t="shared" si="136"/>
        <v>games</v>
      </c>
      <c r="R2230" t="str">
        <f t="shared" si="137"/>
        <v>tabletop games</v>
      </c>
      <c r="S2230" s="13">
        <f>(I2230/86400)+25569+(-8/24)</f>
        <v>42231.944861111107</v>
      </c>
      <c r="T2230" s="13">
        <f>(J2230/86400)+25569+(-8/24)</f>
        <v>42201.944861111107</v>
      </c>
      <c r="U2230" t="str">
        <f t="shared" si="138"/>
        <v>Jul</v>
      </c>
      <c r="V2230">
        <f t="shared" si="139"/>
        <v>2015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>(E2231/D2231)*100</f>
        <v>171.04755366949576</v>
      </c>
      <c r="P2231" s="6">
        <f>E2231/L2231</f>
        <v>25.42547309833024</v>
      </c>
      <c r="Q2231" t="str">
        <f t="shared" si="136"/>
        <v>games</v>
      </c>
      <c r="R2231" t="str">
        <f t="shared" si="137"/>
        <v>tabletop games</v>
      </c>
      <c r="S2231" s="13">
        <f>(I2231/86400)+25569+(-8/24)</f>
        <v>41519.833333333328</v>
      </c>
      <c r="T2231" s="13">
        <f>(J2231/86400)+25569+(-8/24)</f>
        <v>41484.330914351849</v>
      </c>
      <c r="U2231" t="str">
        <f t="shared" si="138"/>
        <v>Jul</v>
      </c>
      <c r="V2231">
        <f t="shared" si="139"/>
        <v>2013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>(E2232/D2232)*100</f>
        <v>125.95294117647057</v>
      </c>
      <c r="P2232" s="6">
        <f>E2232/L2232</f>
        <v>21.497991967871485</v>
      </c>
      <c r="Q2232" t="str">
        <f t="shared" si="136"/>
        <v>games</v>
      </c>
      <c r="R2232" t="str">
        <f t="shared" si="137"/>
        <v>tabletop games</v>
      </c>
      <c r="S2232" s="13">
        <f>(I2232/86400)+25569+(-8/24)</f>
        <v>41754.547766203701</v>
      </c>
      <c r="T2232" s="13">
        <f>(J2232/86400)+25569+(-8/24)</f>
        <v>41724.547766203701</v>
      </c>
      <c r="U2232" t="str">
        <f t="shared" si="138"/>
        <v>Mar</v>
      </c>
      <c r="V2232">
        <f t="shared" si="139"/>
        <v>2014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>(E2233/D2233)*100</f>
        <v>1212.1296000000002</v>
      </c>
      <c r="P2233" s="6">
        <f>E2233/L2233</f>
        <v>27.226630727762803</v>
      </c>
      <c r="Q2233" t="str">
        <f t="shared" si="136"/>
        <v>games</v>
      </c>
      <c r="R2233" t="str">
        <f t="shared" si="137"/>
        <v>tabletop games</v>
      </c>
      <c r="S2233" s="13">
        <f>(I2233/86400)+25569+(-8/24)</f>
        <v>41449.875</v>
      </c>
      <c r="T2233" s="13">
        <f>(J2233/86400)+25569+(-8/24)</f>
        <v>41423.577557870369</v>
      </c>
      <c r="U2233" t="str">
        <f t="shared" si="138"/>
        <v>May</v>
      </c>
      <c r="V2233">
        <f t="shared" si="139"/>
        <v>2013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>(E2234/D2234)*100</f>
        <v>495.8</v>
      </c>
      <c r="P2234" s="6">
        <f>E2234/L2234</f>
        <v>25.091093117408906</v>
      </c>
      <c r="Q2234" t="str">
        <f t="shared" si="136"/>
        <v>games</v>
      </c>
      <c r="R2234" t="str">
        <f t="shared" si="137"/>
        <v>tabletop games</v>
      </c>
      <c r="S2234" s="13">
        <f>(I2234/86400)+25569+(-8/24)</f>
        <v>41838.791666666664</v>
      </c>
      <c r="T2234" s="13">
        <f>(J2234/86400)+25569+(-8/24)</f>
        <v>41806.460740740738</v>
      </c>
      <c r="U2234" t="str">
        <f t="shared" si="138"/>
        <v>Jun</v>
      </c>
      <c r="V2234">
        <f t="shared" si="139"/>
        <v>2014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>(E2235/D2235)*100</f>
        <v>332.03999999999996</v>
      </c>
      <c r="P2235" s="6">
        <f>E2235/L2235</f>
        <v>21.230179028132991</v>
      </c>
      <c r="Q2235" t="str">
        <f t="shared" si="136"/>
        <v>games</v>
      </c>
      <c r="R2235" t="str">
        <f t="shared" si="137"/>
        <v>tabletop games</v>
      </c>
      <c r="S2235" s="13">
        <f>(I2235/86400)+25569+(-8/24)</f>
        <v>42351.666666666664</v>
      </c>
      <c r="T2235" s="13">
        <f>(J2235/86400)+25569+(-8/24)</f>
        <v>42331.045590277776</v>
      </c>
      <c r="U2235" t="str">
        <f t="shared" si="138"/>
        <v>Nov</v>
      </c>
      <c r="V2235">
        <f t="shared" si="139"/>
        <v>2015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>(E2236/D2236)*100</f>
        <v>1165</v>
      </c>
      <c r="P2236" s="6">
        <f>E2236/L2236</f>
        <v>41.607142857142854</v>
      </c>
      <c r="Q2236" t="str">
        <f t="shared" si="136"/>
        <v>games</v>
      </c>
      <c r="R2236" t="str">
        <f t="shared" si="137"/>
        <v>tabletop games</v>
      </c>
      <c r="S2236" s="13">
        <f>(I2236/86400)+25569+(-8/24)</f>
        <v>42740.491284722222</v>
      </c>
      <c r="T2236" s="13">
        <f>(J2236/86400)+25569+(-8/24)</f>
        <v>42710.491284722222</v>
      </c>
      <c r="U2236" t="str">
        <f t="shared" si="138"/>
        <v>Dec</v>
      </c>
      <c r="V2236">
        <f t="shared" si="139"/>
        <v>2016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>(E2237/D2237)*100</f>
        <v>153.3153846153846</v>
      </c>
      <c r="P2237" s="6">
        <f>E2237/L2237</f>
        <v>135.58503401360545</v>
      </c>
      <c r="Q2237" t="str">
        <f t="shared" si="136"/>
        <v>games</v>
      </c>
      <c r="R2237" t="str">
        <f t="shared" si="137"/>
        <v>tabletop games</v>
      </c>
      <c r="S2237" s="13">
        <f>(I2237/86400)+25569+(-8/24)</f>
        <v>42091.647118055553</v>
      </c>
      <c r="T2237" s="13">
        <f>(J2237/86400)+25569+(-8/24)</f>
        <v>42061.688784722217</v>
      </c>
      <c r="U2237" t="str">
        <f t="shared" si="138"/>
        <v>Feb</v>
      </c>
      <c r="V2237">
        <f t="shared" si="139"/>
        <v>2015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>(E2238/D2238)*100</f>
        <v>537.10714285714289</v>
      </c>
      <c r="P2238" s="6">
        <f>E2238/L2238</f>
        <v>22.116176470588236</v>
      </c>
      <c r="Q2238" t="str">
        <f t="shared" si="136"/>
        <v>games</v>
      </c>
      <c r="R2238" t="str">
        <f t="shared" si="137"/>
        <v>tabletop games</v>
      </c>
      <c r="S2238" s="13">
        <f>(I2238/86400)+25569+(-8/24)</f>
        <v>42401.283831018511</v>
      </c>
      <c r="T2238" s="13">
        <f>(J2238/86400)+25569+(-8/24)</f>
        <v>42371.283831018511</v>
      </c>
      <c r="U2238" t="str">
        <f t="shared" si="138"/>
        <v>Jan</v>
      </c>
      <c r="V2238">
        <f t="shared" si="139"/>
        <v>2016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>(E2239/D2239)*100</f>
        <v>352.92777777777775</v>
      </c>
      <c r="P2239" s="6">
        <f>E2239/L2239</f>
        <v>64.625635808748726</v>
      </c>
      <c r="Q2239" t="str">
        <f t="shared" si="136"/>
        <v>games</v>
      </c>
      <c r="R2239" t="str">
        <f t="shared" si="137"/>
        <v>tabletop games</v>
      </c>
      <c r="S2239" s="13">
        <f>(I2239/86400)+25569+(-8/24)</f>
        <v>41954.999305555553</v>
      </c>
      <c r="T2239" s="13">
        <f>(J2239/86400)+25569+(-8/24)</f>
        <v>41914.669942129629</v>
      </c>
      <c r="U2239" t="str">
        <f t="shared" si="138"/>
        <v>Oct</v>
      </c>
      <c r="V2239">
        <f t="shared" si="139"/>
        <v>2014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>(E2240/D2240)*100</f>
        <v>137.4</v>
      </c>
      <c r="P2240" s="6">
        <f>E2240/L2240</f>
        <v>69.569620253164558</v>
      </c>
      <c r="Q2240" t="str">
        <f t="shared" si="136"/>
        <v>games</v>
      </c>
      <c r="R2240" t="str">
        <f t="shared" si="137"/>
        <v>tabletop games</v>
      </c>
      <c r="S2240" s="13">
        <f>(I2240/86400)+25569+(-8/24)</f>
        <v>42804.28837962963</v>
      </c>
      <c r="T2240" s="13">
        <f>(J2240/86400)+25569+(-8/24)</f>
        <v>42774.28837962963</v>
      </c>
      <c r="U2240" t="str">
        <f t="shared" si="138"/>
        <v>Feb</v>
      </c>
      <c r="V2240">
        <f t="shared" si="139"/>
        <v>2017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>(E2241/D2241)*100</f>
        <v>128.02668</v>
      </c>
      <c r="P2241" s="6">
        <f>E2241/L2241</f>
        <v>75.133028169014082</v>
      </c>
      <c r="Q2241" t="str">
        <f t="shared" si="136"/>
        <v>games</v>
      </c>
      <c r="R2241" t="str">
        <f t="shared" si="137"/>
        <v>tabletop games</v>
      </c>
      <c r="S2241" s="13">
        <f>(I2241/86400)+25569+(-8/24)</f>
        <v>41608.834722222222</v>
      </c>
      <c r="T2241" s="13">
        <f>(J2241/86400)+25569+(-8/24)</f>
        <v>41572.625162037039</v>
      </c>
      <c r="U2241" t="str">
        <f t="shared" si="138"/>
        <v>Oct</v>
      </c>
      <c r="V2241">
        <f t="shared" si="139"/>
        <v>2013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>(E2242/D2242)*100</f>
        <v>270.68</v>
      </c>
      <c r="P2242" s="6">
        <f>E2242/L2242</f>
        <v>140.97916666666666</v>
      </c>
      <c r="Q2242" t="str">
        <f t="shared" si="136"/>
        <v>games</v>
      </c>
      <c r="R2242" t="str">
        <f t="shared" si="137"/>
        <v>tabletop games</v>
      </c>
      <c r="S2242" s="13">
        <f>(I2242/86400)+25569+(-8/24)</f>
        <v>42482.492407407401</v>
      </c>
      <c r="T2242" s="13">
        <f>(J2242/86400)+25569+(-8/24)</f>
        <v>42452.492407407401</v>
      </c>
      <c r="U2242" t="str">
        <f t="shared" si="138"/>
        <v>Mar</v>
      </c>
      <c r="V2242">
        <f t="shared" si="139"/>
        <v>2016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>(E2243/D2243)*100</f>
        <v>806.4</v>
      </c>
      <c r="P2243" s="6">
        <f>E2243/L2243</f>
        <v>49.472392638036808</v>
      </c>
      <c r="Q2243" t="str">
        <f t="shared" ref="Q2243:Q2306" si="140">LEFT(N2243,FIND("/",N2243)-1)</f>
        <v>games</v>
      </c>
      <c r="R2243" t="str">
        <f t="shared" ref="R2243:R2306" si="141">MID(N2243,FIND("/",N2243)+1,20)</f>
        <v>tabletop games</v>
      </c>
      <c r="S2243" s="13">
        <f>(I2243/86400)+25569+(-8/24)</f>
        <v>42796.494212962956</v>
      </c>
      <c r="T2243" s="13">
        <f>(J2243/86400)+25569+(-8/24)</f>
        <v>42766.494212962956</v>
      </c>
      <c r="U2243" t="str">
        <f t="shared" ref="U2243:U2306" si="142">TEXT(T2243,"mmm")</f>
        <v>Jan</v>
      </c>
      <c r="V2243">
        <f t="shared" ref="V2243:V2306" si="143">YEAR(T2243)</f>
        <v>2017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>(E2244/D2244)*100</f>
        <v>1360.0976000000001</v>
      </c>
      <c r="P2244" s="6">
        <f>E2244/L2244</f>
        <v>53.865251485148519</v>
      </c>
      <c r="Q2244" t="str">
        <f t="shared" si="140"/>
        <v>games</v>
      </c>
      <c r="R2244" t="str">
        <f t="shared" si="141"/>
        <v>tabletop games</v>
      </c>
      <c r="S2244" s="13">
        <f>(I2244/86400)+25569+(-8/24)</f>
        <v>41604.793055555558</v>
      </c>
      <c r="T2244" s="13">
        <f>(J2244/86400)+25569+(-8/24)</f>
        <v>41569.242280092592</v>
      </c>
      <c r="U2244" t="str">
        <f t="shared" si="142"/>
        <v>Oct</v>
      </c>
      <c r="V2244">
        <f t="shared" si="143"/>
        <v>2013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>(E2245/D2245)*100</f>
        <v>930250</v>
      </c>
      <c r="P2245" s="6">
        <f>E2245/L2245</f>
        <v>4.5712530712530715</v>
      </c>
      <c r="Q2245" t="str">
        <f t="shared" si="140"/>
        <v>games</v>
      </c>
      <c r="R2245" t="str">
        <f t="shared" si="141"/>
        <v>tabletop games</v>
      </c>
      <c r="S2245" s="13">
        <f>(I2245/86400)+25569+(-8/24)</f>
        <v>42806.791666666664</v>
      </c>
      <c r="T2245" s="13">
        <f>(J2245/86400)+25569+(-8/24)</f>
        <v>42800.417708333327</v>
      </c>
      <c r="U2245" t="str">
        <f t="shared" si="142"/>
        <v>Mar</v>
      </c>
      <c r="V2245">
        <f t="shared" si="143"/>
        <v>2017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>(E2246/D2246)*100</f>
        <v>377.02</v>
      </c>
      <c r="P2246" s="6">
        <f>E2246/L2246</f>
        <v>65.00344827586207</v>
      </c>
      <c r="Q2246" t="str">
        <f t="shared" si="140"/>
        <v>games</v>
      </c>
      <c r="R2246" t="str">
        <f t="shared" si="141"/>
        <v>tabletop games</v>
      </c>
      <c r="S2246" s="13">
        <f>(I2246/86400)+25569+(-8/24)</f>
        <v>42659.520833333336</v>
      </c>
      <c r="T2246" s="13">
        <f>(J2246/86400)+25569+(-8/24)</f>
        <v>42647.485486111109</v>
      </c>
      <c r="U2246" t="str">
        <f t="shared" si="142"/>
        <v>Oct</v>
      </c>
      <c r="V2246">
        <f t="shared" si="143"/>
        <v>2016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>(E2247/D2247)*100</f>
        <v>2647.0250000000001</v>
      </c>
      <c r="P2247" s="6">
        <f>E2247/L2247</f>
        <v>53.475252525252522</v>
      </c>
      <c r="Q2247" t="str">
        <f t="shared" si="140"/>
        <v>games</v>
      </c>
      <c r="R2247" t="str">
        <f t="shared" si="141"/>
        <v>tabletop games</v>
      </c>
      <c r="S2247" s="13">
        <f>(I2247/86400)+25569+(-8/24)</f>
        <v>41691.416666666664</v>
      </c>
      <c r="T2247" s="13">
        <f>(J2247/86400)+25569+(-8/24)</f>
        <v>41660.375196759254</v>
      </c>
      <c r="U2247" t="str">
        <f t="shared" si="142"/>
        <v>Jan</v>
      </c>
      <c r="V2247">
        <f t="shared" si="143"/>
        <v>2014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>(E2248/D2248)*100</f>
        <v>100.12</v>
      </c>
      <c r="P2248" s="6">
        <f>E2248/L2248</f>
        <v>43.912280701754383</v>
      </c>
      <c r="Q2248" t="str">
        <f t="shared" si="140"/>
        <v>games</v>
      </c>
      <c r="R2248" t="str">
        <f t="shared" si="141"/>
        <v>tabletop games</v>
      </c>
      <c r="S2248" s="13">
        <f>(I2248/86400)+25569+(-8/24)</f>
        <v>42251.458449074074</v>
      </c>
      <c r="T2248" s="13">
        <f>(J2248/86400)+25569+(-8/24)</f>
        <v>42221.458449074074</v>
      </c>
      <c r="U2248" t="str">
        <f t="shared" si="142"/>
        <v>Aug</v>
      </c>
      <c r="V2248">
        <f t="shared" si="143"/>
        <v>2015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>(E2249/D2249)*100</f>
        <v>104.45405405405405</v>
      </c>
      <c r="P2249" s="6">
        <f>E2249/L2249</f>
        <v>50.852631578947367</v>
      </c>
      <c r="Q2249" t="str">
        <f t="shared" si="140"/>
        <v>games</v>
      </c>
      <c r="R2249" t="str">
        <f t="shared" si="141"/>
        <v>tabletop games</v>
      </c>
      <c r="S2249" s="13">
        <f>(I2249/86400)+25569+(-8/24)</f>
        <v>42214.332928240743</v>
      </c>
      <c r="T2249" s="13">
        <f>(J2249/86400)+25569+(-8/24)</f>
        <v>42200.332928240743</v>
      </c>
      <c r="U2249" t="str">
        <f t="shared" si="142"/>
        <v>Jul</v>
      </c>
      <c r="V2249">
        <f t="shared" si="143"/>
        <v>2015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>(E2250/D2250)*100</f>
        <v>107.21428571428571</v>
      </c>
      <c r="P2250" s="6">
        <f>E2250/L2250</f>
        <v>58.6328125</v>
      </c>
      <c r="Q2250" t="str">
        <f t="shared" si="140"/>
        <v>games</v>
      </c>
      <c r="R2250" t="str">
        <f t="shared" si="141"/>
        <v>tabletop games</v>
      </c>
      <c r="S2250" s="13">
        <f>(I2250/86400)+25569+(-8/24)</f>
        <v>42718.542569444442</v>
      </c>
      <c r="T2250" s="13">
        <f>(J2250/86400)+25569+(-8/24)</f>
        <v>42688.542569444442</v>
      </c>
      <c r="U2250" t="str">
        <f t="shared" si="142"/>
        <v>Nov</v>
      </c>
      <c r="V2250">
        <f t="shared" si="143"/>
        <v>2016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>(E2251/D2251)*100</f>
        <v>168.77142857142857</v>
      </c>
      <c r="P2251" s="6">
        <f>E2251/L2251</f>
        <v>32.81666666666667</v>
      </c>
      <c r="Q2251" t="str">
        <f t="shared" si="140"/>
        <v>games</v>
      </c>
      <c r="R2251" t="str">
        <f t="shared" si="141"/>
        <v>tabletop games</v>
      </c>
      <c r="S2251" s="13">
        <f>(I2251/86400)+25569+(-8/24)</f>
        <v>41366.328298611108</v>
      </c>
      <c r="T2251" s="13">
        <f>(J2251/86400)+25569+(-8/24)</f>
        <v>41336.36996527778</v>
      </c>
      <c r="U2251" t="str">
        <f t="shared" si="142"/>
        <v>Mar</v>
      </c>
      <c r="V2251">
        <f t="shared" si="143"/>
        <v>2013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>(E2252/D2252)*100</f>
        <v>975.11200000000008</v>
      </c>
      <c r="P2252" s="6">
        <f>E2252/L2252</f>
        <v>426.93169877408059</v>
      </c>
      <c r="Q2252" t="str">
        <f t="shared" si="140"/>
        <v>games</v>
      </c>
      <c r="R2252" t="str">
        <f t="shared" si="141"/>
        <v>tabletop games</v>
      </c>
      <c r="S2252" s="13">
        <f>(I2252/86400)+25569+(-8/24)</f>
        <v>42706.713807870365</v>
      </c>
      <c r="T2252" s="13">
        <f>(J2252/86400)+25569+(-8/24)</f>
        <v>42676.6721412037</v>
      </c>
      <c r="U2252" t="str">
        <f t="shared" si="142"/>
        <v>Nov</v>
      </c>
      <c r="V2252">
        <f t="shared" si="143"/>
        <v>2016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>(E2253/D2253)*100</f>
        <v>134.44929411764704</v>
      </c>
      <c r="P2253" s="6">
        <f>E2253/L2253</f>
        <v>23.808729166666669</v>
      </c>
      <c r="Q2253" t="str">
        <f t="shared" si="140"/>
        <v>games</v>
      </c>
      <c r="R2253" t="str">
        <f t="shared" si="141"/>
        <v>tabletop games</v>
      </c>
      <c r="S2253" s="13">
        <f>(I2253/86400)+25569+(-8/24)</f>
        <v>41867.012465277774</v>
      </c>
      <c r="T2253" s="13">
        <f>(J2253/86400)+25569+(-8/24)</f>
        <v>41846.012465277774</v>
      </c>
      <c r="U2253" t="str">
        <f t="shared" si="142"/>
        <v>Jul</v>
      </c>
      <c r="V2253">
        <f t="shared" si="143"/>
        <v>2014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>(E2254/D2254)*100</f>
        <v>272.27777777777777</v>
      </c>
      <c r="P2254" s="6">
        <f>E2254/L2254</f>
        <v>98.413654618473899</v>
      </c>
      <c r="Q2254" t="str">
        <f t="shared" si="140"/>
        <v>games</v>
      </c>
      <c r="R2254" t="str">
        <f t="shared" si="141"/>
        <v>tabletop games</v>
      </c>
      <c r="S2254" s="13">
        <f>(I2254/86400)+25569+(-8/24)</f>
        <v>42587.994652777772</v>
      </c>
      <c r="T2254" s="13">
        <f>(J2254/86400)+25569+(-8/24)</f>
        <v>42572.994652777772</v>
      </c>
      <c r="U2254" t="str">
        <f t="shared" si="142"/>
        <v>Jul</v>
      </c>
      <c r="V2254">
        <f t="shared" si="143"/>
        <v>2016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>(E2255/D2255)*100</f>
        <v>112.6875</v>
      </c>
      <c r="P2255" s="6">
        <f>E2255/L2255</f>
        <v>107.32142857142857</v>
      </c>
      <c r="Q2255" t="str">
        <f t="shared" si="140"/>
        <v>games</v>
      </c>
      <c r="R2255" t="str">
        <f t="shared" si="141"/>
        <v>tabletop games</v>
      </c>
      <c r="S2255" s="13">
        <f>(I2255/86400)+25569+(-8/24)</f>
        <v>42326.33966435185</v>
      </c>
      <c r="T2255" s="13">
        <f>(J2255/86400)+25569+(-8/24)</f>
        <v>42296.297997685186</v>
      </c>
      <c r="U2255" t="str">
        <f t="shared" si="142"/>
        <v>Oct</v>
      </c>
      <c r="V2255">
        <f t="shared" si="143"/>
        <v>2015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>(E2256/D2256)*100</f>
        <v>459.8</v>
      </c>
      <c r="P2256" s="6">
        <f>E2256/L2256</f>
        <v>11.67005076142132</v>
      </c>
      <c r="Q2256" t="str">
        <f t="shared" si="140"/>
        <v>games</v>
      </c>
      <c r="R2256" t="str">
        <f t="shared" si="141"/>
        <v>tabletop games</v>
      </c>
      <c r="S2256" s="13">
        <f>(I2256/86400)+25569+(-8/24)</f>
        <v>42759.314444444441</v>
      </c>
      <c r="T2256" s="13">
        <f>(J2256/86400)+25569+(-8/24)</f>
        <v>42752.314444444441</v>
      </c>
      <c r="U2256" t="str">
        <f t="shared" si="142"/>
        <v>Jan</v>
      </c>
      <c r="V2256">
        <f t="shared" si="143"/>
        <v>2017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>(E2257/D2257)*100</f>
        <v>286.65822784810126</v>
      </c>
      <c r="P2257" s="6">
        <f>E2257/L2257</f>
        <v>41.782287822878232</v>
      </c>
      <c r="Q2257" t="str">
        <f t="shared" si="140"/>
        <v>games</v>
      </c>
      <c r="R2257" t="str">
        <f t="shared" si="141"/>
        <v>tabletop games</v>
      </c>
      <c r="S2257" s="13">
        <f>(I2257/86400)+25569+(-8/24)</f>
        <v>42497.618645833332</v>
      </c>
      <c r="T2257" s="13">
        <f>(J2257/86400)+25569+(-8/24)</f>
        <v>42467.618645833332</v>
      </c>
      <c r="U2257" t="str">
        <f t="shared" si="142"/>
        <v>Apr</v>
      </c>
      <c r="V2257">
        <f t="shared" si="143"/>
        <v>2016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>(E2258/D2258)*100</f>
        <v>222.70833333333334</v>
      </c>
      <c r="P2258" s="6">
        <f>E2258/L2258</f>
        <v>21.38</v>
      </c>
      <c r="Q2258" t="str">
        <f t="shared" si="140"/>
        <v>games</v>
      </c>
      <c r="R2258" t="str">
        <f t="shared" si="141"/>
        <v>tabletop games</v>
      </c>
      <c r="S2258" s="13">
        <f>(I2258/86400)+25569+(-8/24)</f>
        <v>42696.118587962956</v>
      </c>
      <c r="T2258" s="13">
        <f>(J2258/86400)+25569+(-8/24)</f>
        <v>42682.118587962956</v>
      </c>
      <c r="U2258" t="str">
        <f t="shared" si="142"/>
        <v>Nov</v>
      </c>
      <c r="V2258">
        <f t="shared" si="143"/>
        <v>2016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>(E2259/D2259)*100</f>
        <v>636.14</v>
      </c>
      <c r="P2259" s="6">
        <f>E2259/L2259</f>
        <v>94.103550295857985</v>
      </c>
      <c r="Q2259" t="str">
        <f t="shared" si="140"/>
        <v>games</v>
      </c>
      <c r="R2259" t="str">
        <f t="shared" si="141"/>
        <v>tabletop games</v>
      </c>
      <c r="S2259" s="13">
        <f>(I2259/86400)+25569+(-8/24)</f>
        <v>42540.624999999993</v>
      </c>
      <c r="T2259" s="13">
        <f>(J2259/86400)+25569+(-8/24)</f>
        <v>42505.603344907409</v>
      </c>
      <c r="U2259" t="str">
        <f t="shared" si="142"/>
        <v>May</v>
      </c>
      <c r="V2259">
        <f t="shared" si="143"/>
        <v>2016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>(E2260/D2260)*100</f>
        <v>146.5</v>
      </c>
      <c r="P2260" s="6">
        <f>E2260/L2260</f>
        <v>15.721951219512196</v>
      </c>
      <c r="Q2260" t="str">
        <f t="shared" si="140"/>
        <v>games</v>
      </c>
      <c r="R2260" t="str">
        <f t="shared" si="141"/>
        <v>tabletop games</v>
      </c>
      <c r="S2260" s="13">
        <f>(I2260/86400)+25569+(-8/24)</f>
        <v>42166.417673611104</v>
      </c>
      <c r="T2260" s="13">
        <f>(J2260/86400)+25569+(-8/24)</f>
        <v>42136.417673611104</v>
      </c>
      <c r="U2260" t="str">
        <f t="shared" si="142"/>
        <v>May</v>
      </c>
      <c r="V2260">
        <f t="shared" si="143"/>
        <v>2015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>(E2261/D2261)*100</f>
        <v>1867.1</v>
      </c>
      <c r="P2261" s="6">
        <f>E2261/L2261</f>
        <v>90.635922330097088</v>
      </c>
      <c r="Q2261" t="str">
        <f t="shared" si="140"/>
        <v>games</v>
      </c>
      <c r="R2261" t="str">
        <f t="shared" si="141"/>
        <v>tabletop games</v>
      </c>
      <c r="S2261" s="13">
        <f>(I2261/86400)+25569+(-8/24)</f>
        <v>42712.47148148148</v>
      </c>
      <c r="T2261" s="13">
        <f>(J2261/86400)+25569+(-8/24)</f>
        <v>42702.47148148148</v>
      </c>
      <c r="U2261" t="str">
        <f t="shared" si="142"/>
        <v>Nov</v>
      </c>
      <c r="V2261">
        <f t="shared" si="143"/>
        <v>2016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>(E2262/D2262)*100</f>
        <v>326.92</v>
      </c>
      <c r="P2262" s="6">
        <f>E2262/L2262</f>
        <v>97.297619047619051</v>
      </c>
      <c r="Q2262" t="str">
        <f t="shared" si="140"/>
        <v>games</v>
      </c>
      <c r="R2262" t="str">
        <f t="shared" si="141"/>
        <v>tabletop games</v>
      </c>
      <c r="S2262" s="13">
        <f>(I2262/86400)+25569+(-8/24)</f>
        <v>41724.641782407409</v>
      </c>
      <c r="T2262" s="13">
        <f>(J2262/86400)+25569+(-8/24)</f>
        <v>41694.683449074073</v>
      </c>
      <c r="U2262" t="str">
        <f t="shared" si="142"/>
        <v>Feb</v>
      </c>
      <c r="V2262">
        <f t="shared" si="143"/>
        <v>2014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>(E2263/D2263)*100</f>
        <v>779.5</v>
      </c>
      <c r="P2263" s="6">
        <f>E2263/L2263</f>
        <v>37.11904761904762</v>
      </c>
      <c r="Q2263" t="str">
        <f t="shared" si="140"/>
        <v>games</v>
      </c>
      <c r="R2263" t="str">
        <f t="shared" si="141"/>
        <v>tabletop games</v>
      </c>
      <c r="S2263" s="13">
        <f>(I2263/86400)+25569+(-8/24)</f>
        <v>42780.391435185178</v>
      </c>
      <c r="T2263" s="13">
        <f>(J2263/86400)+25569+(-8/24)</f>
        <v>42759.391435185178</v>
      </c>
      <c r="U2263" t="str">
        <f t="shared" si="142"/>
        <v>Jan</v>
      </c>
      <c r="V2263">
        <f t="shared" si="143"/>
        <v>2017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>(E2264/D2264)*100</f>
        <v>154.15151515151516</v>
      </c>
      <c r="P2264" s="6">
        <f>E2264/L2264</f>
        <v>28.104972375690608</v>
      </c>
      <c r="Q2264" t="str">
        <f t="shared" si="140"/>
        <v>games</v>
      </c>
      <c r="R2264" t="str">
        <f t="shared" si="141"/>
        <v>tabletop games</v>
      </c>
      <c r="S2264" s="13">
        <f>(I2264/86400)+25569+(-8/24)</f>
        <v>41960.666666666664</v>
      </c>
      <c r="T2264" s="13">
        <f>(J2264/86400)+25569+(-8/24)</f>
        <v>41926.251828703702</v>
      </c>
      <c r="U2264" t="str">
        <f t="shared" si="142"/>
        <v>Oct</v>
      </c>
      <c r="V2264">
        <f t="shared" si="143"/>
        <v>2014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>(E2265/D2265)*100</f>
        <v>115.54666666666667</v>
      </c>
      <c r="P2265" s="6">
        <f>E2265/L2265</f>
        <v>144.43333333333334</v>
      </c>
      <c r="Q2265" t="str">
        <f t="shared" si="140"/>
        <v>games</v>
      </c>
      <c r="R2265" t="str">
        <f t="shared" si="141"/>
        <v>tabletop games</v>
      </c>
      <c r="S2265" s="13">
        <f>(I2265/86400)+25569+(-8/24)</f>
        <v>42035.498993055553</v>
      </c>
      <c r="T2265" s="13">
        <f>(J2265/86400)+25569+(-8/24)</f>
        <v>42014.498993055553</v>
      </c>
      <c r="U2265" t="str">
        <f t="shared" si="142"/>
        <v>Jan</v>
      </c>
      <c r="V2265">
        <f t="shared" si="143"/>
        <v>2015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>(E2266/D2266)*100</f>
        <v>180.03333333333333</v>
      </c>
      <c r="P2266" s="6">
        <f>E2266/L2266</f>
        <v>24.274157303370785</v>
      </c>
      <c r="Q2266" t="str">
        <f t="shared" si="140"/>
        <v>games</v>
      </c>
      <c r="R2266" t="str">
        <f t="shared" si="141"/>
        <v>tabletop games</v>
      </c>
      <c r="S2266" s="13">
        <f>(I2266/86400)+25569+(-8/24)</f>
        <v>42512.791666666664</v>
      </c>
      <c r="T2266" s="13">
        <f>(J2266/86400)+25569+(-8/24)</f>
        <v>42496.249004629623</v>
      </c>
      <c r="U2266" t="str">
        <f t="shared" si="142"/>
        <v>May</v>
      </c>
      <c r="V2266">
        <f t="shared" si="143"/>
        <v>2016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>(E2267/D2267)*100</f>
        <v>298.5</v>
      </c>
      <c r="P2267" s="6">
        <f>E2267/L2267</f>
        <v>35.117647058823529</v>
      </c>
      <c r="Q2267" t="str">
        <f t="shared" si="140"/>
        <v>games</v>
      </c>
      <c r="R2267" t="str">
        <f t="shared" si="141"/>
        <v>tabletop games</v>
      </c>
      <c r="S2267" s="13">
        <f>(I2267/86400)+25569+(-8/24)</f>
        <v>42696.519756944443</v>
      </c>
      <c r="T2267" s="13">
        <f>(J2267/86400)+25569+(-8/24)</f>
        <v>42689.519756944443</v>
      </c>
      <c r="U2267" t="str">
        <f t="shared" si="142"/>
        <v>Nov</v>
      </c>
      <c r="V2267">
        <f t="shared" si="143"/>
        <v>2016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>(E2268/D2268)*100</f>
        <v>320.26666666666665</v>
      </c>
      <c r="P2268" s="6">
        <f>E2268/L2268</f>
        <v>24.762886597938145</v>
      </c>
      <c r="Q2268" t="str">
        <f t="shared" si="140"/>
        <v>games</v>
      </c>
      <c r="R2268" t="str">
        <f t="shared" si="141"/>
        <v>tabletop games</v>
      </c>
      <c r="S2268" s="13">
        <f>(I2268/86400)+25569+(-8/24)</f>
        <v>42486.749999999993</v>
      </c>
      <c r="T2268" s="13">
        <f>(J2268/86400)+25569+(-8/24)</f>
        <v>42469.541574074072</v>
      </c>
      <c r="U2268" t="str">
        <f t="shared" si="142"/>
        <v>Apr</v>
      </c>
      <c r="V2268">
        <f t="shared" si="143"/>
        <v>2016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>(E2269/D2269)*100</f>
        <v>380.52499999999998</v>
      </c>
      <c r="P2269" s="6">
        <f>E2269/L2269</f>
        <v>188.37871287128712</v>
      </c>
      <c r="Q2269" t="str">
        <f t="shared" si="140"/>
        <v>games</v>
      </c>
      <c r="R2269" t="str">
        <f t="shared" si="141"/>
        <v>tabletop games</v>
      </c>
      <c r="S2269" s="13">
        <f>(I2269/86400)+25569+(-8/24)</f>
        <v>41993.708333333336</v>
      </c>
      <c r="T2269" s="13">
        <f>(J2269/86400)+25569+(-8/24)</f>
        <v>41968.496493055551</v>
      </c>
      <c r="U2269" t="str">
        <f t="shared" si="142"/>
        <v>Nov</v>
      </c>
      <c r="V2269">
        <f t="shared" si="143"/>
        <v>2014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>(E2270/D2270)*100</f>
        <v>102.60000000000001</v>
      </c>
      <c r="P2270" s="6">
        <f>E2270/L2270</f>
        <v>148.08247422680412</v>
      </c>
      <c r="Q2270" t="str">
        <f t="shared" si="140"/>
        <v>games</v>
      </c>
      <c r="R2270" t="str">
        <f t="shared" si="141"/>
        <v>tabletop games</v>
      </c>
      <c r="S2270" s="13">
        <f>(I2270/86400)+25569+(-8/24)</f>
        <v>42805.749016203707</v>
      </c>
      <c r="T2270" s="13">
        <f>(J2270/86400)+25569+(-8/24)</f>
        <v>42775.749016203707</v>
      </c>
      <c r="U2270" t="str">
        <f t="shared" si="142"/>
        <v>Feb</v>
      </c>
      <c r="V2270">
        <f t="shared" si="143"/>
        <v>2017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>(E2271/D2271)*100</f>
        <v>1801.64</v>
      </c>
      <c r="P2271" s="6">
        <f>E2271/L2271</f>
        <v>49.934589800443462</v>
      </c>
      <c r="Q2271" t="str">
        <f t="shared" si="140"/>
        <v>games</v>
      </c>
      <c r="R2271" t="str">
        <f t="shared" si="141"/>
        <v>tabletop games</v>
      </c>
      <c r="S2271" s="13">
        <f>(I2271/86400)+25569+(-8/24)</f>
        <v>42800.874999999993</v>
      </c>
      <c r="T2271" s="13">
        <f>(J2271/86400)+25569+(-8/24)</f>
        <v>42776.371099537035</v>
      </c>
      <c r="U2271" t="str">
        <f t="shared" si="142"/>
        <v>Feb</v>
      </c>
      <c r="V2271">
        <f t="shared" si="143"/>
        <v>2017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>(E2272/D2272)*100</f>
        <v>720.24800000000005</v>
      </c>
      <c r="P2272" s="6">
        <f>E2272/L2272</f>
        <v>107.82155688622754</v>
      </c>
      <c r="Q2272" t="str">
        <f t="shared" si="140"/>
        <v>games</v>
      </c>
      <c r="R2272" t="str">
        <f t="shared" si="141"/>
        <v>tabletop games</v>
      </c>
      <c r="S2272" s="13">
        <f>(I2272/86400)+25569+(-8/24)</f>
        <v>42745.582638888889</v>
      </c>
      <c r="T2272" s="13">
        <f>(J2272/86400)+25569+(-8/24)</f>
        <v>42725.536030092589</v>
      </c>
      <c r="U2272" t="str">
        <f t="shared" si="142"/>
        <v>Dec</v>
      </c>
      <c r="V2272">
        <f t="shared" si="143"/>
        <v>2016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>(E2273/D2273)*100</f>
        <v>283.09000000000003</v>
      </c>
      <c r="P2273" s="6">
        <f>E2273/L2273</f>
        <v>42.63403614457831</v>
      </c>
      <c r="Q2273" t="str">
        <f t="shared" si="140"/>
        <v>games</v>
      </c>
      <c r="R2273" t="str">
        <f t="shared" si="141"/>
        <v>tabletop games</v>
      </c>
      <c r="S2273" s="13">
        <f>(I2273/86400)+25569+(-8/24)</f>
        <v>42713.666712962957</v>
      </c>
      <c r="T2273" s="13">
        <f>(J2273/86400)+25569+(-8/24)</f>
        <v>42683.666712962957</v>
      </c>
      <c r="U2273" t="str">
        <f t="shared" si="142"/>
        <v>Nov</v>
      </c>
      <c r="V2273">
        <f t="shared" si="143"/>
        <v>2016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>(E2274/D2274)*100</f>
        <v>1356.6000000000001</v>
      </c>
      <c r="P2274" s="6">
        <f>E2274/L2274</f>
        <v>14.370762711864407</v>
      </c>
      <c r="Q2274" t="str">
        <f t="shared" si="140"/>
        <v>games</v>
      </c>
      <c r="R2274" t="str">
        <f t="shared" si="141"/>
        <v>tabletop games</v>
      </c>
      <c r="S2274" s="13">
        <f>(I2274/86400)+25569+(-8/24)</f>
        <v>42345.366157407407</v>
      </c>
      <c r="T2274" s="13">
        <f>(J2274/86400)+25569+(-8/24)</f>
        <v>42315.366157407407</v>
      </c>
      <c r="U2274" t="str">
        <f t="shared" si="142"/>
        <v>Nov</v>
      </c>
      <c r="V2274">
        <f t="shared" si="143"/>
        <v>2015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>(E2275/D2275)*100</f>
        <v>220.35999999999999</v>
      </c>
      <c r="P2275" s="6">
        <f>E2275/L2275</f>
        <v>37.476190476190474</v>
      </c>
      <c r="Q2275" t="str">
        <f t="shared" si="140"/>
        <v>games</v>
      </c>
      <c r="R2275" t="str">
        <f t="shared" si="141"/>
        <v>tabletop games</v>
      </c>
      <c r="S2275" s="13">
        <f>(I2275/86400)+25569+(-8/24)</f>
        <v>42806.174097222225</v>
      </c>
      <c r="T2275" s="13">
        <f>(J2275/86400)+25569+(-8/24)</f>
        <v>42781.215763888882</v>
      </c>
      <c r="U2275" t="str">
        <f t="shared" si="142"/>
        <v>Feb</v>
      </c>
      <c r="V2275">
        <f t="shared" si="143"/>
        <v>2017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>(E2276/D2276)*100</f>
        <v>119.6</v>
      </c>
      <c r="P2276" s="6">
        <f>E2276/L2276</f>
        <v>30.202020202020201</v>
      </c>
      <c r="Q2276" t="str">
        <f t="shared" si="140"/>
        <v>games</v>
      </c>
      <c r="R2276" t="str">
        <f t="shared" si="141"/>
        <v>tabletop games</v>
      </c>
      <c r="S2276" s="13">
        <f>(I2276/86400)+25569+(-8/24)</f>
        <v>41693.167326388888</v>
      </c>
      <c r="T2276" s="13">
        <f>(J2276/86400)+25569+(-8/24)</f>
        <v>41663.167326388888</v>
      </c>
      <c r="U2276" t="str">
        <f t="shared" si="142"/>
        <v>Jan</v>
      </c>
      <c r="V2276">
        <f t="shared" si="143"/>
        <v>2014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>(E2277/D2277)*100</f>
        <v>407.76923076923077</v>
      </c>
      <c r="P2277" s="6">
        <f>E2277/L2277</f>
        <v>33.550632911392405</v>
      </c>
      <c r="Q2277" t="str">
        <f t="shared" si="140"/>
        <v>games</v>
      </c>
      <c r="R2277" t="str">
        <f t="shared" si="141"/>
        <v>tabletop games</v>
      </c>
      <c r="S2277" s="13">
        <f>(I2277/86400)+25569+(-8/24)</f>
        <v>41995.283321759256</v>
      </c>
      <c r="T2277" s="13">
        <f>(J2277/86400)+25569+(-8/24)</f>
        <v>41965.283321759256</v>
      </c>
      <c r="U2277" t="str">
        <f t="shared" si="142"/>
        <v>Nov</v>
      </c>
      <c r="V2277">
        <f t="shared" si="143"/>
        <v>2014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>(E2278/D2278)*100</f>
        <v>105.81826105905425</v>
      </c>
      <c r="P2278" s="6">
        <f>E2278/L2278</f>
        <v>64.74666666666667</v>
      </c>
      <c r="Q2278" t="str">
        <f t="shared" si="140"/>
        <v>games</v>
      </c>
      <c r="R2278" t="str">
        <f t="shared" si="141"/>
        <v>tabletop games</v>
      </c>
      <c r="S2278" s="13">
        <f>(I2278/86400)+25569+(-8/24)</f>
        <v>41644.318159722221</v>
      </c>
      <c r="T2278" s="13">
        <f>(J2278/86400)+25569+(-8/24)</f>
        <v>41614.318159722221</v>
      </c>
      <c r="U2278" t="str">
        <f t="shared" si="142"/>
        <v>Dec</v>
      </c>
      <c r="V2278">
        <f t="shared" si="143"/>
        <v>2013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>(E2279/D2279)*100</f>
        <v>141.08235294117648</v>
      </c>
      <c r="P2279" s="6">
        <f>E2279/L2279</f>
        <v>57.932367149758456</v>
      </c>
      <c r="Q2279" t="str">
        <f t="shared" si="140"/>
        <v>games</v>
      </c>
      <c r="R2279" t="str">
        <f t="shared" si="141"/>
        <v>tabletop games</v>
      </c>
      <c r="S2279" s="13">
        <f>(I2279/86400)+25569+(-8/24)</f>
        <v>40966.345173611109</v>
      </c>
      <c r="T2279" s="13">
        <f>(J2279/86400)+25569+(-8/24)</f>
        <v>40936.345173611109</v>
      </c>
      <c r="U2279" t="str">
        <f t="shared" si="142"/>
        <v>Jan</v>
      </c>
      <c r="V2279">
        <f t="shared" si="143"/>
        <v>2012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>(E2280/D2280)*100</f>
        <v>270.7</v>
      </c>
      <c r="P2280" s="6">
        <f>E2280/L2280</f>
        <v>53.078431372549019</v>
      </c>
      <c r="Q2280" t="str">
        <f t="shared" si="140"/>
        <v>games</v>
      </c>
      <c r="R2280" t="str">
        <f t="shared" si="141"/>
        <v>tabletop games</v>
      </c>
      <c r="S2280" s="13">
        <f>(I2280/86400)+25569+(-8/24)</f>
        <v>42372.624305555553</v>
      </c>
      <c r="T2280" s="13">
        <f>(J2280/86400)+25569+(-8/24)</f>
        <v>42338.375775462962</v>
      </c>
      <c r="U2280" t="str">
        <f t="shared" si="142"/>
        <v>Nov</v>
      </c>
      <c r="V2280">
        <f t="shared" si="143"/>
        <v>2015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>(E2281/D2281)*100</f>
        <v>153.80000000000001</v>
      </c>
      <c r="P2281" s="6">
        <f>E2281/L2281</f>
        <v>48.0625</v>
      </c>
      <c r="Q2281" t="str">
        <f t="shared" si="140"/>
        <v>games</v>
      </c>
      <c r="R2281" t="str">
        <f t="shared" si="141"/>
        <v>tabletop games</v>
      </c>
      <c r="S2281" s="13">
        <f>(I2281/86400)+25569+(-8/24)</f>
        <v>42038.833333333336</v>
      </c>
      <c r="T2281" s="13">
        <f>(J2281/86400)+25569+(-8/24)</f>
        <v>42020.473368055558</v>
      </c>
      <c r="U2281" t="str">
        <f t="shared" si="142"/>
        <v>Jan</v>
      </c>
      <c r="V2281">
        <f t="shared" si="143"/>
        <v>2015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>(E2282/D2282)*100</f>
        <v>403.57653061224488</v>
      </c>
      <c r="P2282" s="6">
        <f>E2282/L2282</f>
        <v>82.396874999999994</v>
      </c>
      <c r="Q2282" t="str">
        <f t="shared" si="140"/>
        <v>games</v>
      </c>
      <c r="R2282" t="str">
        <f t="shared" si="141"/>
        <v>tabletop games</v>
      </c>
      <c r="S2282" s="13">
        <f>(I2282/86400)+25569+(-8/24)</f>
        <v>42264.291562499995</v>
      </c>
      <c r="T2282" s="13">
        <f>(J2282/86400)+25569+(-8/24)</f>
        <v>42234.291562499995</v>
      </c>
      <c r="U2282" t="str">
        <f t="shared" si="142"/>
        <v>Aug</v>
      </c>
      <c r="V2282">
        <f t="shared" si="143"/>
        <v>2015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>(E2283/D2283)*100</f>
        <v>185</v>
      </c>
      <c r="P2283" s="6">
        <f>E2283/L2283</f>
        <v>50.454545454545453</v>
      </c>
      <c r="Q2283" t="str">
        <f t="shared" si="140"/>
        <v>music</v>
      </c>
      <c r="R2283" t="str">
        <f t="shared" si="141"/>
        <v>rock</v>
      </c>
      <c r="S2283" s="13">
        <f>(I2283/86400)+25569+(-8/24)</f>
        <v>40748.951388888883</v>
      </c>
      <c r="T2283" s="13">
        <f>(J2283/86400)+25569+(-8/24)</f>
        <v>40686.952511574069</v>
      </c>
      <c r="U2283" t="str">
        <f t="shared" si="142"/>
        <v>May</v>
      </c>
      <c r="V2283">
        <f t="shared" si="143"/>
        <v>2011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>(E2284/D2284)*100</f>
        <v>185.33333333333331</v>
      </c>
      <c r="P2284" s="6">
        <f>E2284/L2284</f>
        <v>115.83333333333333</v>
      </c>
      <c r="Q2284" t="str">
        <f t="shared" si="140"/>
        <v>music</v>
      </c>
      <c r="R2284" t="str">
        <f t="shared" si="141"/>
        <v>rock</v>
      </c>
      <c r="S2284" s="13">
        <f>(I2284/86400)+25569+(-8/24)</f>
        <v>42382.841273148144</v>
      </c>
      <c r="T2284" s="13">
        <f>(J2284/86400)+25569+(-8/24)</f>
        <v>42322.841273148144</v>
      </c>
      <c r="U2284" t="str">
        <f t="shared" si="142"/>
        <v>Nov</v>
      </c>
      <c r="V2284">
        <f t="shared" si="143"/>
        <v>2015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>(E2285/D2285)*100</f>
        <v>100.85533333333332</v>
      </c>
      <c r="P2285" s="6">
        <f>E2285/L2285</f>
        <v>63.03458333333333</v>
      </c>
      <c r="Q2285" t="str">
        <f t="shared" si="140"/>
        <v>music</v>
      </c>
      <c r="R2285" t="str">
        <f t="shared" si="141"/>
        <v>rock</v>
      </c>
      <c r="S2285" s="13">
        <f>(I2285/86400)+25569+(-8/24)</f>
        <v>41037.750046296293</v>
      </c>
      <c r="T2285" s="13">
        <f>(J2285/86400)+25569+(-8/24)</f>
        <v>40977.791712962957</v>
      </c>
      <c r="U2285" t="str">
        <f t="shared" si="142"/>
        <v>Mar</v>
      </c>
      <c r="V2285">
        <f t="shared" si="143"/>
        <v>2012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>(E2286/D2286)*100</f>
        <v>106.22116666666668</v>
      </c>
      <c r="P2286" s="6">
        <f>E2286/L2286</f>
        <v>108.02152542372882</v>
      </c>
      <c r="Q2286" t="str">
        <f t="shared" si="140"/>
        <v>music</v>
      </c>
      <c r="R2286" t="str">
        <f t="shared" si="141"/>
        <v>rock</v>
      </c>
      <c r="S2286" s="13">
        <f>(I2286/86400)+25569+(-8/24)</f>
        <v>40613.833333333328</v>
      </c>
      <c r="T2286" s="13">
        <f>(J2286/86400)+25569+(-8/24)</f>
        <v>40585.463483796295</v>
      </c>
      <c r="U2286" t="str">
        <f t="shared" si="142"/>
        <v>Feb</v>
      </c>
      <c r="V2286">
        <f t="shared" si="143"/>
        <v>2011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>(E2287/D2287)*100</f>
        <v>121.36666666666667</v>
      </c>
      <c r="P2287" s="6">
        <f>E2287/L2287</f>
        <v>46.088607594936711</v>
      </c>
      <c r="Q2287" t="str">
        <f t="shared" si="140"/>
        <v>music</v>
      </c>
      <c r="R2287" t="str">
        <f t="shared" si="141"/>
        <v>rock</v>
      </c>
      <c r="S2287" s="13">
        <f>(I2287/86400)+25569+(-8/24)</f>
        <v>41088.852349537039</v>
      </c>
      <c r="T2287" s="13">
        <f>(J2287/86400)+25569+(-8/24)</f>
        <v>41058.852349537039</v>
      </c>
      <c r="U2287" t="str">
        <f t="shared" si="142"/>
        <v>May</v>
      </c>
      <c r="V2287">
        <f t="shared" si="143"/>
        <v>2012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>(E2288/D2288)*100</f>
        <v>100.06666666666666</v>
      </c>
      <c r="P2288" s="6">
        <f>E2288/L2288</f>
        <v>107.21428571428571</v>
      </c>
      <c r="Q2288" t="str">
        <f t="shared" si="140"/>
        <v>music</v>
      </c>
      <c r="R2288" t="str">
        <f t="shared" si="141"/>
        <v>rock</v>
      </c>
      <c r="S2288" s="13">
        <f>(I2288/86400)+25569+(-8/24)</f>
        <v>41522.832638888889</v>
      </c>
      <c r="T2288" s="13">
        <f>(J2288/86400)+25569+(-8/24)</f>
        <v>41494.630254629628</v>
      </c>
      <c r="U2288" t="str">
        <f t="shared" si="142"/>
        <v>Aug</v>
      </c>
      <c r="V2288">
        <f t="shared" si="143"/>
        <v>2013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>(E2289/D2289)*100</f>
        <v>119.97755555555555</v>
      </c>
      <c r="P2289" s="6">
        <f>E2289/L2289</f>
        <v>50.9338679245283</v>
      </c>
      <c r="Q2289" t="str">
        <f t="shared" si="140"/>
        <v>music</v>
      </c>
      <c r="R2289" t="str">
        <f t="shared" si="141"/>
        <v>rock</v>
      </c>
      <c r="S2289" s="13">
        <f>(I2289/86400)+25569+(-8/24)</f>
        <v>41813.334027777775</v>
      </c>
      <c r="T2289" s="13">
        <f>(J2289/86400)+25569+(-8/24)</f>
        <v>41792.334027777775</v>
      </c>
      <c r="U2289" t="str">
        <f t="shared" si="142"/>
        <v>Jun</v>
      </c>
      <c r="V2289">
        <f t="shared" si="143"/>
        <v>2014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>(E2290/D2290)*100</f>
        <v>100.1</v>
      </c>
      <c r="P2290" s="6">
        <f>E2290/L2290</f>
        <v>40.04</v>
      </c>
      <c r="Q2290" t="str">
        <f t="shared" si="140"/>
        <v>music</v>
      </c>
      <c r="R2290" t="str">
        <f t="shared" si="141"/>
        <v>rock</v>
      </c>
      <c r="S2290" s="13">
        <f>(I2290/86400)+25569+(-8/24)</f>
        <v>41086.416666666664</v>
      </c>
      <c r="T2290" s="13">
        <f>(J2290/86400)+25569+(-8/24)</f>
        <v>41067.494085648148</v>
      </c>
      <c r="U2290" t="str">
        <f t="shared" si="142"/>
        <v>Jun</v>
      </c>
      <c r="V2290">
        <f t="shared" si="143"/>
        <v>2012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>(E2291/D2291)*100</f>
        <v>107.4</v>
      </c>
      <c r="P2291" s="6">
        <f>E2291/L2291</f>
        <v>64.44</v>
      </c>
      <c r="Q2291" t="str">
        <f t="shared" si="140"/>
        <v>music</v>
      </c>
      <c r="R2291" t="str">
        <f t="shared" si="141"/>
        <v>rock</v>
      </c>
      <c r="S2291" s="13">
        <f>(I2291/86400)+25569+(-8/24)</f>
        <v>41614.640277777777</v>
      </c>
      <c r="T2291" s="13">
        <f>(J2291/86400)+25569+(-8/24)</f>
        <v>41571.665046296293</v>
      </c>
      <c r="U2291" t="str">
        <f t="shared" si="142"/>
        <v>Oct</v>
      </c>
      <c r="V2291">
        <f t="shared" si="143"/>
        <v>2013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>(E2292/D2292)*100</f>
        <v>104.06666666666666</v>
      </c>
      <c r="P2292" s="6">
        <f>E2292/L2292</f>
        <v>53.827586206896555</v>
      </c>
      <c r="Q2292" t="str">
        <f t="shared" si="140"/>
        <v>music</v>
      </c>
      <c r="R2292" t="str">
        <f t="shared" si="141"/>
        <v>rock</v>
      </c>
      <c r="S2292" s="13">
        <f>(I2292/86400)+25569+(-8/24)</f>
        <v>40148.375</v>
      </c>
      <c r="T2292" s="13">
        <f>(J2292/86400)+25569+(-8/24)</f>
        <v>40069.920486111107</v>
      </c>
      <c r="U2292" t="str">
        <f t="shared" si="142"/>
        <v>Sep</v>
      </c>
      <c r="V2292">
        <f t="shared" si="143"/>
        <v>2009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>(E2293/D2293)*100</f>
        <v>172.8</v>
      </c>
      <c r="P2293" s="6">
        <f>E2293/L2293</f>
        <v>100.46511627906976</v>
      </c>
      <c r="Q2293" t="str">
        <f t="shared" si="140"/>
        <v>music</v>
      </c>
      <c r="R2293" t="str">
        <f t="shared" si="141"/>
        <v>rock</v>
      </c>
      <c r="S2293" s="13">
        <f>(I2293/86400)+25569+(-8/24)</f>
        <v>41021.833333333328</v>
      </c>
      <c r="T2293" s="13">
        <f>(J2293/86400)+25569+(-8/24)</f>
        <v>40987.643726851849</v>
      </c>
      <c r="U2293" t="str">
        <f t="shared" si="142"/>
        <v>Mar</v>
      </c>
      <c r="V2293">
        <f t="shared" si="143"/>
        <v>2012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>(E2294/D2294)*100</f>
        <v>107.2505</v>
      </c>
      <c r="P2294" s="6">
        <f>E2294/L2294</f>
        <v>46.630652173913049</v>
      </c>
      <c r="Q2294" t="str">
        <f t="shared" si="140"/>
        <v>music</v>
      </c>
      <c r="R2294" t="str">
        <f t="shared" si="141"/>
        <v>rock</v>
      </c>
      <c r="S2294" s="13">
        <f>(I2294/86400)+25569+(-8/24)</f>
        <v>41017.364305555551</v>
      </c>
      <c r="T2294" s="13">
        <f>(J2294/86400)+25569+(-8/24)</f>
        <v>40987.364305555551</v>
      </c>
      <c r="U2294" t="str">
        <f t="shared" si="142"/>
        <v>Mar</v>
      </c>
      <c r="V2294">
        <f t="shared" si="143"/>
        <v>2012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>(E2295/D2295)*100</f>
        <v>108.23529411764706</v>
      </c>
      <c r="P2295" s="6">
        <f>E2295/L2295</f>
        <v>34.074074074074076</v>
      </c>
      <c r="Q2295" t="str">
        <f t="shared" si="140"/>
        <v>music</v>
      </c>
      <c r="R2295" t="str">
        <f t="shared" si="141"/>
        <v>rock</v>
      </c>
      <c r="S2295" s="13">
        <f>(I2295/86400)+25569+(-8/24)</f>
        <v>41176.832638888889</v>
      </c>
      <c r="T2295" s="13">
        <f>(J2295/86400)+25569+(-8/24)</f>
        <v>41151.374988425923</v>
      </c>
      <c r="U2295" t="str">
        <f t="shared" si="142"/>
        <v>Aug</v>
      </c>
      <c r="V2295">
        <f t="shared" si="143"/>
        <v>2012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>(E2296/D2296)*100</f>
        <v>146.08079999999998</v>
      </c>
      <c r="P2296" s="6">
        <f>E2296/L2296</f>
        <v>65.214642857142863</v>
      </c>
      <c r="Q2296" t="str">
        <f t="shared" si="140"/>
        <v>music</v>
      </c>
      <c r="R2296" t="str">
        <f t="shared" si="141"/>
        <v>rock</v>
      </c>
      <c r="S2296" s="13">
        <f>(I2296/86400)+25569+(-8/24)</f>
        <v>41294.389814814815</v>
      </c>
      <c r="T2296" s="13">
        <f>(J2296/86400)+25569+(-8/24)</f>
        <v>41264.389814814815</v>
      </c>
      <c r="U2296" t="str">
        <f t="shared" si="142"/>
        <v>Dec</v>
      </c>
      <c r="V2296">
        <f t="shared" si="143"/>
        <v>2012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>(E2297/D2297)*100</f>
        <v>125.25</v>
      </c>
      <c r="P2297" s="6">
        <f>E2297/L2297</f>
        <v>44.205882352941174</v>
      </c>
      <c r="Q2297" t="str">
        <f t="shared" si="140"/>
        <v>music</v>
      </c>
      <c r="R2297" t="str">
        <f t="shared" si="141"/>
        <v>rock</v>
      </c>
      <c r="S2297" s="13">
        <f>(I2297/86400)+25569+(-8/24)</f>
        <v>41300.621018518512</v>
      </c>
      <c r="T2297" s="13">
        <f>(J2297/86400)+25569+(-8/24)</f>
        <v>41270.621018518512</v>
      </c>
      <c r="U2297" t="str">
        <f t="shared" si="142"/>
        <v>Dec</v>
      </c>
      <c r="V2297">
        <f t="shared" si="143"/>
        <v>2012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>(E2298/D2298)*100</f>
        <v>149.07142857142856</v>
      </c>
      <c r="P2298" s="6">
        <f>E2298/L2298</f>
        <v>71.965517241379317</v>
      </c>
      <c r="Q2298" t="str">
        <f t="shared" si="140"/>
        <v>music</v>
      </c>
      <c r="R2298" t="str">
        <f t="shared" si="141"/>
        <v>rock</v>
      </c>
      <c r="S2298" s="13">
        <f>(I2298/86400)+25569+(-8/24)</f>
        <v>40962.39844907407</v>
      </c>
      <c r="T2298" s="13">
        <f>(J2298/86400)+25569+(-8/24)</f>
        <v>40927.39844907407</v>
      </c>
      <c r="U2298" t="str">
        <f t="shared" si="142"/>
        <v>Jan</v>
      </c>
      <c r="V2298">
        <f t="shared" si="143"/>
        <v>2012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>(E2299/D2299)*100</f>
        <v>100.6</v>
      </c>
      <c r="P2299" s="6">
        <f>E2299/L2299</f>
        <v>52.94736842105263</v>
      </c>
      <c r="Q2299" t="str">
        <f t="shared" si="140"/>
        <v>music</v>
      </c>
      <c r="R2299" t="str">
        <f t="shared" si="141"/>
        <v>rock</v>
      </c>
      <c r="S2299" s="13">
        <f>(I2299/86400)+25569+(-8/24)</f>
        <v>40981.832638888889</v>
      </c>
      <c r="T2299" s="13">
        <f>(J2299/86400)+25569+(-8/24)</f>
        <v>40947.70890046296</v>
      </c>
      <c r="U2299" t="str">
        <f t="shared" si="142"/>
        <v>Feb</v>
      </c>
      <c r="V2299">
        <f t="shared" si="143"/>
        <v>2012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>(E2300/D2300)*100</f>
        <v>105.07333333333332</v>
      </c>
      <c r="P2300" s="6">
        <f>E2300/L2300</f>
        <v>109.45138888888889</v>
      </c>
      <c r="Q2300" t="str">
        <f t="shared" si="140"/>
        <v>music</v>
      </c>
      <c r="R2300" t="str">
        <f t="shared" si="141"/>
        <v>rock</v>
      </c>
      <c r="S2300" s="13">
        <f>(I2300/86400)+25569+(-8/24)</f>
        <v>41724.46565972222</v>
      </c>
      <c r="T2300" s="13">
        <f>(J2300/86400)+25569+(-8/24)</f>
        <v>41694.507326388884</v>
      </c>
      <c r="U2300" t="str">
        <f t="shared" si="142"/>
        <v>Feb</v>
      </c>
      <c r="V2300">
        <f t="shared" si="143"/>
        <v>2014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>(E2301/D2301)*100</f>
        <v>350.16666666666663</v>
      </c>
      <c r="P2301" s="6">
        <f>E2301/L2301</f>
        <v>75.035714285714292</v>
      </c>
      <c r="Q2301" t="str">
        <f t="shared" si="140"/>
        <v>music</v>
      </c>
      <c r="R2301" t="str">
        <f t="shared" si="141"/>
        <v>rock</v>
      </c>
      <c r="S2301" s="13">
        <f>(I2301/86400)+25569+(-8/24)</f>
        <v>40579.699178240735</v>
      </c>
      <c r="T2301" s="13">
        <f>(J2301/86400)+25569+(-8/24)</f>
        <v>40564.699178240735</v>
      </c>
      <c r="U2301" t="str">
        <f t="shared" si="142"/>
        <v>Jan</v>
      </c>
      <c r="V2301">
        <f t="shared" si="143"/>
        <v>2011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>(E2302/D2302)*100</f>
        <v>101.25</v>
      </c>
      <c r="P2302" s="6">
        <f>E2302/L2302</f>
        <v>115.71428571428571</v>
      </c>
      <c r="Q2302" t="str">
        <f t="shared" si="140"/>
        <v>music</v>
      </c>
      <c r="R2302" t="str">
        <f t="shared" si="141"/>
        <v>rock</v>
      </c>
      <c r="S2302" s="13">
        <f>(I2302/86400)+25569+(-8/24)</f>
        <v>41088.393703703703</v>
      </c>
      <c r="T2302" s="13">
        <f>(J2302/86400)+25569+(-8/24)</f>
        <v>41074.393703703703</v>
      </c>
      <c r="U2302" t="str">
        <f t="shared" si="142"/>
        <v>Jun</v>
      </c>
      <c r="V2302">
        <f t="shared" si="143"/>
        <v>2012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>(E2303/D2303)*100</f>
        <v>133.6044</v>
      </c>
      <c r="P2303" s="6">
        <f>E2303/L2303</f>
        <v>31.659810426540286</v>
      </c>
      <c r="Q2303" t="str">
        <f t="shared" si="140"/>
        <v>music</v>
      </c>
      <c r="R2303" t="str">
        <f t="shared" si="141"/>
        <v>indie rock</v>
      </c>
      <c r="S2303" s="13">
        <f>(I2303/86400)+25569+(-8/24)</f>
        <v>41445.813611111109</v>
      </c>
      <c r="T2303" s="13">
        <f>(J2303/86400)+25569+(-8/24)</f>
        <v>41415.813611111109</v>
      </c>
      <c r="U2303" t="str">
        <f t="shared" si="142"/>
        <v>May</v>
      </c>
      <c r="V2303">
        <f t="shared" si="143"/>
        <v>2013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>(E2304/D2304)*100</f>
        <v>170.65217391304347</v>
      </c>
      <c r="P2304" s="6">
        <f>E2304/L2304</f>
        <v>46.176470588235297</v>
      </c>
      <c r="Q2304" t="str">
        <f t="shared" si="140"/>
        <v>music</v>
      </c>
      <c r="R2304" t="str">
        <f t="shared" si="141"/>
        <v>indie rock</v>
      </c>
      <c r="S2304" s="13">
        <f>(I2304/86400)+25569+(-8/24)</f>
        <v>41638.958333333328</v>
      </c>
      <c r="T2304" s="13">
        <f>(J2304/86400)+25569+(-8/24)</f>
        <v>41605.535115740735</v>
      </c>
      <c r="U2304" t="str">
        <f t="shared" si="142"/>
        <v>Nov</v>
      </c>
      <c r="V2304">
        <f t="shared" si="143"/>
        <v>2013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>(E2305/D2305)*100</f>
        <v>109.35829457364341</v>
      </c>
      <c r="P2305" s="6">
        <f>E2305/L2305</f>
        <v>68.481650485436887</v>
      </c>
      <c r="Q2305" t="str">
        <f t="shared" si="140"/>
        <v>music</v>
      </c>
      <c r="R2305" t="str">
        <f t="shared" si="141"/>
        <v>indie rock</v>
      </c>
      <c r="S2305" s="13">
        <f>(I2305/86400)+25569+(-8/24)</f>
        <v>40889.819398148145</v>
      </c>
      <c r="T2305" s="13">
        <f>(J2305/86400)+25569+(-8/24)</f>
        <v>40849.777731481481</v>
      </c>
      <c r="U2305" t="str">
        <f t="shared" si="142"/>
        <v>Nov</v>
      </c>
      <c r="V2305">
        <f t="shared" si="143"/>
        <v>2011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>(E2306/D2306)*100</f>
        <v>100.70033333333335</v>
      </c>
      <c r="P2306" s="6">
        <f>E2306/L2306</f>
        <v>53.469203539823013</v>
      </c>
      <c r="Q2306" t="str">
        <f t="shared" si="140"/>
        <v>music</v>
      </c>
      <c r="R2306" t="str">
        <f t="shared" si="141"/>
        <v>indie rock</v>
      </c>
      <c r="S2306" s="13">
        <f>(I2306/86400)+25569+(-8/24)</f>
        <v>40543.874305555553</v>
      </c>
      <c r="T2306" s="13">
        <f>(J2306/86400)+25569+(-8/24)</f>
        <v>40502.482534722221</v>
      </c>
      <c r="U2306" t="str">
        <f t="shared" si="142"/>
        <v>Nov</v>
      </c>
      <c r="V2306">
        <f t="shared" si="143"/>
        <v>2010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>(E2307/D2307)*100</f>
        <v>101.22777777777779</v>
      </c>
      <c r="P2307" s="6">
        <f>E2307/L2307</f>
        <v>109.10778443113773</v>
      </c>
      <c r="Q2307" t="str">
        <f t="shared" ref="Q2307:Q2370" si="144">LEFT(N2307,FIND("/",N2307)-1)</f>
        <v>music</v>
      </c>
      <c r="R2307" t="str">
        <f t="shared" ref="R2307:R2370" si="145">MID(N2307,FIND("/",N2307)+1,20)</f>
        <v>indie rock</v>
      </c>
      <c r="S2307" s="13">
        <f>(I2307/86400)+25569+(-8/24)</f>
        <v>41859.416666666664</v>
      </c>
      <c r="T2307" s="13">
        <f>(J2307/86400)+25569+(-8/24)</f>
        <v>41834.361944444441</v>
      </c>
      <c r="U2307" t="str">
        <f t="shared" ref="U2307:U2370" si="146">TEXT(T2307,"mmm")</f>
        <v>Jul</v>
      </c>
      <c r="V2307">
        <f t="shared" ref="V2307:V2370" si="147">YEAR(T2307)</f>
        <v>2014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>(E2308/D2308)*100</f>
        <v>106.75857142857143</v>
      </c>
      <c r="P2308" s="6">
        <f>E2308/L2308</f>
        <v>51.185616438356163</v>
      </c>
      <c r="Q2308" t="str">
        <f t="shared" si="144"/>
        <v>music</v>
      </c>
      <c r="R2308" t="str">
        <f t="shared" si="145"/>
        <v>indie rock</v>
      </c>
      <c r="S2308" s="13">
        <f>(I2308/86400)+25569+(-8/24)</f>
        <v>40977.834826388884</v>
      </c>
      <c r="T2308" s="13">
        <f>(J2308/86400)+25569+(-8/24)</f>
        <v>40947.834826388884</v>
      </c>
      <c r="U2308" t="str">
        <f t="shared" si="146"/>
        <v>Feb</v>
      </c>
      <c r="V2308">
        <f t="shared" si="147"/>
        <v>2012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>(E2309/D2309)*100</f>
        <v>106.65777537961894</v>
      </c>
      <c r="P2309" s="6">
        <f>E2309/L2309</f>
        <v>27.936800000000002</v>
      </c>
      <c r="Q2309" t="str">
        <f t="shared" si="144"/>
        <v>music</v>
      </c>
      <c r="R2309" t="str">
        <f t="shared" si="145"/>
        <v>indie rock</v>
      </c>
      <c r="S2309" s="13">
        <f>(I2309/86400)+25569+(-8/24)</f>
        <v>41034.46907407407</v>
      </c>
      <c r="T2309" s="13">
        <f>(J2309/86400)+25569+(-8/24)</f>
        <v>41004.469131944446</v>
      </c>
      <c r="U2309" t="str">
        <f t="shared" si="146"/>
        <v>Apr</v>
      </c>
      <c r="V2309">
        <f t="shared" si="147"/>
        <v>2012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>(E2310/D2310)*100</f>
        <v>101.30622</v>
      </c>
      <c r="P2310" s="6">
        <f>E2310/L2310</f>
        <v>82.496921824104234</v>
      </c>
      <c r="Q2310" t="str">
        <f t="shared" si="144"/>
        <v>music</v>
      </c>
      <c r="R2310" t="str">
        <f t="shared" si="145"/>
        <v>indie rock</v>
      </c>
      <c r="S2310" s="13">
        <f>(I2310/86400)+25569+(-8/24)</f>
        <v>41879.708333333328</v>
      </c>
      <c r="T2310" s="13">
        <f>(J2310/86400)+25569+(-8/24)</f>
        <v>41851.629583333335</v>
      </c>
      <c r="U2310" t="str">
        <f t="shared" si="146"/>
        <v>Jul</v>
      </c>
      <c r="V2310">
        <f t="shared" si="147"/>
        <v>2014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>(E2311/D2311)*100</f>
        <v>106.67450000000001</v>
      </c>
      <c r="P2311" s="6">
        <f>E2311/L2311</f>
        <v>59.817476635514019</v>
      </c>
      <c r="Q2311" t="str">
        <f t="shared" si="144"/>
        <v>music</v>
      </c>
      <c r="R2311" t="str">
        <f t="shared" si="145"/>
        <v>indie rock</v>
      </c>
      <c r="S2311" s="13">
        <f>(I2311/86400)+25569+(-8/24)</f>
        <v>41342.654363425921</v>
      </c>
      <c r="T2311" s="13">
        <f>(J2311/86400)+25569+(-8/24)</f>
        <v>41307.654363425921</v>
      </c>
      <c r="U2311" t="str">
        <f t="shared" si="146"/>
        <v>Feb</v>
      </c>
      <c r="V2311">
        <f t="shared" si="147"/>
        <v>2013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>(E2312/D2312)*100</f>
        <v>428.83978378378379</v>
      </c>
      <c r="P2312" s="6">
        <f>E2312/L2312</f>
        <v>64.816470588235291</v>
      </c>
      <c r="Q2312" t="str">
        <f t="shared" si="144"/>
        <v>music</v>
      </c>
      <c r="R2312" t="str">
        <f t="shared" si="145"/>
        <v>indie rock</v>
      </c>
      <c r="S2312" s="13">
        <f>(I2312/86400)+25569+(-8/24)</f>
        <v>41354.41915509259</v>
      </c>
      <c r="T2312" s="13">
        <f>(J2312/86400)+25569+(-8/24)</f>
        <v>41324.460821759254</v>
      </c>
      <c r="U2312" t="str">
        <f t="shared" si="146"/>
        <v>Feb</v>
      </c>
      <c r="V2312">
        <f t="shared" si="147"/>
        <v>2013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>(E2313/D2313)*100</f>
        <v>104.11111111111111</v>
      </c>
      <c r="P2313" s="6">
        <f>E2313/L2313</f>
        <v>90.09615384615384</v>
      </c>
      <c r="Q2313" t="str">
        <f t="shared" si="144"/>
        <v>music</v>
      </c>
      <c r="R2313" t="str">
        <f t="shared" si="145"/>
        <v>indie rock</v>
      </c>
      <c r="S2313" s="13">
        <f>(I2313/86400)+25569+(-8/24)</f>
        <v>41765.671168981477</v>
      </c>
      <c r="T2313" s="13">
        <f>(J2313/86400)+25569+(-8/24)</f>
        <v>41735.671168981477</v>
      </c>
      <c r="U2313" t="str">
        <f t="shared" si="146"/>
        <v>Apr</v>
      </c>
      <c r="V2313">
        <f t="shared" si="147"/>
        <v>2014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>(E2314/D2314)*100</f>
        <v>107.86666666666666</v>
      </c>
      <c r="P2314" s="6">
        <f>E2314/L2314</f>
        <v>40.962025316455694</v>
      </c>
      <c r="Q2314" t="str">
        <f t="shared" si="144"/>
        <v>music</v>
      </c>
      <c r="R2314" t="str">
        <f t="shared" si="145"/>
        <v>indie rock</v>
      </c>
      <c r="S2314" s="13">
        <f>(I2314/86400)+25569+(-8/24)</f>
        <v>41747.625</v>
      </c>
      <c r="T2314" s="13">
        <f>(J2314/86400)+25569+(-8/24)</f>
        <v>41716.299513888887</v>
      </c>
      <c r="U2314" t="str">
        <f t="shared" si="146"/>
        <v>Mar</v>
      </c>
      <c r="V2314">
        <f t="shared" si="147"/>
        <v>2014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>(E2315/D2315)*100</f>
        <v>175.84040000000002</v>
      </c>
      <c r="P2315" s="6">
        <f>E2315/L2315</f>
        <v>56.000127388535034</v>
      </c>
      <c r="Q2315" t="str">
        <f t="shared" si="144"/>
        <v>music</v>
      </c>
      <c r="R2315" t="str">
        <f t="shared" si="145"/>
        <v>indie rock</v>
      </c>
      <c r="S2315" s="13">
        <f>(I2315/86400)+25569+(-8/24)</f>
        <v>41032.625300925924</v>
      </c>
      <c r="T2315" s="13">
        <f>(J2315/86400)+25569+(-8/24)</f>
        <v>41002.625300925924</v>
      </c>
      <c r="U2315" t="str">
        <f t="shared" si="146"/>
        <v>Apr</v>
      </c>
      <c r="V2315">
        <f t="shared" si="147"/>
        <v>2012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>(E2316/D2316)*100</f>
        <v>156.97</v>
      </c>
      <c r="P2316" s="6">
        <f>E2316/L2316</f>
        <v>37.672800000000002</v>
      </c>
      <c r="Q2316" t="str">
        <f t="shared" si="144"/>
        <v>music</v>
      </c>
      <c r="R2316" t="str">
        <f t="shared" si="145"/>
        <v>indie rock</v>
      </c>
      <c r="S2316" s="13">
        <f>(I2316/86400)+25569+(-8/24)</f>
        <v>41067.218252314815</v>
      </c>
      <c r="T2316" s="13">
        <f>(J2316/86400)+25569+(-8/24)</f>
        <v>41037.218252314815</v>
      </c>
      <c r="U2316" t="str">
        <f t="shared" si="146"/>
        <v>May</v>
      </c>
      <c r="V2316">
        <f t="shared" si="147"/>
        <v>2012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>(E2317/D2317)*100</f>
        <v>102.60000000000001</v>
      </c>
      <c r="P2317" s="6">
        <f>E2317/L2317</f>
        <v>40.078125</v>
      </c>
      <c r="Q2317" t="str">
        <f t="shared" si="144"/>
        <v>music</v>
      </c>
      <c r="R2317" t="str">
        <f t="shared" si="145"/>
        <v>indie rock</v>
      </c>
      <c r="S2317" s="13">
        <f>(I2317/86400)+25569+(-8/24)</f>
        <v>41034.392858796295</v>
      </c>
      <c r="T2317" s="13">
        <f>(J2317/86400)+25569+(-8/24)</f>
        <v>41004.392858796295</v>
      </c>
      <c r="U2317" t="str">
        <f t="shared" si="146"/>
        <v>Apr</v>
      </c>
      <c r="V2317">
        <f t="shared" si="147"/>
        <v>2012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>(E2318/D2318)*100</f>
        <v>104.04266666666666</v>
      </c>
      <c r="P2318" s="6">
        <f>E2318/L2318</f>
        <v>78.031999999999996</v>
      </c>
      <c r="Q2318" t="str">
        <f t="shared" si="144"/>
        <v>music</v>
      </c>
      <c r="R2318" t="str">
        <f t="shared" si="145"/>
        <v>indie rock</v>
      </c>
      <c r="S2318" s="13">
        <f>(I2318/86400)+25569+(-8/24)</f>
        <v>40156.433333333327</v>
      </c>
      <c r="T2318" s="13">
        <f>(J2318/86400)+25569+(-8/24)</f>
        <v>40079.391782407409</v>
      </c>
      <c r="U2318" t="str">
        <f t="shared" si="146"/>
        <v>Sep</v>
      </c>
      <c r="V2318">
        <f t="shared" si="147"/>
        <v>2009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>(E2319/D2319)*100</f>
        <v>104</v>
      </c>
      <c r="P2319" s="6">
        <f>E2319/L2319</f>
        <v>18.90909090909091</v>
      </c>
      <c r="Q2319" t="str">
        <f t="shared" si="144"/>
        <v>music</v>
      </c>
      <c r="R2319" t="str">
        <f t="shared" si="145"/>
        <v>indie rock</v>
      </c>
      <c r="S2319" s="13">
        <f>(I2319/86400)+25569+(-8/24)</f>
        <v>40223.875</v>
      </c>
      <c r="T2319" s="13">
        <f>(J2319/86400)+25569+(-8/24)</f>
        <v>40192.20890046296</v>
      </c>
      <c r="U2319" t="str">
        <f t="shared" si="146"/>
        <v>Jan</v>
      </c>
      <c r="V2319">
        <f t="shared" si="147"/>
        <v>2010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>(E2320/D2320)*100</f>
        <v>121.05999999999999</v>
      </c>
      <c r="P2320" s="6">
        <f>E2320/L2320</f>
        <v>37.134969325153371</v>
      </c>
      <c r="Q2320" t="str">
        <f t="shared" si="144"/>
        <v>music</v>
      </c>
      <c r="R2320" t="str">
        <f t="shared" si="145"/>
        <v>indie rock</v>
      </c>
      <c r="S2320" s="13">
        <f>(I2320/86400)+25569+(-8/24)</f>
        <v>40081.832638888889</v>
      </c>
      <c r="T2320" s="13">
        <f>(J2320/86400)+25569+(-8/24)</f>
        <v>40050.310347222221</v>
      </c>
      <c r="U2320" t="str">
        <f t="shared" si="146"/>
        <v>Aug</v>
      </c>
      <c r="V2320">
        <f t="shared" si="147"/>
        <v>2009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>(E2321/D2321)*100</f>
        <v>107.69999999999999</v>
      </c>
      <c r="P2321" s="6">
        <f>E2321/L2321</f>
        <v>41.961038961038959</v>
      </c>
      <c r="Q2321" t="str">
        <f t="shared" si="144"/>
        <v>music</v>
      </c>
      <c r="R2321" t="str">
        <f t="shared" si="145"/>
        <v>indie rock</v>
      </c>
      <c r="S2321" s="13">
        <f>(I2321/86400)+25569+(-8/24)</f>
        <v>41622.748668981476</v>
      </c>
      <c r="T2321" s="13">
        <f>(J2321/86400)+25569+(-8/24)</f>
        <v>41592.748668981476</v>
      </c>
      <c r="U2321" t="str">
        <f t="shared" si="146"/>
        <v>Nov</v>
      </c>
      <c r="V2321">
        <f t="shared" si="147"/>
        <v>2013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>(E2322/D2322)*100</f>
        <v>108.66</v>
      </c>
      <c r="P2322" s="6">
        <f>E2322/L2322</f>
        <v>61.044943820224717</v>
      </c>
      <c r="Q2322" t="str">
        <f t="shared" si="144"/>
        <v>music</v>
      </c>
      <c r="R2322" t="str">
        <f t="shared" si="145"/>
        <v>indie rock</v>
      </c>
      <c r="S2322" s="13">
        <f>(I2322/86400)+25569+(-8/24)</f>
        <v>41731.442129629628</v>
      </c>
      <c r="T2322" s="13">
        <f>(J2322/86400)+25569+(-8/24)</f>
        <v>41696.483796296292</v>
      </c>
      <c r="U2322" t="str">
        <f t="shared" si="146"/>
        <v>Feb</v>
      </c>
      <c r="V2322">
        <f t="shared" si="147"/>
        <v>2014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>(E2323/D2323)*100</f>
        <v>39.120962394619681</v>
      </c>
      <c r="P2323" s="6">
        <f>E2323/L2323</f>
        <v>64.53125</v>
      </c>
      <c r="Q2323" t="str">
        <f t="shared" si="144"/>
        <v>food</v>
      </c>
      <c r="R2323" t="str">
        <f t="shared" si="145"/>
        <v>small batch</v>
      </c>
      <c r="S2323" s="13">
        <f>(I2323/86400)+25569+(-8/24)</f>
        <v>42828.885428240734</v>
      </c>
      <c r="T2323" s="13">
        <f>(J2323/86400)+25569+(-8/24)</f>
        <v>42798.927094907405</v>
      </c>
      <c r="U2323" t="str">
        <f t="shared" si="146"/>
        <v>Mar</v>
      </c>
      <c r="V2323">
        <f t="shared" si="147"/>
        <v>2017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>(E2324/D2324)*100</f>
        <v>3.1481481481481479</v>
      </c>
      <c r="P2324" s="6">
        <f>E2324/L2324</f>
        <v>21.25</v>
      </c>
      <c r="Q2324" t="str">
        <f t="shared" si="144"/>
        <v>food</v>
      </c>
      <c r="R2324" t="str">
        <f t="shared" si="145"/>
        <v>small batch</v>
      </c>
      <c r="S2324" s="13">
        <f>(I2324/86400)+25569+(-8/24)</f>
        <v>42834.520474537036</v>
      </c>
      <c r="T2324" s="13">
        <f>(J2324/86400)+25569+(-8/24)</f>
        <v>42804.5621412037</v>
      </c>
      <c r="U2324" t="str">
        <f t="shared" si="146"/>
        <v>Mar</v>
      </c>
      <c r="V2324">
        <f t="shared" si="147"/>
        <v>2017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>(E2325/D2325)*100</f>
        <v>48</v>
      </c>
      <c r="P2325" s="6">
        <f>E2325/L2325</f>
        <v>30</v>
      </c>
      <c r="Q2325" t="str">
        <f t="shared" si="144"/>
        <v>food</v>
      </c>
      <c r="R2325" t="str">
        <f t="shared" si="145"/>
        <v>small batch</v>
      </c>
      <c r="S2325" s="13">
        <f>(I2325/86400)+25569+(-8/24)</f>
        <v>42814.421840277777</v>
      </c>
      <c r="T2325" s="13">
        <f>(J2325/86400)+25569+(-8/24)</f>
        <v>42807.421840277777</v>
      </c>
      <c r="U2325" t="str">
        <f t="shared" si="146"/>
        <v>Mar</v>
      </c>
      <c r="V2325">
        <f t="shared" si="147"/>
        <v>2017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>(E2326/D2326)*100</f>
        <v>20.733333333333334</v>
      </c>
      <c r="P2326" s="6">
        <f>E2326/L2326</f>
        <v>25.491803278688526</v>
      </c>
      <c r="Q2326" t="str">
        <f t="shared" si="144"/>
        <v>food</v>
      </c>
      <c r="R2326" t="str">
        <f t="shared" si="145"/>
        <v>small batch</v>
      </c>
      <c r="S2326" s="13">
        <f>(I2326/86400)+25569+(-8/24)</f>
        <v>42820.510243055549</v>
      </c>
      <c r="T2326" s="13">
        <f>(J2326/86400)+25569+(-8/24)</f>
        <v>42790.55190972222</v>
      </c>
      <c r="U2326" t="str">
        <f t="shared" si="146"/>
        <v>Feb</v>
      </c>
      <c r="V2326">
        <f t="shared" si="147"/>
        <v>2017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>(E2327/D2327)*100</f>
        <v>8</v>
      </c>
      <c r="P2327" s="6">
        <f>E2327/L2327</f>
        <v>11.428571428571429</v>
      </c>
      <c r="Q2327" t="str">
        <f t="shared" si="144"/>
        <v>food</v>
      </c>
      <c r="R2327" t="str">
        <f t="shared" si="145"/>
        <v>small batch</v>
      </c>
      <c r="S2327" s="13">
        <f>(I2327/86400)+25569+(-8/24)</f>
        <v>42823.647349537037</v>
      </c>
      <c r="T2327" s="13">
        <f>(J2327/86400)+25569+(-8/24)</f>
        <v>42793.689016203702</v>
      </c>
      <c r="U2327" t="str">
        <f t="shared" si="146"/>
        <v>Feb</v>
      </c>
      <c r="V2327">
        <f t="shared" si="147"/>
        <v>2017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>(E2328/D2328)*100</f>
        <v>0.72</v>
      </c>
      <c r="P2328" s="6">
        <f>E2328/L2328</f>
        <v>108</v>
      </c>
      <c r="Q2328" t="str">
        <f t="shared" si="144"/>
        <v>food</v>
      </c>
      <c r="R2328" t="str">
        <f t="shared" si="145"/>
        <v>small batch</v>
      </c>
      <c r="S2328" s="13">
        <f>(I2328/86400)+25569+(-8/24)</f>
        <v>42855.374999999993</v>
      </c>
      <c r="T2328" s="13">
        <f>(J2328/86400)+25569+(-8/24)</f>
        <v>42803.700787037036</v>
      </c>
      <c r="U2328" t="str">
        <f t="shared" si="146"/>
        <v>Mar</v>
      </c>
      <c r="V2328">
        <f t="shared" si="147"/>
        <v>2017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>(E2329/D2329)*100</f>
        <v>526.09431428571429</v>
      </c>
      <c r="P2329" s="6">
        <f>E2329/L2329</f>
        <v>54.883162444113267</v>
      </c>
      <c r="Q2329" t="str">
        <f t="shared" si="144"/>
        <v>food</v>
      </c>
      <c r="R2329" t="str">
        <f t="shared" si="145"/>
        <v>small batch</v>
      </c>
      <c r="S2329" s="13">
        <f>(I2329/86400)+25569+(-8/24)</f>
        <v>41877.583796296291</v>
      </c>
      <c r="T2329" s="13">
        <f>(J2329/86400)+25569+(-8/24)</f>
        <v>41842.583796296291</v>
      </c>
      <c r="U2329" t="str">
        <f t="shared" si="146"/>
        <v>Jul</v>
      </c>
      <c r="V2329">
        <f t="shared" si="147"/>
        <v>2014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>(E2330/D2330)*100</f>
        <v>254.45000000000002</v>
      </c>
      <c r="P2330" s="6">
        <f>E2330/L2330</f>
        <v>47.383612662942269</v>
      </c>
      <c r="Q2330" t="str">
        <f t="shared" si="144"/>
        <v>food</v>
      </c>
      <c r="R2330" t="str">
        <f t="shared" si="145"/>
        <v>small batch</v>
      </c>
      <c r="S2330" s="13">
        <f>(I2330/86400)+25569+(-8/24)</f>
        <v>42169.448344907403</v>
      </c>
      <c r="T2330" s="13">
        <f>(J2330/86400)+25569+(-8/24)</f>
        <v>42139.448344907403</v>
      </c>
      <c r="U2330" t="str">
        <f t="shared" si="146"/>
        <v>May</v>
      </c>
      <c r="V2330">
        <f t="shared" si="147"/>
        <v>2015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>(E2331/D2331)*100</f>
        <v>105.91999999999999</v>
      </c>
      <c r="P2331" s="6">
        <f>E2331/L2331</f>
        <v>211.84</v>
      </c>
      <c r="Q2331" t="str">
        <f t="shared" si="144"/>
        <v>food</v>
      </c>
      <c r="R2331" t="str">
        <f t="shared" si="145"/>
        <v>small batch</v>
      </c>
      <c r="S2331" s="13">
        <f>(I2331/86400)+25569+(-8/24)</f>
        <v>41837.291041666664</v>
      </c>
      <c r="T2331" s="13">
        <f>(J2331/86400)+25569+(-8/24)</f>
        <v>41807.291041666664</v>
      </c>
      <c r="U2331" t="str">
        <f t="shared" si="146"/>
        <v>Jun</v>
      </c>
      <c r="V2331">
        <f t="shared" si="147"/>
        <v>2014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>(E2332/D2332)*100</f>
        <v>102.42285714285715</v>
      </c>
      <c r="P2332" s="6">
        <f>E2332/L2332</f>
        <v>219.92638036809817</v>
      </c>
      <c r="Q2332" t="str">
        <f t="shared" si="144"/>
        <v>food</v>
      </c>
      <c r="R2332" t="str">
        <f t="shared" si="145"/>
        <v>small batch</v>
      </c>
      <c r="S2332" s="13">
        <f>(I2332/86400)+25569+(-8/24)</f>
        <v>42362.666666666664</v>
      </c>
      <c r="T2332" s="13">
        <f>(J2332/86400)+25569+(-8/24)</f>
        <v>42332.566469907404</v>
      </c>
      <c r="U2332" t="str">
        <f t="shared" si="146"/>
        <v>Nov</v>
      </c>
      <c r="V2332">
        <f t="shared" si="147"/>
        <v>2015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>(E2333/D2333)*100</f>
        <v>144.31375</v>
      </c>
      <c r="P2333" s="6">
        <f>E2333/L2333</f>
        <v>40.795406360424032</v>
      </c>
      <c r="Q2333" t="str">
        <f t="shared" si="144"/>
        <v>food</v>
      </c>
      <c r="R2333" t="str">
        <f t="shared" si="145"/>
        <v>small batch</v>
      </c>
      <c r="S2333" s="13">
        <f>(I2333/86400)+25569+(-8/24)</f>
        <v>41868.672337962962</v>
      </c>
      <c r="T2333" s="13">
        <f>(J2333/86400)+25569+(-8/24)</f>
        <v>41838.672337962962</v>
      </c>
      <c r="U2333" t="str">
        <f t="shared" si="146"/>
        <v>Jul</v>
      </c>
      <c r="V2333">
        <f t="shared" si="147"/>
        <v>2014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>(E2334/D2334)*100</f>
        <v>106.30800000000001</v>
      </c>
      <c r="P2334" s="6">
        <f>E2334/L2334</f>
        <v>75.502840909090907</v>
      </c>
      <c r="Q2334" t="str">
        <f t="shared" si="144"/>
        <v>food</v>
      </c>
      <c r="R2334" t="str">
        <f t="shared" si="145"/>
        <v>small batch</v>
      </c>
      <c r="S2334" s="13">
        <f>(I2334/86400)+25569+(-8/24)</f>
        <v>42041.294803240737</v>
      </c>
      <c r="T2334" s="13">
        <f>(J2334/86400)+25569+(-8/24)</f>
        <v>42011.294803240737</v>
      </c>
      <c r="U2334" t="str">
        <f t="shared" si="146"/>
        <v>Jan</v>
      </c>
      <c r="V2334">
        <f t="shared" si="147"/>
        <v>2015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>(E2335/D2335)*100</f>
        <v>212.16666666666666</v>
      </c>
      <c r="P2335" s="6">
        <f>E2335/L2335</f>
        <v>13.542553191489361</v>
      </c>
      <c r="Q2335" t="str">
        <f t="shared" si="144"/>
        <v>food</v>
      </c>
      <c r="R2335" t="str">
        <f t="shared" si="145"/>
        <v>small batch</v>
      </c>
      <c r="S2335" s="13">
        <f>(I2335/86400)+25569+(-8/24)</f>
        <v>41788.409722222219</v>
      </c>
      <c r="T2335" s="13">
        <f>(J2335/86400)+25569+(-8/24)</f>
        <v>41767.317013888889</v>
      </c>
      <c r="U2335" t="str">
        <f t="shared" si="146"/>
        <v>May</v>
      </c>
      <c r="V2335">
        <f t="shared" si="147"/>
        <v>2014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>(E2336/D2336)*100</f>
        <v>101.95</v>
      </c>
      <c r="P2336" s="6">
        <f>E2336/L2336</f>
        <v>60.865671641791046</v>
      </c>
      <c r="Q2336" t="str">
        <f t="shared" si="144"/>
        <v>food</v>
      </c>
      <c r="R2336" t="str">
        <f t="shared" si="145"/>
        <v>small batch</v>
      </c>
      <c r="S2336" s="13">
        <f>(I2336/86400)+25569+(-8/24)</f>
        <v>41948.398611111108</v>
      </c>
      <c r="T2336" s="13">
        <f>(J2336/86400)+25569+(-8/24)</f>
        <v>41918.336782407401</v>
      </c>
      <c r="U2336" t="str">
        <f t="shared" si="146"/>
        <v>Oct</v>
      </c>
      <c r="V2336">
        <f t="shared" si="147"/>
        <v>2014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>(E2337/D2337)*100</f>
        <v>102.27200000000001</v>
      </c>
      <c r="P2337" s="6">
        <f>E2337/L2337</f>
        <v>115.69230769230769</v>
      </c>
      <c r="Q2337" t="str">
        <f t="shared" si="144"/>
        <v>food</v>
      </c>
      <c r="R2337" t="str">
        <f t="shared" si="145"/>
        <v>small batch</v>
      </c>
      <c r="S2337" s="13">
        <f>(I2337/86400)+25569+(-8/24)</f>
        <v>41801.238923611112</v>
      </c>
      <c r="T2337" s="13">
        <f>(J2337/86400)+25569+(-8/24)</f>
        <v>41771.238923611112</v>
      </c>
      <c r="U2337" t="str">
        <f t="shared" si="146"/>
        <v>May</v>
      </c>
      <c r="V2337">
        <f t="shared" si="147"/>
        <v>2014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>(E2338/D2338)*100</f>
        <v>520.73254999999995</v>
      </c>
      <c r="P2338" s="6">
        <f>E2338/L2338</f>
        <v>48.104623556581984</v>
      </c>
      <c r="Q2338" t="str">
        <f t="shared" si="144"/>
        <v>food</v>
      </c>
      <c r="R2338" t="str">
        <f t="shared" si="145"/>
        <v>small batch</v>
      </c>
      <c r="S2338" s="13">
        <f>(I2338/86400)+25569+(-8/24)</f>
        <v>41706.591377314813</v>
      </c>
      <c r="T2338" s="13">
        <f>(J2338/86400)+25569+(-8/24)</f>
        <v>41666.591377314813</v>
      </c>
      <c r="U2338" t="str">
        <f t="shared" si="146"/>
        <v>Jan</v>
      </c>
      <c r="V2338">
        <f t="shared" si="147"/>
        <v>2014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>(E2339/D2339)*100</f>
        <v>110.65833333333333</v>
      </c>
      <c r="P2339" s="6">
        <f>E2339/L2339</f>
        <v>74.184357541899445</v>
      </c>
      <c r="Q2339" t="str">
        <f t="shared" si="144"/>
        <v>food</v>
      </c>
      <c r="R2339" t="str">
        <f t="shared" si="145"/>
        <v>small batch</v>
      </c>
      <c r="S2339" s="13">
        <f>(I2339/86400)+25569+(-8/24)</f>
        <v>41816.307210648149</v>
      </c>
      <c r="T2339" s="13">
        <f>(J2339/86400)+25569+(-8/24)</f>
        <v>41786.307210648149</v>
      </c>
      <c r="U2339" t="str">
        <f t="shared" si="146"/>
        <v>May</v>
      </c>
      <c r="V2339">
        <f t="shared" si="147"/>
        <v>2014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>(E2340/D2340)*100</f>
        <v>101.14333333333335</v>
      </c>
      <c r="P2340" s="6">
        <f>E2340/L2340</f>
        <v>123.34552845528455</v>
      </c>
      <c r="Q2340" t="str">
        <f t="shared" si="144"/>
        <v>food</v>
      </c>
      <c r="R2340" t="str">
        <f t="shared" si="145"/>
        <v>small batch</v>
      </c>
      <c r="S2340" s="13">
        <f>(I2340/86400)+25569+(-8/24)</f>
        <v>41819.563472222224</v>
      </c>
      <c r="T2340" s="13">
        <f>(J2340/86400)+25569+(-8/24)</f>
        <v>41789.563472222224</v>
      </c>
      <c r="U2340" t="str">
        <f t="shared" si="146"/>
        <v>May</v>
      </c>
      <c r="V2340">
        <f t="shared" si="147"/>
        <v>2014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>(E2341/D2341)*100</f>
        <v>294.20799999999997</v>
      </c>
      <c r="P2341" s="6">
        <f>E2341/L2341</f>
        <v>66.623188405797094</v>
      </c>
      <c r="Q2341" t="str">
        <f t="shared" si="144"/>
        <v>food</v>
      </c>
      <c r="R2341" t="str">
        <f t="shared" si="145"/>
        <v>small batch</v>
      </c>
      <c r="S2341" s="13">
        <f>(I2341/86400)+25569+(-8/24)</f>
        <v>42722.999305555553</v>
      </c>
      <c r="T2341" s="13">
        <f>(J2341/86400)+25569+(-8/24)</f>
        <v>42692.466539351844</v>
      </c>
      <c r="U2341" t="str">
        <f t="shared" si="146"/>
        <v>Nov</v>
      </c>
      <c r="V2341">
        <f t="shared" si="147"/>
        <v>2016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>(E2342/D2342)*100</f>
        <v>105.77749999999999</v>
      </c>
      <c r="P2342" s="6">
        <f>E2342/L2342</f>
        <v>104.99007444168734</v>
      </c>
      <c r="Q2342" t="str">
        <f t="shared" si="144"/>
        <v>food</v>
      </c>
      <c r="R2342" t="str">
        <f t="shared" si="145"/>
        <v>small batch</v>
      </c>
      <c r="S2342" s="13">
        <f>(I2342/86400)+25569+(-8/24)</f>
        <v>42673.309467592589</v>
      </c>
      <c r="T2342" s="13">
        <f>(J2342/86400)+25569+(-8/24)</f>
        <v>42643.309467592589</v>
      </c>
      <c r="U2342" t="str">
        <f t="shared" si="146"/>
        <v>Sep</v>
      </c>
      <c r="V2342">
        <f t="shared" si="147"/>
        <v>2016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>(E2343/D2343)*100</f>
        <v>0</v>
      </c>
      <c r="P2343" s="6" t="e">
        <f>E2343/L2343</f>
        <v>#DIV/0!</v>
      </c>
      <c r="Q2343" t="str">
        <f t="shared" si="144"/>
        <v>technology</v>
      </c>
      <c r="R2343" t="str">
        <f t="shared" si="145"/>
        <v>web</v>
      </c>
      <c r="S2343" s="13">
        <f>(I2343/86400)+25569+(-8/24)</f>
        <v>42197.480370370373</v>
      </c>
      <c r="T2343" s="13">
        <f>(J2343/86400)+25569+(-8/24)</f>
        <v>42167.480370370373</v>
      </c>
      <c r="U2343" t="str">
        <f t="shared" si="146"/>
        <v>Jun</v>
      </c>
      <c r="V2343">
        <f t="shared" si="147"/>
        <v>2015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>(E2344/D2344)*100</f>
        <v>0</v>
      </c>
      <c r="P2344" s="6" t="e">
        <f>E2344/L2344</f>
        <v>#DIV/0!</v>
      </c>
      <c r="Q2344" t="str">
        <f t="shared" si="144"/>
        <v>technology</v>
      </c>
      <c r="R2344" t="str">
        <f t="shared" si="145"/>
        <v>web</v>
      </c>
      <c r="S2344" s="13">
        <f>(I2344/86400)+25569+(-8/24)</f>
        <v>41917.875</v>
      </c>
      <c r="T2344" s="13">
        <f>(J2344/86400)+25569+(-8/24)</f>
        <v>41897.36886574074</v>
      </c>
      <c r="U2344" t="str">
        <f t="shared" si="146"/>
        <v>Sep</v>
      </c>
      <c r="V2344">
        <f t="shared" si="147"/>
        <v>2014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>(E2345/D2345)*100</f>
        <v>3</v>
      </c>
      <c r="P2345" s="6">
        <f>E2345/L2345</f>
        <v>300</v>
      </c>
      <c r="Q2345" t="str">
        <f t="shared" si="144"/>
        <v>technology</v>
      </c>
      <c r="R2345" t="str">
        <f t="shared" si="145"/>
        <v>web</v>
      </c>
      <c r="S2345" s="13">
        <f>(I2345/86400)+25569+(-8/24)</f>
        <v>42377.490972222215</v>
      </c>
      <c r="T2345" s="13">
        <f>(J2345/86400)+25569+(-8/24)</f>
        <v>42327.491956018515</v>
      </c>
      <c r="U2345" t="str">
        <f t="shared" si="146"/>
        <v>Nov</v>
      </c>
      <c r="V2345">
        <f t="shared" si="147"/>
        <v>2015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>(E2346/D2346)*100</f>
        <v>0.1</v>
      </c>
      <c r="P2346" s="6">
        <f>E2346/L2346</f>
        <v>1</v>
      </c>
      <c r="Q2346" t="str">
        <f t="shared" si="144"/>
        <v>technology</v>
      </c>
      <c r="R2346" t="str">
        <f t="shared" si="145"/>
        <v>web</v>
      </c>
      <c r="S2346" s="13">
        <f>(I2346/86400)+25569+(-8/24)</f>
        <v>42545.394317129627</v>
      </c>
      <c r="T2346" s="13">
        <f>(J2346/86400)+25569+(-8/24)</f>
        <v>42515.394317129627</v>
      </c>
      <c r="U2346" t="str">
        <f t="shared" si="146"/>
        <v>May</v>
      </c>
      <c r="V2346">
        <f t="shared" si="147"/>
        <v>2016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>(E2347/D2347)*100</f>
        <v>0</v>
      </c>
      <c r="P2347" s="6" t="e">
        <f>E2347/L2347</f>
        <v>#DIV/0!</v>
      </c>
      <c r="Q2347" t="str">
        <f t="shared" si="144"/>
        <v>technology</v>
      </c>
      <c r="R2347" t="str">
        <f t="shared" si="145"/>
        <v>web</v>
      </c>
      <c r="S2347" s="13">
        <f>(I2347/86400)+25569+(-8/24)</f>
        <v>42094.652083333327</v>
      </c>
      <c r="T2347" s="13">
        <f>(J2347/86400)+25569+(-8/24)</f>
        <v>42059.66847222222</v>
      </c>
      <c r="U2347" t="str">
        <f t="shared" si="146"/>
        <v>Feb</v>
      </c>
      <c r="V2347">
        <f t="shared" si="147"/>
        <v>2015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>(E2348/D2348)*100</f>
        <v>6.5000000000000002E-2</v>
      </c>
      <c r="P2348" s="6">
        <f>E2348/L2348</f>
        <v>13</v>
      </c>
      <c r="Q2348" t="str">
        <f t="shared" si="144"/>
        <v>technology</v>
      </c>
      <c r="R2348" t="str">
        <f t="shared" si="145"/>
        <v>web</v>
      </c>
      <c r="S2348" s="13">
        <f>(I2348/86400)+25569+(-8/24)</f>
        <v>42660.465636574074</v>
      </c>
      <c r="T2348" s="13">
        <f>(J2348/86400)+25569+(-8/24)</f>
        <v>42615.465636574074</v>
      </c>
      <c r="U2348" t="str">
        <f t="shared" si="146"/>
        <v>Sep</v>
      </c>
      <c r="V2348">
        <f t="shared" si="147"/>
        <v>2016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>(E2349/D2349)*100</f>
        <v>1.5</v>
      </c>
      <c r="P2349" s="6">
        <f>E2349/L2349</f>
        <v>15</v>
      </c>
      <c r="Q2349" t="str">
        <f t="shared" si="144"/>
        <v>technology</v>
      </c>
      <c r="R2349" t="str">
        <f t="shared" si="145"/>
        <v>web</v>
      </c>
      <c r="S2349" s="13">
        <f>(I2349/86400)+25569+(-8/24)</f>
        <v>42607.27402777777</v>
      </c>
      <c r="T2349" s="13">
        <f>(J2349/86400)+25569+(-8/24)</f>
        <v>42577.27402777777</v>
      </c>
      <c r="U2349" t="str">
        <f t="shared" si="146"/>
        <v>Jul</v>
      </c>
      <c r="V2349">
        <f t="shared" si="147"/>
        <v>2016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>(E2350/D2350)*100</f>
        <v>0.38571428571428573</v>
      </c>
      <c r="P2350" s="6">
        <f>E2350/L2350</f>
        <v>54</v>
      </c>
      <c r="Q2350" t="str">
        <f t="shared" si="144"/>
        <v>technology</v>
      </c>
      <c r="R2350" t="str">
        <f t="shared" si="145"/>
        <v>web</v>
      </c>
      <c r="S2350" s="13">
        <f>(I2350/86400)+25569+(-8/24)</f>
        <v>42420.598819444444</v>
      </c>
      <c r="T2350" s="13">
        <f>(J2350/86400)+25569+(-8/24)</f>
        <v>42360.598819444444</v>
      </c>
      <c r="U2350" t="str">
        <f t="shared" si="146"/>
        <v>Dec</v>
      </c>
      <c r="V2350">
        <f t="shared" si="147"/>
        <v>2015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>(E2351/D2351)*100</f>
        <v>0</v>
      </c>
      <c r="P2351" s="6" t="e">
        <f>E2351/L2351</f>
        <v>#DIV/0!</v>
      </c>
      <c r="Q2351" t="str">
        <f t="shared" si="144"/>
        <v>technology</v>
      </c>
      <c r="R2351" t="str">
        <f t="shared" si="145"/>
        <v>web</v>
      </c>
      <c r="S2351" s="13">
        <f>(I2351/86400)+25569+(-8/24)</f>
        <v>42227.442453703705</v>
      </c>
      <c r="T2351" s="13">
        <f>(J2351/86400)+25569+(-8/24)</f>
        <v>42198.442453703705</v>
      </c>
      <c r="U2351" t="str">
        <f t="shared" si="146"/>
        <v>Jul</v>
      </c>
      <c r="V2351">
        <f t="shared" si="147"/>
        <v>2015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>(E2352/D2352)*100</f>
        <v>0</v>
      </c>
      <c r="P2352" s="6" t="e">
        <f>E2352/L2352</f>
        <v>#DIV/0!</v>
      </c>
      <c r="Q2352" t="str">
        <f t="shared" si="144"/>
        <v>technology</v>
      </c>
      <c r="R2352" t="str">
        <f t="shared" si="145"/>
        <v>web</v>
      </c>
      <c r="S2352" s="13">
        <f>(I2352/86400)+25569+(-8/24)</f>
        <v>42738.508912037032</v>
      </c>
      <c r="T2352" s="13">
        <f>(J2352/86400)+25569+(-8/24)</f>
        <v>42708.508912037032</v>
      </c>
      <c r="U2352" t="str">
        <f t="shared" si="146"/>
        <v>Dec</v>
      </c>
      <c r="V2352">
        <f t="shared" si="147"/>
        <v>2016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>(E2353/D2353)*100</f>
        <v>0.5714285714285714</v>
      </c>
      <c r="P2353" s="6">
        <f>E2353/L2353</f>
        <v>15.428571428571429</v>
      </c>
      <c r="Q2353" t="str">
        <f t="shared" si="144"/>
        <v>technology</v>
      </c>
      <c r="R2353" t="str">
        <f t="shared" si="145"/>
        <v>web</v>
      </c>
      <c r="S2353" s="13">
        <f>(I2353/86400)+25569+(-8/24)</f>
        <v>42123.767812500002</v>
      </c>
      <c r="T2353" s="13">
        <f>(J2353/86400)+25569+(-8/24)</f>
        <v>42093.767812500002</v>
      </c>
      <c r="U2353" t="str">
        <f t="shared" si="146"/>
        <v>Mar</v>
      </c>
      <c r="V2353">
        <f t="shared" si="147"/>
        <v>2015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>(E2354/D2354)*100</f>
        <v>0</v>
      </c>
      <c r="P2354" s="6" t="e">
        <f>E2354/L2354</f>
        <v>#DIV/0!</v>
      </c>
      <c r="Q2354" t="str">
        <f t="shared" si="144"/>
        <v>technology</v>
      </c>
      <c r="R2354" t="str">
        <f t="shared" si="145"/>
        <v>web</v>
      </c>
      <c r="S2354" s="13">
        <f>(I2354/86400)+25569+(-8/24)</f>
        <v>42161.300370370365</v>
      </c>
      <c r="T2354" s="13">
        <f>(J2354/86400)+25569+(-8/24)</f>
        <v>42101.300370370365</v>
      </c>
      <c r="U2354" t="str">
        <f t="shared" si="146"/>
        <v>Apr</v>
      </c>
      <c r="V2354">
        <f t="shared" si="147"/>
        <v>2015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>(E2355/D2355)*100</f>
        <v>0</v>
      </c>
      <c r="P2355" s="6" t="e">
        <f>E2355/L2355</f>
        <v>#DIV/0!</v>
      </c>
      <c r="Q2355" t="str">
        <f t="shared" si="144"/>
        <v>technology</v>
      </c>
      <c r="R2355" t="str">
        <f t="shared" si="145"/>
        <v>web</v>
      </c>
      <c r="S2355" s="13">
        <f>(I2355/86400)+25569+(-8/24)</f>
        <v>42115.342847222222</v>
      </c>
      <c r="T2355" s="13">
        <f>(J2355/86400)+25569+(-8/24)</f>
        <v>42103.342847222222</v>
      </c>
      <c r="U2355" t="str">
        <f t="shared" si="146"/>
        <v>Apr</v>
      </c>
      <c r="V2355">
        <f t="shared" si="147"/>
        <v>2015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>(E2356/D2356)*100</f>
        <v>7.1428571428571425E-2</v>
      </c>
      <c r="P2356" s="6">
        <f>E2356/L2356</f>
        <v>25</v>
      </c>
      <c r="Q2356" t="str">
        <f t="shared" si="144"/>
        <v>technology</v>
      </c>
      <c r="R2356" t="str">
        <f t="shared" si="145"/>
        <v>web</v>
      </c>
      <c r="S2356" s="13">
        <f>(I2356/86400)+25569+(-8/24)</f>
        <v>42014.38958333333</v>
      </c>
      <c r="T2356" s="13">
        <f>(J2356/86400)+25569+(-8/24)</f>
        <v>41954.38958333333</v>
      </c>
      <c r="U2356" t="str">
        <f t="shared" si="146"/>
        <v>Nov</v>
      </c>
      <c r="V2356">
        <f t="shared" si="147"/>
        <v>2014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>(E2357/D2357)*100</f>
        <v>0.6875</v>
      </c>
      <c r="P2357" s="6">
        <f>E2357/L2357</f>
        <v>27.5</v>
      </c>
      <c r="Q2357" t="str">
        <f t="shared" si="144"/>
        <v>technology</v>
      </c>
      <c r="R2357" t="str">
        <f t="shared" si="145"/>
        <v>web</v>
      </c>
      <c r="S2357" s="13">
        <f>(I2357/86400)+25569+(-8/24)</f>
        <v>42126.584907407407</v>
      </c>
      <c r="T2357" s="13">
        <f>(J2357/86400)+25569+(-8/24)</f>
        <v>42096.584907407407</v>
      </c>
      <c r="U2357" t="str">
        <f t="shared" si="146"/>
        <v>Apr</v>
      </c>
      <c r="V2357">
        <f t="shared" si="147"/>
        <v>2015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>(E2358/D2358)*100</f>
        <v>0</v>
      </c>
      <c r="P2358" s="6" t="e">
        <f>E2358/L2358</f>
        <v>#DIV/0!</v>
      </c>
      <c r="Q2358" t="str">
        <f t="shared" si="144"/>
        <v>technology</v>
      </c>
      <c r="R2358" t="str">
        <f t="shared" si="145"/>
        <v>web</v>
      </c>
      <c r="S2358" s="13">
        <f>(I2358/86400)+25569+(-8/24)</f>
        <v>42160.450277777774</v>
      </c>
      <c r="T2358" s="13">
        <f>(J2358/86400)+25569+(-8/24)</f>
        <v>42130.450277777774</v>
      </c>
      <c r="U2358" t="str">
        <f t="shared" si="146"/>
        <v>May</v>
      </c>
      <c r="V2358">
        <f t="shared" si="147"/>
        <v>2015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>(E2359/D2359)*100</f>
        <v>0</v>
      </c>
      <c r="P2359" s="6" t="e">
        <f>E2359/L2359</f>
        <v>#DIV/0!</v>
      </c>
      <c r="Q2359" t="str">
        <f t="shared" si="144"/>
        <v>technology</v>
      </c>
      <c r="R2359" t="str">
        <f t="shared" si="145"/>
        <v>web</v>
      </c>
      <c r="S2359" s="13">
        <f>(I2359/86400)+25569+(-8/24)</f>
        <v>42294.286782407406</v>
      </c>
      <c r="T2359" s="13">
        <f>(J2359/86400)+25569+(-8/24)</f>
        <v>42264.286782407406</v>
      </c>
      <c r="U2359" t="str">
        <f t="shared" si="146"/>
        <v>Sep</v>
      </c>
      <c r="V2359">
        <f t="shared" si="147"/>
        <v>2015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>(E2360/D2360)*100</f>
        <v>0</v>
      </c>
      <c r="P2360" s="6" t="e">
        <f>E2360/L2360</f>
        <v>#DIV/0!</v>
      </c>
      <c r="Q2360" t="str">
        <f t="shared" si="144"/>
        <v>technology</v>
      </c>
      <c r="R2360" t="str">
        <f t="shared" si="145"/>
        <v>web</v>
      </c>
      <c r="S2360" s="13">
        <f>(I2360/86400)+25569+(-8/24)</f>
        <v>42034.693749999999</v>
      </c>
      <c r="T2360" s="13">
        <f>(J2360/86400)+25569+(-8/24)</f>
        <v>41978.597638888888</v>
      </c>
      <c r="U2360" t="str">
        <f t="shared" si="146"/>
        <v>Dec</v>
      </c>
      <c r="V2360">
        <f t="shared" si="147"/>
        <v>2014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>(E2361/D2361)*100</f>
        <v>14.680000000000001</v>
      </c>
      <c r="P2361" s="6">
        <f>E2361/L2361</f>
        <v>367</v>
      </c>
      <c r="Q2361" t="str">
        <f t="shared" si="144"/>
        <v>technology</v>
      </c>
      <c r="R2361" t="str">
        <f t="shared" si="145"/>
        <v>web</v>
      </c>
      <c r="S2361" s="13">
        <f>(I2361/86400)+25569+(-8/24)</f>
        <v>42219.316249999996</v>
      </c>
      <c r="T2361" s="13">
        <f>(J2361/86400)+25569+(-8/24)</f>
        <v>42159.316249999996</v>
      </c>
      <c r="U2361" t="str">
        <f t="shared" si="146"/>
        <v>Jun</v>
      </c>
      <c r="V2361">
        <f t="shared" si="147"/>
        <v>2015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>(E2362/D2362)*100</f>
        <v>0.04</v>
      </c>
      <c r="P2362" s="6">
        <f>E2362/L2362</f>
        <v>2</v>
      </c>
      <c r="Q2362" t="str">
        <f t="shared" si="144"/>
        <v>technology</v>
      </c>
      <c r="R2362" t="str">
        <f t="shared" si="145"/>
        <v>web</v>
      </c>
      <c r="S2362" s="13">
        <f>(I2362/86400)+25569+(-8/24)</f>
        <v>42407.373611111114</v>
      </c>
      <c r="T2362" s="13">
        <f>(J2362/86400)+25569+(-8/24)</f>
        <v>42377.373611111114</v>
      </c>
      <c r="U2362" t="str">
        <f t="shared" si="146"/>
        <v>Jan</v>
      </c>
      <c r="V2362">
        <f t="shared" si="147"/>
        <v>2016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>(E2363/D2363)*100</f>
        <v>0</v>
      </c>
      <c r="P2363" s="6" t="e">
        <f>E2363/L2363</f>
        <v>#DIV/0!</v>
      </c>
      <c r="Q2363" t="str">
        <f t="shared" si="144"/>
        <v>technology</v>
      </c>
      <c r="R2363" t="str">
        <f t="shared" si="145"/>
        <v>web</v>
      </c>
      <c r="S2363" s="13">
        <f>(I2363/86400)+25569+(-8/24)</f>
        <v>42490.583333333336</v>
      </c>
      <c r="T2363" s="13">
        <f>(J2363/86400)+25569+(-8/24)</f>
        <v>42466.525555555556</v>
      </c>
      <c r="U2363" t="str">
        <f t="shared" si="146"/>
        <v>Apr</v>
      </c>
      <c r="V2363">
        <f t="shared" si="147"/>
        <v>2016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>(E2364/D2364)*100</f>
        <v>28.571428571428569</v>
      </c>
      <c r="P2364" s="6">
        <f>E2364/L2364</f>
        <v>60</v>
      </c>
      <c r="Q2364" t="str">
        <f t="shared" si="144"/>
        <v>technology</v>
      </c>
      <c r="R2364" t="str">
        <f t="shared" si="145"/>
        <v>web</v>
      </c>
      <c r="S2364" s="13">
        <f>(I2364/86400)+25569+(-8/24)</f>
        <v>41984.35497685185</v>
      </c>
      <c r="T2364" s="13">
        <f>(J2364/86400)+25569+(-8/24)</f>
        <v>41954.35497685185</v>
      </c>
      <c r="U2364" t="str">
        <f t="shared" si="146"/>
        <v>Nov</v>
      </c>
      <c r="V2364">
        <f t="shared" si="147"/>
        <v>2014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>(E2365/D2365)*100</f>
        <v>0</v>
      </c>
      <c r="P2365" s="6" t="e">
        <f>E2365/L2365</f>
        <v>#DIV/0!</v>
      </c>
      <c r="Q2365" t="str">
        <f t="shared" si="144"/>
        <v>technology</v>
      </c>
      <c r="R2365" t="str">
        <f t="shared" si="145"/>
        <v>web</v>
      </c>
      <c r="S2365" s="13">
        <f>(I2365/86400)+25569+(-8/24)</f>
        <v>42366.678240740737</v>
      </c>
      <c r="T2365" s="13">
        <f>(J2365/86400)+25569+(-8/24)</f>
        <v>42321.678240740737</v>
      </c>
      <c r="U2365" t="str">
        <f t="shared" si="146"/>
        <v>Nov</v>
      </c>
      <c r="V2365">
        <f t="shared" si="147"/>
        <v>2015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>(E2366/D2366)*100</f>
        <v>0</v>
      </c>
      <c r="P2366" s="6" t="e">
        <f>E2366/L2366</f>
        <v>#DIV/0!</v>
      </c>
      <c r="Q2366" t="str">
        <f t="shared" si="144"/>
        <v>technology</v>
      </c>
      <c r="R2366" t="str">
        <f t="shared" si="145"/>
        <v>web</v>
      </c>
      <c r="S2366" s="13">
        <f>(I2366/86400)+25569+(-8/24)</f>
        <v>42303.601342592585</v>
      </c>
      <c r="T2366" s="13">
        <f>(J2366/86400)+25569+(-8/24)</f>
        <v>42248.601342592585</v>
      </c>
      <c r="U2366" t="str">
        <f t="shared" si="146"/>
        <v>Sep</v>
      </c>
      <c r="V2366">
        <f t="shared" si="147"/>
        <v>2015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>(E2367/D2367)*100</f>
        <v>0</v>
      </c>
      <c r="P2367" s="6" t="e">
        <f>E2367/L2367</f>
        <v>#DIV/0!</v>
      </c>
      <c r="Q2367" t="str">
        <f t="shared" si="144"/>
        <v>technology</v>
      </c>
      <c r="R2367" t="str">
        <f t="shared" si="145"/>
        <v>web</v>
      </c>
      <c r="S2367" s="13">
        <f>(I2367/86400)+25569+(-8/24)</f>
        <v>42386.624999999993</v>
      </c>
      <c r="T2367" s="13">
        <f>(J2367/86400)+25569+(-8/24)</f>
        <v>42346.403067129628</v>
      </c>
      <c r="U2367" t="str">
        <f t="shared" si="146"/>
        <v>Dec</v>
      </c>
      <c r="V2367">
        <f t="shared" si="147"/>
        <v>2015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>(E2368/D2368)*100</f>
        <v>10.52</v>
      </c>
      <c r="P2368" s="6">
        <f>E2368/L2368</f>
        <v>97.407407407407405</v>
      </c>
      <c r="Q2368" t="str">
        <f t="shared" si="144"/>
        <v>technology</v>
      </c>
      <c r="R2368" t="str">
        <f t="shared" si="145"/>
        <v>web</v>
      </c>
      <c r="S2368" s="13">
        <f>(I2368/86400)+25569+(-8/24)</f>
        <v>42298.198298611103</v>
      </c>
      <c r="T2368" s="13">
        <f>(J2368/86400)+25569+(-8/24)</f>
        <v>42268.198298611103</v>
      </c>
      <c r="U2368" t="str">
        <f t="shared" si="146"/>
        <v>Sep</v>
      </c>
      <c r="V2368">
        <f t="shared" si="147"/>
        <v>2015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>(E2369/D2369)*100</f>
        <v>1.34</v>
      </c>
      <c r="P2369" s="6">
        <f>E2369/L2369</f>
        <v>47.857142857142854</v>
      </c>
      <c r="Q2369" t="str">
        <f t="shared" si="144"/>
        <v>technology</v>
      </c>
      <c r="R2369" t="str">
        <f t="shared" si="145"/>
        <v>web</v>
      </c>
      <c r="S2369" s="13">
        <f>(I2369/86400)+25569+(-8/24)</f>
        <v>42485.595092592594</v>
      </c>
      <c r="T2369" s="13">
        <f>(J2369/86400)+25569+(-8/24)</f>
        <v>42425.636759259258</v>
      </c>
      <c r="U2369" t="str">
        <f t="shared" si="146"/>
        <v>Feb</v>
      </c>
      <c r="V2369">
        <f t="shared" si="147"/>
        <v>2016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>(E2370/D2370)*100</f>
        <v>0.25</v>
      </c>
      <c r="P2370" s="6">
        <f>E2370/L2370</f>
        <v>50</v>
      </c>
      <c r="Q2370" t="str">
        <f t="shared" si="144"/>
        <v>technology</v>
      </c>
      <c r="R2370" t="str">
        <f t="shared" si="145"/>
        <v>web</v>
      </c>
      <c r="S2370" s="13">
        <f>(I2370/86400)+25569+(-8/24)</f>
        <v>42108.346817129626</v>
      </c>
      <c r="T2370" s="13">
        <f>(J2370/86400)+25569+(-8/24)</f>
        <v>42063.388483796291</v>
      </c>
      <c r="U2370" t="str">
        <f t="shared" si="146"/>
        <v>Feb</v>
      </c>
      <c r="V2370">
        <f t="shared" si="147"/>
        <v>2015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>(E2371/D2371)*100</f>
        <v>0</v>
      </c>
      <c r="P2371" s="6" t="e">
        <f>E2371/L2371</f>
        <v>#DIV/0!</v>
      </c>
      <c r="Q2371" t="str">
        <f t="shared" ref="Q2371:Q2434" si="148">LEFT(N2371,FIND("/",N2371)-1)</f>
        <v>technology</v>
      </c>
      <c r="R2371" t="str">
        <f t="shared" ref="R2371:R2434" si="149">MID(N2371,FIND("/",N2371)+1,20)</f>
        <v>web</v>
      </c>
      <c r="S2371" s="13">
        <f>(I2371/86400)+25569+(-8/24)</f>
        <v>42410.47929398148</v>
      </c>
      <c r="T2371" s="13">
        <f>(J2371/86400)+25569+(-8/24)</f>
        <v>42380.47929398148</v>
      </c>
      <c r="U2371" t="str">
        <f t="shared" ref="U2371:U2434" si="150">TEXT(T2371,"mmm")</f>
        <v>Jan</v>
      </c>
      <c r="V2371">
        <f t="shared" ref="V2371:V2434" si="151">YEAR(T2371)</f>
        <v>2016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>(E2372/D2372)*100</f>
        <v>0.32800000000000001</v>
      </c>
      <c r="P2372" s="6">
        <f>E2372/L2372</f>
        <v>20.5</v>
      </c>
      <c r="Q2372" t="str">
        <f t="shared" si="148"/>
        <v>technology</v>
      </c>
      <c r="R2372" t="str">
        <f t="shared" si="149"/>
        <v>web</v>
      </c>
      <c r="S2372" s="13">
        <f>(I2372/86400)+25569+(-8/24)</f>
        <v>41990.855798611105</v>
      </c>
      <c r="T2372" s="13">
        <f>(J2372/86400)+25569+(-8/24)</f>
        <v>41960.855798611105</v>
      </c>
      <c r="U2372" t="str">
        <f t="shared" si="150"/>
        <v>Nov</v>
      </c>
      <c r="V2372">
        <f t="shared" si="151"/>
        <v>2014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>(E2373/D2373)*100</f>
        <v>0</v>
      </c>
      <c r="P2373" s="6" t="e">
        <f>E2373/L2373</f>
        <v>#DIV/0!</v>
      </c>
      <c r="Q2373" t="str">
        <f t="shared" si="148"/>
        <v>technology</v>
      </c>
      <c r="R2373" t="str">
        <f t="shared" si="149"/>
        <v>web</v>
      </c>
      <c r="S2373" s="13">
        <f>(I2373/86400)+25569+(-8/24)</f>
        <v>42180.444398148145</v>
      </c>
      <c r="T2373" s="13">
        <f>(J2373/86400)+25569+(-8/24)</f>
        <v>42150.444398148145</v>
      </c>
      <c r="U2373" t="str">
        <f t="shared" si="150"/>
        <v>May</v>
      </c>
      <c r="V2373">
        <f t="shared" si="151"/>
        <v>2015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>(E2374/D2374)*100</f>
        <v>3.2727272727272729</v>
      </c>
      <c r="P2374" s="6">
        <f>E2374/L2374</f>
        <v>30</v>
      </c>
      <c r="Q2374" t="str">
        <f t="shared" si="148"/>
        <v>technology</v>
      </c>
      <c r="R2374" t="str">
        <f t="shared" si="149"/>
        <v>web</v>
      </c>
      <c r="S2374" s="13">
        <f>(I2374/86400)+25569+(-8/24)</f>
        <v>42117.735775462956</v>
      </c>
      <c r="T2374" s="13">
        <f>(J2374/86400)+25569+(-8/24)</f>
        <v>42087.735775462956</v>
      </c>
      <c r="U2374" t="str">
        <f t="shared" si="150"/>
        <v>Mar</v>
      </c>
      <c r="V2374">
        <f t="shared" si="151"/>
        <v>2015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>(E2375/D2375)*100</f>
        <v>5.8823529411764705E-3</v>
      </c>
      <c r="P2375" s="6">
        <f>E2375/L2375</f>
        <v>50</v>
      </c>
      <c r="Q2375" t="str">
        <f t="shared" si="148"/>
        <v>technology</v>
      </c>
      <c r="R2375" t="str">
        <f t="shared" si="149"/>
        <v>web</v>
      </c>
      <c r="S2375" s="13">
        <f>(I2375/86400)+25569+(-8/24)</f>
        <v>42245.328981481478</v>
      </c>
      <c r="T2375" s="13">
        <f>(J2375/86400)+25569+(-8/24)</f>
        <v>42215.328981481478</v>
      </c>
      <c r="U2375" t="str">
        <f t="shared" si="150"/>
        <v>Jul</v>
      </c>
      <c r="V2375">
        <f t="shared" si="151"/>
        <v>2015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>(E2376/D2376)*100</f>
        <v>4.5454545454545456E-2</v>
      </c>
      <c r="P2376" s="6">
        <f>E2376/L2376</f>
        <v>10</v>
      </c>
      <c r="Q2376" t="str">
        <f t="shared" si="148"/>
        <v>technology</v>
      </c>
      <c r="R2376" t="str">
        <f t="shared" si="149"/>
        <v>web</v>
      </c>
      <c r="S2376" s="13">
        <f>(I2376/86400)+25569+(-8/24)</f>
        <v>42047.509953703702</v>
      </c>
      <c r="T2376" s="13">
        <f>(J2376/86400)+25569+(-8/24)</f>
        <v>42017.509953703702</v>
      </c>
      <c r="U2376" t="str">
        <f t="shared" si="150"/>
        <v>Jan</v>
      </c>
      <c r="V2376">
        <f t="shared" si="151"/>
        <v>2015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>(E2377/D2377)*100</f>
        <v>0</v>
      </c>
      <c r="P2377" s="6" t="e">
        <f>E2377/L2377</f>
        <v>#DIV/0!</v>
      </c>
      <c r="Q2377" t="str">
        <f t="shared" si="148"/>
        <v>technology</v>
      </c>
      <c r="R2377" t="str">
        <f t="shared" si="149"/>
        <v>web</v>
      </c>
      <c r="S2377" s="13">
        <f>(I2377/86400)+25569+(-8/24)</f>
        <v>42622.502743055556</v>
      </c>
      <c r="T2377" s="13">
        <f>(J2377/86400)+25569+(-8/24)</f>
        <v>42592.502743055556</v>
      </c>
      <c r="U2377" t="str">
        <f t="shared" si="150"/>
        <v>Aug</v>
      </c>
      <c r="V2377">
        <f t="shared" si="151"/>
        <v>2016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>(E2378/D2378)*100</f>
        <v>10.877666666666666</v>
      </c>
      <c r="P2378" s="6">
        <f>E2378/L2378</f>
        <v>81.582499999999996</v>
      </c>
      <c r="Q2378" t="str">
        <f t="shared" si="148"/>
        <v>technology</v>
      </c>
      <c r="R2378" t="str">
        <f t="shared" si="149"/>
        <v>web</v>
      </c>
      <c r="S2378" s="13">
        <f>(I2378/86400)+25569+(-8/24)</f>
        <v>42348.592199074068</v>
      </c>
      <c r="T2378" s="13">
        <f>(J2378/86400)+25569+(-8/24)</f>
        <v>42318.592199074068</v>
      </c>
      <c r="U2378" t="str">
        <f t="shared" si="150"/>
        <v>Nov</v>
      </c>
      <c r="V2378">
        <f t="shared" si="151"/>
        <v>2015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>(E2379/D2379)*100</f>
        <v>0</v>
      </c>
      <c r="P2379" s="6" t="e">
        <f>E2379/L2379</f>
        <v>#DIV/0!</v>
      </c>
      <c r="Q2379" t="str">
        <f t="shared" si="148"/>
        <v>technology</v>
      </c>
      <c r="R2379" t="str">
        <f t="shared" si="149"/>
        <v>web</v>
      </c>
      <c r="S2379" s="13">
        <f>(I2379/86400)+25569+(-8/24)</f>
        <v>42699.578506944446</v>
      </c>
      <c r="T2379" s="13">
        <f>(J2379/86400)+25569+(-8/24)</f>
        <v>42669.536840277775</v>
      </c>
      <c r="U2379" t="str">
        <f t="shared" si="150"/>
        <v>Oct</v>
      </c>
      <c r="V2379">
        <f t="shared" si="151"/>
        <v>2016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>(E2380/D2380)*100</f>
        <v>0</v>
      </c>
      <c r="P2380" s="6" t="e">
        <f>E2380/L2380</f>
        <v>#DIV/0!</v>
      </c>
      <c r="Q2380" t="str">
        <f t="shared" si="148"/>
        <v>technology</v>
      </c>
      <c r="R2380" t="str">
        <f t="shared" si="149"/>
        <v>web</v>
      </c>
      <c r="S2380" s="13">
        <f>(I2380/86400)+25569+(-8/24)</f>
        <v>42241.679745370369</v>
      </c>
      <c r="T2380" s="13">
        <f>(J2380/86400)+25569+(-8/24)</f>
        <v>42212.679745370369</v>
      </c>
      <c r="U2380" t="str">
        <f t="shared" si="150"/>
        <v>Jul</v>
      </c>
      <c r="V2380">
        <f t="shared" si="151"/>
        <v>2015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>(E2381/D2381)*100</f>
        <v>0</v>
      </c>
      <c r="P2381" s="6" t="e">
        <f>E2381/L2381</f>
        <v>#DIV/0!</v>
      </c>
      <c r="Q2381" t="str">
        <f t="shared" si="148"/>
        <v>technology</v>
      </c>
      <c r="R2381" t="str">
        <f t="shared" si="149"/>
        <v>web</v>
      </c>
      <c r="S2381" s="13">
        <f>(I2381/86400)+25569+(-8/24)</f>
        <v>42281.683055555557</v>
      </c>
      <c r="T2381" s="13">
        <f>(J2381/86400)+25569+(-8/24)</f>
        <v>42236.683055555557</v>
      </c>
      <c r="U2381" t="str">
        <f t="shared" si="150"/>
        <v>Aug</v>
      </c>
      <c r="V2381">
        <f t="shared" si="151"/>
        <v>2015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>(E2382/D2382)*100</f>
        <v>0.36666666666666664</v>
      </c>
      <c r="P2382" s="6">
        <f>E2382/L2382</f>
        <v>18.333333333333332</v>
      </c>
      <c r="Q2382" t="str">
        <f t="shared" si="148"/>
        <v>technology</v>
      </c>
      <c r="R2382" t="str">
        <f t="shared" si="149"/>
        <v>web</v>
      </c>
      <c r="S2382" s="13">
        <f>(I2382/86400)+25569+(-8/24)</f>
        <v>42278.459976851846</v>
      </c>
      <c r="T2382" s="13">
        <f>(J2382/86400)+25569+(-8/24)</f>
        <v>42248.459976851846</v>
      </c>
      <c r="U2382" t="str">
        <f t="shared" si="150"/>
        <v>Sep</v>
      </c>
      <c r="V2382">
        <f t="shared" si="151"/>
        <v>2015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>(E2383/D2383)*100</f>
        <v>1.8193398957730169</v>
      </c>
      <c r="P2383" s="6">
        <f>E2383/L2383</f>
        <v>224.42857142857142</v>
      </c>
      <c r="Q2383" t="str">
        <f t="shared" si="148"/>
        <v>technology</v>
      </c>
      <c r="R2383" t="str">
        <f t="shared" si="149"/>
        <v>web</v>
      </c>
      <c r="S2383" s="13">
        <f>(I2383/86400)+25569+(-8/24)</f>
        <v>42104.602407407401</v>
      </c>
      <c r="T2383" s="13">
        <f>(J2383/86400)+25569+(-8/24)</f>
        <v>42074.602407407401</v>
      </c>
      <c r="U2383" t="str">
        <f t="shared" si="150"/>
        <v>Mar</v>
      </c>
      <c r="V2383">
        <f t="shared" si="151"/>
        <v>2015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>(E2384/D2384)*100</f>
        <v>2.5</v>
      </c>
      <c r="P2384" s="6">
        <f>E2384/L2384</f>
        <v>37.5</v>
      </c>
      <c r="Q2384" t="str">
        <f t="shared" si="148"/>
        <v>technology</v>
      </c>
      <c r="R2384" t="str">
        <f t="shared" si="149"/>
        <v>web</v>
      </c>
      <c r="S2384" s="13">
        <f>(I2384/86400)+25569+(-8/24)</f>
        <v>42219.854201388887</v>
      </c>
      <c r="T2384" s="13">
        <f>(J2384/86400)+25569+(-8/24)</f>
        <v>42194.854201388887</v>
      </c>
      <c r="U2384" t="str">
        <f t="shared" si="150"/>
        <v>Jul</v>
      </c>
      <c r="V2384">
        <f t="shared" si="151"/>
        <v>2015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>(E2385/D2385)*100</f>
        <v>4.3499999999999996</v>
      </c>
      <c r="P2385" s="6">
        <f>E2385/L2385</f>
        <v>145</v>
      </c>
      <c r="Q2385" t="str">
        <f t="shared" si="148"/>
        <v>technology</v>
      </c>
      <c r="R2385" t="str">
        <f t="shared" si="149"/>
        <v>web</v>
      </c>
      <c r="S2385" s="13">
        <f>(I2385/86400)+25569+(-8/24)</f>
        <v>42056.723460648143</v>
      </c>
      <c r="T2385" s="13">
        <f>(J2385/86400)+25569+(-8/24)</f>
        <v>42026.723460648143</v>
      </c>
      <c r="U2385" t="str">
        <f t="shared" si="150"/>
        <v>Jan</v>
      </c>
      <c r="V2385">
        <f t="shared" si="151"/>
        <v>2015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>(E2386/D2386)*100</f>
        <v>0.8</v>
      </c>
      <c r="P2386" s="6">
        <f>E2386/L2386</f>
        <v>1</v>
      </c>
      <c r="Q2386" t="str">
        <f t="shared" si="148"/>
        <v>technology</v>
      </c>
      <c r="R2386" t="str">
        <f t="shared" si="149"/>
        <v>web</v>
      </c>
      <c r="S2386" s="13">
        <f>(I2386/86400)+25569+(-8/24)</f>
        <v>41956.775960648149</v>
      </c>
      <c r="T2386" s="13">
        <f>(J2386/86400)+25569+(-8/24)</f>
        <v>41926.734293981477</v>
      </c>
      <c r="U2386" t="str">
        <f t="shared" si="150"/>
        <v>Oct</v>
      </c>
      <c r="V2386">
        <f t="shared" si="151"/>
        <v>2014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>(E2387/D2387)*100</f>
        <v>1.2123076923076923</v>
      </c>
      <c r="P2387" s="6">
        <f>E2387/L2387</f>
        <v>112.57142857142857</v>
      </c>
      <c r="Q2387" t="str">
        <f t="shared" si="148"/>
        <v>technology</v>
      </c>
      <c r="R2387" t="str">
        <f t="shared" si="149"/>
        <v>web</v>
      </c>
      <c r="S2387" s="13">
        <f>(I2387/86400)+25569+(-8/24)</f>
        <v>42221.368425925924</v>
      </c>
      <c r="T2387" s="13">
        <f>(J2387/86400)+25569+(-8/24)</f>
        <v>42191.368425925924</v>
      </c>
      <c r="U2387" t="str">
        <f t="shared" si="150"/>
        <v>Jul</v>
      </c>
      <c r="V2387">
        <f t="shared" si="151"/>
        <v>2015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>(E2388/D2388)*100</f>
        <v>0</v>
      </c>
      <c r="P2388" s="6" t="e">
        <f>E2388/L2388</f>
        <v>#DIV/0!</v>
      </c>
      <c r="Q2388" t="str">
        <f t="shared" si="148"/>
        <v>technology</v>
      </c>
      <c r="R2388" t="str">
        <f t="shared" si="149"/>
        <v>web</v>
      </c>
      <c r="S2388" s="13">
        <f>(I2388/86400)+25569+(-8/24)</f>
        <v>42014.504907407405</v>
      </c>
      <c r="T2388" s="13">
        <f>(J2388/86400)+25569+(-8/24)</f>
        <v>41954.504907407405</v>
      </c>
      <c r="U2388" t="str">
        <f t="shared" si="150"/>
        <v>Nov</v>
      </c>
      <c r="V2388">
        <f t="shared" si="151"/>
        <v>2014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>(E2389/D2389)*100</f>
        <v>0.68399999999999994</v>
      </c>
      <c r="P2389" s="6">
        <f>E2389/L2389</f>
        <v>342</v>
      </c>
      <c r="Q2389" t="str">
        <f t="shared" si="148"/>
        <v>technology</v>
      </c>
      <c r="R2389" t="str">
        <f t="shared" si="149"/>
        <v>web</v>
      </c>
      <c r="S2389" s="13">
        <f>(I2389/86400)+25569+(-8/24)</f>
        <v>42573.293287037035</v>
      </c>
      <c r="T2389" s="13">
        <f>(J2389/86400)+25569+(-8/24)</f>
        <v>42528.293287037035</v>
      </c>
      <c r="U2389" t="str">
        <f t="shared" si="150"/>
        <v>Jun</v>
      </c>
      <c r="V2389">
        <f t="shared" si="151"/>
        <v>2016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>(E2390/D2390)*100</f>
        <v>1.2513513513513512</v>
      </c>
      <c r="P2390" s="6">
        <f>E2390/L2390</f>
        <v>57.875</v>
      </c>
      <c r="Q2390" t="str">
        <f t="shared" si="148"/>
        <v>technology</v>
      </c>
      <c r="R2390" t="str">
        <f t="shared" si="149"/>
        <v>web</v>
      </c>
      <c r="S2390" s="13">
        <f>(I2390/86400)+25569+(-8/24)</f>
        <v>42019.478472222218</v>
      </c>
      <c r="T2390" s="13">
        <f>(J2390/86400)+25569+(-8/24)</f>
        <v>41989.520358796297</v>
      </c>
      <c r="U2390" t="str">
        <f t="shared" si="150"/>
        <v>Dec</v>
      </c>
      <c r="V2390">
        <f t="shared" si="151"/>
        <v>2014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>(E2391/D2391)*100</f>
        <v>0.1875</v>
      </c>
      <c r="P2391" s="6">
        <f>E2391/L2391</f>
        <v>30</v>
      </c>
      <c r="Q2391" t="str">
        <f t="shared" si="148"/>
        <v>technology</v>
      </c>
      <c r="R2391" t="str">
        <f t="shared" si="149"/>
        <v>web</v>
      </c>
      <c r="S2391" s="13">
        <f>(I2391/86400)+25569+(-8/24)</f>
        <v>42210.582638888889</v>
      </c>
      <c r="T2391" s="13">
        <f>(J2391/86400)+25569+(-8/24)</f>
        <v>42179.320046296292</v>
      </c>
      <c r="U2391" t="str">
        <f t="shared" si="150"/>
        <v>Jun</v>
      </c>
      <c r="V2391">
        <f t="shared" si="151"/>
        <v>2015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>(E2392/D2392)*100</f>
        <v>0</v>
      </c>
      <c r="P2392" s="6" t="e">
        <f>E2392/L2392</f>
        <v>#DIV/0!</v>
      </c>
      <c r="Q2392" t="str">
        <f t="shared" si="148"/>
        <v>technology</v>
      </c>
      <c r="R2392" t="str">
        <f t="shared" si="149"/>
        <v>web</v>
      </c>
      <c r="S2392" s="13">
        <f>(I2392/86400)+25569+(-8/24)</f>
        <v>42007.928981481477</v>
      </c>
      <c r="T2392" s="13">
        <f>(J2392/86400)+25569+(-8/24)</f>
        <v>41967.928981481477</v>
      </c>
      <c r="U2392" t="str">
        <f t="shared" si="150"/>
        <v>Nov</v>
      </c>
      <c r="V2392">
        <f t="shared" si="151"/>
        <v>2014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>(E2393/D2393)*100</f>
        <v>0.125</v>
      </c>
      <c r="P2393" s="6">
        <f>E2393/L2393</f>
        <v>25</v>
      </c>
      <c r="Q2393" t="str">
        <f t="shared" si="148"/>
        <v>technology</v>
      </c>
      <c r="R2393" t="str">
        <f t="shared" si="149"/>
        <v>web</v>
      </c>
      <c r="S2393" s="13">
        <f>(I2393/86400)+25569+(-8/24)</f>
        <v>42094.419490740744</v>
      </c>
      <c r="T2393" s="13">
        <f>(J2393/86400)+25569+(-8/24)</f>
        <v>42064.461157407401</v>
      </c>
      <c r="U2393" t="str">
        <f t="shared" si="150"/>
        <v>Mar</v>
      </c>
      <c r="V2393">
        <f t="shared" si="151"/>
        <v>2015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>(E2394/D2394)*100</f>
        <v>0</v>
      </c>
      <c r="P2394" s="6" t="e">
        <f>E2394/L2394</f>
        <v>#DIV/0!</v>
      </c>
      <c r="Q2394" t="str">
        <f t="shared" si="148"/>
        <v>technology</v>
      </c>
      <c r="R2394" t="str">
        <f t="shared" si="149"/>
        <v>web</v>
      </c>
      <c r="S2394" s="13">
        <f>(I2394/86400)+25569+(-8/24)</f>
        <v>42305.787303240737</v>
      </c>
      <c r="T2394" s="13">
        <f>(J2394/86400)+25569+(-8/24)</f>
        <v>42275.787303240737</v>
      </c>
      <c r="U2394" t="str">
        <f t="shared" si="150"/>
        <v>Sep</v>
      </c>
      <c r="V2394">
        <f t="shared" si="151"/>
        <v>2015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>(E2395/D2395)*100</f>
        <v>0.05</v>
      </c>
      <c r="P2395" s="6">
        <f>E2395/L2395</f>
        <v>50</v>
      </c>
      <c r="Q2395" t="str">
        <f t="shared" si="148"/>
        <v>technology</v>
      </c>
      <c r="R2395" t="str">
        <f t="shared" si="149"/>
        <v>web</v>
      </c>
      <c r="S2395" s="13">
        <f>(I2395/86400)+25569+(-8/24)</f>
        <v>42224.315011574072</v>
      </c>
      <c r="T2395" s="13">
        <f>(J2395/86400)+25569+(-8/24)</f>
        <v>42194.315011574072</v>
      </c>
      <c r="U2395" t="str">
        <f t="shared" si="150"/>
        <v>Jul</v>
      </c>
      <c r="V2395">
        <f t="shared" si="151"/>
        <v>2015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>(E2396/D2396)*100</f>
        <v>0.06</v>
      </c>
      <c r="P2396" s="6">
        <f>E2396/L2396</f>
        <v>1.5</v>
      </c>
      <c r="Q2396" t="str">
        <f t="shared" si="148"/>
        <v>technology</v>
      </c>
      <c r="R2396" t="str">
        <f t="shared" si="149"/>
        <v>web</v>
      </c>
      <c r="S2396" s="13">
        <f>(I2396/86400)+25569+(-8/24)</f>
        <v>42061.02885416666</v>
      </c>
      <c r="T2396" s="13">
        <f>(J2396/86400)+25569+(-8/24)</f>
        <v>42031.02885416666</v>
      </c>
      <c r="U2396" t="str">
        <f t="shared" si="150"/>
        <v>Jan</v>
      </c>
      <c r="V2396">
        <f t="shared" si="151"/>
        <v>2015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>(E2397/D2397)*100</f>
        <v>0</v>
      </c>
      <c r="P2397" s="6" t="e">
        <f>E2397/L2397</f>
        <v>#DIV/0!</v>
      </c>
      <c r="Q2397" t="str">
        <f t="shared" si="148"/>
        <v>technology</v>
      </c>
      <c r="R2397" t="str">
        <f t="shared" si="149"/>
        <v>web</v>
      </c>
      <c r="S2397" s="13">
        <f>(I2397/86400)+25569+(-8/24)</f>
        <v>42745.039583333331</v>
      </c>
      <c r="T2397" s="13">
        <f>(J2397/86400)+25569+(-8/24)</f>
        <v>42716.788043981483</v>
      </c>
      <c r="U2397" t="str">
        <f t="shared" si="150"/>
        <v>Dec</v>
      </c>
      <c r="V2397">
        <f t="shared" si="151"/>
        <v>2016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>(E2398/D2398)*100</f>
        <v>0.2</v>
      </c>
      <c r="P2398" s="6">
        <f>E2398/L2398</f>
        <v>10</v>
      </c>
      <c r="Q2398" t="str">
        <f t="shared" si="148"/>
        <v>technology</v>
      </c>
      <c r="R2398" t="str">
        <f t="shared" si="149"/>
        <v>web</v>
      </c>
      <c r="S2398" s="13">
        <f>(I2398/86400)+25569+(-8/24)</f>
        <v>42292.515717592592</v>
      </c>
      <c r="T2398" s="13">
        <f>(J2398/86400)+25569+(-8/24)</f>
        <v>42262.515717592592</v>
      </c>
      <c r="U2398" t="str">
        <f t="shared" si="150"/>
        <v>Sep</v>
      </c>
      <c r="V2398">
        <f t="shared" si="151"/>
        <v>2015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>(E2399/D2399)*100</f>
        <v>0</v>
      </c>
      <c r="P2399" s="6" t="e">
        <f>E2399/L2399</f>
        <v>#DIV/0!</v>
      </c>
      <c r="Q2399" t="str">
        <f t="shared" si="148"/>
        <v>technology</v>
      </c>
      <c r="R2399" t="str">
        <f t="shared" si="149"/>
        <v>web</v>
      </c>
      <c r="S2399" s="13">
        <f>(I2399/86400)+25569+(-8/24)</f>
        <v>42006.551574074074</v>
      </c>
      <c r="T2399" s="13">
        <f>(J2399/86400)+25569+(-8/24)</f>
        <v>41976.551574074074</v>
      </c>
      <c r="U2399" t="str">
        <f t="shared" si="150"/>
        <v>Dec</v>
      </c>
      <c r="V2399">
        <f t="shared" si="151"/>
        <v>2014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>(E2400/D2400)*100</f>
        <v>0</v>
      </c>
      <c r="P2400" s="6" t="e">
        <f>E2400/L2400</f>
        <v>#DIV/0!</v>
      </c>
      <c r="Q2400" t="str">
        <f t="shared" si="148"/>
        <v>technology</v>
      </c>
      <c r="R2400" t="str">
        <f t="shared" si="149"/>
        <v>web</v>
      </c>
      <c r="S2400" s="13">
        <f>(I2400/86400)+25569+(-8/24)</f>
        <v>42187.583148148151</v>
      </c>
      <c r="T2400" s="13">
        <f>(J2400/86400)+25569+(-8/24)</f>
        <v>42157.583148148151</v>
      </c>
      <c r="U2400" t="str">
        <f t="shared" si="150"/>
        <v>Jun</v>
      </c>
      <c r="V2400">
        <f t="shared" si="151"/>
        <v>2015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>(E2401/D2401)*100</f>
        <v>0</v>
      </c>
      <c r="P2401" s="6" t="e">
        <f>E2401/L2401</f>
        <v>#DIV/0!</v>
      </c>
      <c r="Q2401" t="str">
        <f t="shared" si="148"/>
        <v>technology</v>
      </c>
      <c r="R2401" t="str">
        <f t="shared" si="149"/>
        <v>web</v>
      </c>
      <c r="S2401" s="13">
        <f>(I2401/86400)+25569+(-8/24)</f>
        <v>41991.519745370366</v>
      </c>
      <c r="T2401" s="13">
        <f>(J2401/86400)+25569+(-8/24)</f>
        <v>41956.519745370366</v>
      </c>
      <c r="U2401" t="str">
        <f t="shared" si="150"/>
        <v>Nov</v>
      </c>
      <c r="V2401">
        <f t="shared" si="151"/>
        <v>2014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>(E2402/D2402)*100</f>
        <v>0</v>
      </c>
      <c r="P2402" s="6" t="e">
        <f>E2402/L2402</f>
        <v>#DIV/0!</v>
      </c>
      <c r="Q2402" t="str">
        <f t="shared" si="148"/>
        <v>technology</v>
      </c>
      <c r="R2402" t="str">
        <f t="shared" si="149"/>
        <v>web</v>
      </c>
      <c r="S2402" s="13">
        <f>(I2402/86400)+25569+(-8/24)</f>
        <v>42473.934768518513</v>
      </c>
      <c r="T2402" s="13">
        <f>(J2402/86400)+25569+(-8/24)</f>
        <v>42443.934768518513</v>
      </c>
      <c r="U2402" t="str">
        <f t="shared" si="150"/>
        <v>Mar</v>
      </c>
      <c r="V2402">
        <f t="shared" si="151"/>
        <v>2016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>(E2403/D2403)*100</f>
        <v>0.71785714285714286</v>
      </c>
      <c r="P2403" s="6">
        <f>E2403/L2403</f>
        <v>22.333333333333332</v>
      </c>
      <c r="Q2403" t="str">
        <f t="shared" si="148"/>
        <v>food</v>
      </c>
      <c r="R2403" t="str">
        <f t="shared" si="149"/>
        <v>food trucks</v>
      </c>
      <c r="S2403" s="13">
        <f>(I2403/86400)+25569+(-8/24)</f>
        <v>42434.489537037036</v>
      </c>
      <c r="T2403" s="13">
        <f>(J2403/86400)+25569+(-8/24)</f>
        <v>42374.489537037036</v>
      </c>
      <c r="U2403" t="str">
        <f t="shared" si="150"/>
        <v>Jan</v>
      </c>
      <c r="V2403">
        <f t="shared" si="151"/>
        <v>2016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>(E2404/D2404)*100</f>
        <v>0.43333333333333329</v>
      </c>
      <c r="P2404" s="6">
        <f>E2404/L2404</f>
        <v>52</v>
      </c>
      <c r="Q2404" t="str">
        <f t="shared" si="148"/>
        <v>food</v>
      </c>
      <c r="R2404" t="str">
        <f t="shared" si="149"/>
        <v>food trucks</v>
      </c>
      <c r="S2404" s="13">
        <f>(I2404/86400)+25569+(-8/24)</f>
        <v>42137.34642361111</v>
      </c>
      <c r="T2404" s="13">
        <f>(J2404/86400)+25569+(-8/24)</f>
        <v>42107.34642361111</v>
      </c>
      <c r="U2404" t="str">
        <f t="shared" si="150"/>
        <v>Apr</v>
      </c>
      <c r="V2404">
        <f t="shared" si="151"/>
        <v>2015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>(E2405/D2405)*100</f>
        <v>16.833333333333332</v>
      </c>
      <c r="P2405" s="6">
        <f>E2405/L2405</f>
        <v>16.833333333333332</v>
      </c>
      <c r="Q2405" t="str">
        <f t="shared" si="148"/>
        <v>food</v>
      </c>
      <c r="R2405" t="str">
        <f t="shared" si="149"/>
        <v>food trucks</v>
      </c>
      <c r="S2405" s="13">
        <f>(I2405/86400)+25569+(-8/24)</f>
        <v>42459.507615740738</v>
      </c>
      <c r="T2405" s="13">
        <f>(J2405/86400)+25569+(-8/24)</f>
        <v>42399.54928240741</v>
      </c>
      <c r="U2405" t="str">
        <f t="shared" si="150"/>
        <v>Jan</v>
      </c>
      <c r="V2405">
        <f t="shared" si="151"/>
        <v>2016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>(E2406/D2406)*100</f>
        <v>0</v>
      </c>
      <c r="P2406" s="6" t="e">
        <f>E2406/L2406</f>
        <v>#DIV/0!</v>
      </c>
      <c r="Q2406" t="str">
        <f t="shared" si="148"/>
        <v>food</v>
      </c>
      <c r="R2406" t="str">
        <f t="shared" si="149"/>
        <v>food trucks</v>
      </c>
      <c r="S2406" s="13">
        <f>(I2406/86400)+25569+(-8/24)</f>
        <v>42371.706099537034</v>
      </c>
      <c r="T2406" s="13">
        <f>(J2406/86400)+25569+(-8/24)</f>
        <v>42341.706099537034</v>
      </c>
      <c r="U2406" t="str">
        <f t="shared" si="150"/>
        <v>Dec</v>
      </c>
      <c r="V2406">
        <f t="shared" si="151"/>
        <v>2015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>(E2407/D2407)*100</f>
        <v>22.52</v>
      </c>
      <c r="P2407" s="6">
        <f>E2407/L2407</f>
        <v>56.3</v>
      </c>
      <c r="Q2407" t="str">
        <f t="shared" si="148"/>
        <v>food</v>
      </c>
      <c r="R2407" t="str">
        <f t="shared" si="149"/>
        <v>food trucks</v>
      </c>
      <c r="S2407" s="13">
        <f>(I2407/86400)+25569+(-8/24)</f>
        <v>42616.252025462956</v>
      </c>
      <c r="T2407" s="13">
        <f>(J2407/86400)+25569+(-8/24)</f>
        <v>42595.252025462956</v>
      </c>
      <c r="U2407" t="str">
        <f t="shared" si="150"/>
        <v>Aug</v>
      </c>
      <c r="V2407">
        <f t="shared" si="151"/>
        <v>2016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>(E2408/D2408)*100</f>
        <v>41.384615384615387</v>
      </c>
      <c r="P2408" s="6">
        <f>E2408/L2408</f>
        <v>84.0625</v>
      </c>
      <c r="Q2408" t="str">
        <f t="shared" si="148"/>
        <v>food</v>
      </c>
      <c r="R2408" t="str">
        <f t="shared" si="149"/>
        <v>food trucks</v>
      </c>
      <c r="S2408" s="13">
        <f>(I2408/86400)+25569+(-8/24)</f>
        <v>42022.777662037035</v>
      </c>
      <c r="T2408" s="13">
        <f>(J2408/86400)+25569+(-8/24)</f>
        <v>41982.777662037035</v>
      </c>
      <c r="U2408" t="str">
        <f t="shared" si="150"/>
        <v>Dec</v>
      </c>
      <c r="V2408">
        <f t="shared" si="151"/>
        <v>2014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>(E2409/D2409)*100</f>
        <v>25.259090909090908</v>
      </c>
      <c r="P2409" s="6">
        <f>E2409/L2409</f>
        <v>168.39393939393941</v>
      </c>
      <c r="Q2409" t="str">
        <f t="shared" si="148"/>
        <v>food</v>
      </c>
      <c r="R2409" t="str">
        <f t="shared" si="149"/>
        <v>food trucks</v>
      </c>
      <c r="S2409" s="13">
        <f>(I2409/86400)+25569+(-8/24)</f>
        <v>42104.916666666664</v>
      </c>
      <c r="T2409" s="13">
        <f>(J2409/86400)+25569+(-8/24)</f>
        <v>42082.242222222216</v>
      </c>
      <c r="U2409" t="str">
        <f t="shared" si="150"/>
        <v>Mar</v>
      </c>
      <c r="V2409">
        <f t="shared" si="151"/>
        <v>2015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>(E2410/D2410)*100</f>
        <v>0.2</v>
      </c>
      <c r="P2410" s="6">
        <f>E2410/L2410</f>
        <v>15</v>
      </c>
      <c r="Q2410" t="str">
        <f t="shared" si="148"/>
        <v>food</v>
      </c>
      <c r="R2410" t="str">
        <f t="shared" si="149"/>
        <v>food trucks</v>
      </c>
      <c r="S2410" s="13">
        <f>(I2410/86400)+25569+(-8/24)</f>
        <v>41948.849039351851</v>
      </c>
      <c r="T2410" s="13">
        <f>(J2410/86400)+25569+(-8/24)</f>
        <v>41918.80737268518</v>
      </c>
      <c r="U2410" t="str">
        <f t="shared" si="150"/>
        <v>Oct</v>
      </c>
      <c r="V2410">
        <f t="shared" si="151"/>
        <v>2014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>(E2411/D2411)*100</f>
        <v>1.8399999999999999</v>
      </c>
      <c r="P2411" s="6">
        <f>E2411/L2411</f>
        <v>76.666666666666671</v>
      </c>
      <c r="Q2411" t="str">
        <f t="shared" si="148"/>
        <v>food</v>
      </c>
      <c r="R2411" t="str">
        <f t="shared" si="149"/>
        <v>food trucks</v>
      </c>
      <c r="S2411" s="13">
        <f>(I2411/86400)+25569+(-8/24)</f>
        <v>42234.542534722219</v>
      </c>
      <c r="T2411" s="13">
        <f>(J2411/86400)+25569+(-8/24)</f>
        <v>42204.542534722219</v>
      </c>
      <c r="U2411" t="str">
        <f t="shared" si="150"/>
        <v>Jul</v>
      </c>
      <c r="V2411">
        <f t="shared" si="151"/>
        <v>2015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>(E2412/D2412)*100</f>
        <v>0</v>
      </c>
      <c r="P2412" s="6" t="e">
        <f>E2412/L2412</f>
        <v>#DIV/0!</v>
      </c>
      <c r="Q2412" t="str">
        <f t="shared" si="148"/>
        <v>food</v>
      </c>
      <c r="R2412" t="str">
        <f t="shared" si="149"/>
        <v>food trucks</v>
      </c>
      <c r="S2412" s="13">
        <f>(I2412/86400)+25569+(-8/24)</f>
        <v>42254.074942129628</v>
      </c>
      <c r="T2412" s="13">
        <f>(J2412/86400)+25569+(-8/24)</f>
        <v>42224.074942129628</v>
      </c>
      <c r="U2412" t="str">
        <f t="shared" si="150"/>
        <v>Aug</v>
      </c>
      <c r="V2412">
        <f t="shared" si="151"/>
        <v>2015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>(E2413/D2413)*100</f>
        <v>0.60399999999999998</v>
      </c>
      <c r="P2413" s="6">
        <f>E2413/L2413</f>
        <v>50.333333333333336</v>
      </c>
      <c r="Q2413" t="str">
        <f t="shared" si="148"/>
        <v>food</v>
      </c>
      <c r="R2413" t="str">
        <f t="shared" si="149"/>
        <v>food trucks</v>
      </c>
      <c r="S2413" s="13">
        <f>(I2413/86400)+25569+(-8/24)</f>
        <v>42241.399097222216</v>
      </c>
      <c r="T2413" s="13">
        <f>(J2413/86400)+25569+(-8/24)</f>
        <v>42211.399097222216</v>
      </c>
      <c r="U2413" t="str">
        <f t="shared" si="150"/>
        <v>Jul</v>
      </c>
      <c r="V2413">
        <f t="shared" si="151"/>
        <v>2015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>(E2414/D2414)*100</f>
        <v>0</v>
      </c>
      <c r="P2414" s="6" t="e">
        <f>E2414/L2414</f>
        <v>#DIV/0!</v>
      </c>
      <c r="Q2414" t="str">
        <f t="shared" si="148"/>
        <v>food</v>
      </c>
      <c r="R2414" t="str">
        <f t="shared" si="149"/>
        <v>food trucks</v>
      </c>
      <c r="S2414" s="13">
        <f>(I2414/86400)+25569+(-8/24)</f>
        <v>42700.445289351854</v>
      </c>
      <c r="T2414" s="13">
        <f>(J2414/86400)+25569+(-8/24)</f>
        <v>42655.403622685182</v>
      </c>
      <c r="U2414" t="str">
        <f t="shared" si="150"/>
        <v>Oct</v>
      </c>
      <c r="V2414">
        <f t="shared" si="151"/>
        <v>2016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>(E2415/D2415)*100</f>
        <v>0.83333333333333337</v>
      </c>
      <c r="P2415" s="6">
        <f>E2415/L2415</f>
        <v>8.3333333333333339</v>
      </c>
      <c r="Q2415" t="str">
        <f t="shared" si="148"/>
        <v>food</v>
      </c>
      <c r="R2415" t="str">
        <f t="shared" si="149"/>
        <v>food trucks</v>
      </c>
      <c r="S2415" s="13">
        <f>(I2415/86400)+25569+(-8/24)</f>
        <v>41790.645833333328</v>
      </c>
      <c r="T2415" s="13">
        <f>(J2415/86400)+25569+(-8/24)</f>
        <v>41759.776412037034</v>
      </c>
      <c r="U2415" t="str">
        <f t="shared" si="150"/>
        <v>Apr</v>
      </c>
      <c r="V2415">
        <f t="shared" si="151"/>
        <v>2014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>(E2416/D2416)*100</f>
        <v>3.0666666666666664</v>
      </c>
      <c r="P2416" s="6">
        <f>E2416/L2416</f>
        <v>35.384615384615387</v>
      </c>
      <c r="Q2416" t="str">
        <f t="shared" si="148"/>
        <v>food</v>
      </c>
      <c r="R2416" t="str">
        <f t="shared" si="149"/>
        <v>food trucks</v>
      </c>
      <c r="S2416" s="13">
        <f>(I2416/86400)+25569+(-8/24)</f>
        <v>42237.832638888889</v>
      </c>
      <c r="T2416" s="13">
        <f>(J2416/86400)+25569+(-8/24)</f>
        <v>42198.361805555549</v>
      </c>
      <c r="U2416" t="str">
        <f t="shared" si="150"/>
        <v>Jul</v>
      </c>
      <c r="V2416">
        <f t="shared" si="151"/>
        <v>2015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>(E2417/D2417)*100</f>
        <v>0.55833333333333335</v>
      </c>
      <c r="P2417" s="6">
        <f>E2417/L2417</f>
        <v>55.833333333333336</v>
      </c>
      <c r="Q2417" t="str">
        <f t="shared" si="148"/>
        <v>food</v>
      </c>
      <c r="R2417" t="str">
        <f t="shared" si="149"/>
        <v>food trucks</v>
      </c>
      <c r="S2417" s="13">
        <f>(I2417/86400)+25569+(-8/24)</f>
        <v>42566.529467592591</v>
      </c>
      <c r="T2417" s="13">
        <f>(J2417/86400)+25569+(-8/24)</f>
        <v>42536.529467592591</v>
      </c>
      <c r="U2417" t="str">
        <f t="shared" si="150"/>
        <v>Jun</v>
      </c>
      <c r="V2417">
        <f t="shared" si="151"/>
        <v>2016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>(E2418/D2418)*100</f>
        <v>2.5000000000000001E-2</v>
      </c>
      <c r="P2418" s="6">
        <f>E2418/L2418</f>
        <v>5</v>
      </c>
      <c r="Q2418" t="str">
        <f t="shared" si="148"/>
        <v>food</v>
      </c>
      <c r="R2418" t="str">
        <f t="shared" si="149"/>
        <v>food trucks</v>
      </c>
      <c r="S2418" s="13">
        <f>(I2418/86400)+25569+(-8/24)</f>
        <v>42077.291666666664</v>
      </c>
      <c r="T2418" s="13">
        <f>(J2418/86400)+25569+(-8/24)</f>
        <v>42019.404432870368</v>
      </c>
      <c r="U2418" t="str">
        <f t="shared" si="150"/>
        <v>Jan</v>
      </c>
      <c r="V2418">
        <f t="shared" si="151"/>
        <v>2015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>(E2419/D2419)*100</f>
        <v>0</v>
      </c>
      <c r="P2419" s="6" t="e">
        <f>E2419/L2419</f>
        <v>#DIV/0!</v>
      </c>
      <c r="Q2419" t="str">
        <f t="shared" si="148"/>
        <v>food</v>
      </c>
      <c r="R2419" t="str">
        <f t="shared" si="149"/>
        <v>food trucks</v>
      </c>
      <c r="S2419" s="13">
        <f>(I2419/86400)+25569+(-8/24)</f>
        <v>41861.550775462958</v>
      </c>
      <c r="T2419" s="13">
        <f>(J2419/86400)+25569+(-8/24)</f>
        <v>41831.550775462958</v>
      </c>
      <c r="U2419" t="str">
        <f t="shared" si="150"/>
        <v>Jul</v>
      </c>
      <c r="V2419">
        <f t="shared" si="151"/>
        <v>2014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>(E2420/D2420)*100</f>
        <v>0.02</v>
      </c>
      <c r="P2420" s="6">
        <f>E2420/L2420</f>
        <v>1</v>
      </c>
      <c r="Q2420" t="str">
        <f t="shared" si="148"/>
        <v>food</v>
      </c>
      <c r="R2420" t="str">
        <f t="shared" si="149"/>
        <v>food trucks</v>
      </c>
      <c r="S2420" s="13">
        <f>(I2420/86400)+25569+(-8/24)</f>
        <v>42087.481990740744</v>
      </c>
      <c r="T2420" s="13">
        <f>(J2420/86400)+25569+(-8/24)</f>
        <v>42027.523657407401</v>
      </c>
      <c r="U2420" t="str">
        <f t="shared" si="150"/>
        <v>Jan</v>
      </c>
      <c r="V2420">
        <f t="shared" si="151"/>
        <v>2015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>(E2421/D2421)*100</f>
        <v>0</v>
      </c>
      <c r="P2421" s="6" t="e">
        <f>E2421/L2421</f>
        <v>#DIV/0!</v>
      </c>
      <c r="Q2421" t="str">
        <f t="shared" si="148"/>
        <v>food</v>
      </c>
      <c r="R2421" t="str">
        <f t="shared" si="149"/>
        <v>food trucks</v>
      </c>
      <c r="S2421" s="13">
        <f>(I2421/86400)+25569+(-8/24)</f>
        <v>42053.404965277776</v>
      </c>
      <c r="T2421" s="13">
        <f>(J2421/86400)+25569+(-8/24)</f>
        <v>41993.404965277776</v>
      </c>
      <c r="U2421" t="str">
        <f t="shared" si="150"/>
        <v>Dec</v>
      </c>
      <c r="V2421">
        <f t="shared" si="151"/>
        <v>2014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>(E2422/D2422)*100</f>
        <v>14.825133372851216</v>
      </c>
      <c r="P2422" s="6">
        <f>E2422/L2422</f>
        <v>69.472222222222229</v>
      </c>
      <c r="Q2422" t="str">
        <f t="shared" si="148"/>
        <v>food</v>
      </c>
      <c r="R2422" t="str">
        <f t="shared" si="149"/>
        <v>food trucks</v>
      </c>
      <c r="S2422" s="13">
        <f>(I2422/86400)+25569+(-8/24)</f>
        <v>41952.737210648142</v>
      </c>
      <c r="T2422" s="13">
        <f>(J2422/86400)+25569+(-8/24)</f>
        <v>41892.695543981477</v>
      </c>
      <c r="U2422" t="str">
        <f t="shared" si="150"/>
        <v>Sep</v>
      </c>
      <c r="V2422">
        <f t="shared" si="151"/>
        <v>2014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>(E2423/D2423)*100</f>
        <v>1.6666666666666666E-2</v>
      </c>
      <c r="P2423" s="6">
        <f>E2423/L2423</f>
        <v>1</v>
      </c>
      <c r="Q2423" t="str">
        <f t="shared" si="148"/>
        <v>food</v>
      </c>
      <c r="R2423" t="str">
        <f t="shared" si="149"/>
        <v>food trucks</v>
      </c>
      <c r="S2423" s="13">
        <f>(I2423/86400)+25569+(-8/24)</f>
        <v>42056.354120370372</v>
      </c>
      <c r="T2423" s="13">
        <f>(J2423/86400)+25569+(-8/24)</f>
        <v>42026.354120370372</v>
      </c>
      <c r="U2423" t="str">
        <f t="shared" si="150"/>
        <v>Jan</v>
      </c>
      <c r="V2423">
        <f t="shared" si="151"/>
        <v>2015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>(E2424/D2424)*100</f>
        <v>0.2</v>
      </c>
      <c r="P2424" s="6">
        <f>E2424/L2424</f>
        <v>1</v>
      </c>
      <c r="Q2424" t="str">
        <f t="shared" si="148"/>
        <v>food</v>
      </c>
      <c r="R2424" t="str">
        <f t="shared" si="149"/>
        <v>food trucks</v>
      </c>
      <c r="S2424" s="13">
        <f>(I2424/86400)+25569+(-8/24)</f>
        <v>42074.349953703706</v>
      </c>
      <c r="T2424" s="13">
        <f>(J2424/86400)+25569+(-8/24)</f>
        <v>42044.391620370363</v>
      </c>
      <c r="U2424" t="str">
        <f t="shared" si="150"/>
        <v>Feb</v>
      </c>
      <c r="V2424">
        <f t="shared" si="151"/>
        <v>2015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>(E2425/D2425)*100</f>
        <v>1.3333333333333334E-2</v>
      </c>
      <c r="P2425" s="6">
        <f>E2425/L2425</f>
        <v>8</v>
      </c>
      <c r="Q2425" t="str">
        <f t="shared" si="148"/>
        <v>food</v>
      </c>
      <c r="R2425" t="str">
        <f t="shared" si="149"/>
        <v>food trucks</v>
      </c>
      <c r="S2425" s="13">
        <f>(I2425/86400)+25569+(-8/24)</f>
        <v>42004.371412037035</v>
      </c>
      <c r="T2425" s="13">
        <f>(J2425/86400)+25569+(-8/24)</f>
        <v>41974.371412037035</v>
      </c>
      <c r="U2425" t="str">
        <f t="shared" si="150"/>
        <v>Dec</v>
      </c>
      <c r="V2425">
        <f t="shared" si="151"/>
        <v>2014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>(E2426/D2426)*100</f>
        <v>1.24</v>
      </c>
      <c r="P2426" s="6">
        <f>E2426/L2426</f>
        <v>34.444444444444443</v>
      </c>
      <c r="Q2426" t="str">
        <f t="shared" si="148"/>
        <v>food</v>
      </c>
      <c r="R2426" t="str">
        <f t="shared" si="149"/>
        <v>food trucks</v>
      </c>
      <c r="S2426" s="13">
        <f>(I2426/86400)+25569+(-8/24)</f>
        <v>41939.559120370366</v>
      </c>
      <c r="T2426" s="13">
        <f>(J2426/86400)+25569+(-8/24)</f>
        <v>41909.559120370366</v>
      </c>
      <c r="U2426" t="str">
        <f t="shared" si="150"/>
        <v>Sep</v>
      </c>
      <c r="V2426">
        <f t="shared" si="151"/>
        <v>2014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>(E2427/D2427)*100</f>
        <v>2.8571428571428574E-2</v>
      </c>
      <c r="P2427" s="6">
        <f>E2427/L2427</f>
        <v>1</v>
      </c>
      <c r="Q2427" t="str">
        <f t="shared" si="148"/>
        <v>food</v>
      </c>
      <c r="R2427" t="str">
        <f t="shared" si="149"/>
        <v>food trucks</v>
      </c>
      <c r="S2427" s="13">
        <f>(I2427/86400)+25569+(-8/24)</f>
        <v>42517.586111111108</v>
      </c>
      <c r="T2427" s="13">
        <f>(J2427/86400)+25569+(-8/24)</f>
        <v>42502.580428240741</v>
      </c>
      <c r="U2427" t="str">
        <f t="shared" si="150"/>
        <v>May</v>
      </c>
      <c r="V2427">
        <f t="shared" si="151"/>
        <v>2016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>(E2428/D2428)*100</f>
        <v>0</v>
      </c>
      <c r="P2428" s="6" t="e">
        <f>E2428/L2428</f>
        <v>#DIV/0!</v>
      </c>
      <c r="Q2428" t="str">
        <f t="shared" si="148"/>
        <v>food</v>
      </c>
      <c r="R2428" t="str">
        <f t="shared" si="149"/>
        <v>food trucks</v>
      </c>
      <c r="S2428" s="13">
        <f>(I2428/86400)+25569+(-8/24)</f>
        <v>42223.836712962962</v>
      </c>
      <c r="T2428" s="13">
        <f>(J2428/86400)+25569+(-8/24)</f>
        <v>42163.836712962962</v>
      </c>
      <c r="U2428" t="str">
        <f t="shared" si="150"/>
        <v>Jun</v>
      </c>
      <c r="V2428">
        <f t="shared" si="151"/>
        <v>2015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>(E2429/D2429)*100</f>
        <v>2E-3</v>
      </c>
      <c r="P2429" s="6">
        <f>E2429/L2429</f>
        <v>1</v>
      </c>
      <c r="Q2429" t="str">
        <f t="shared" si="148"/>
        <v>food</v>
      </c>
      <c r="R2429" t="str">
        <f t="shared" si="149"/>
        <v>food trucks</v>
      </c>
      <c r="S2429" s="13">
        <f>(I2429/86400)+25569+(-8/24)</f>
        <v>42451.943668981483</v>
      </c>
      <c r="T2429" s="13">
        <f>(J2429/86400)+25569+(-8/24)</f>
        <v>42411.985335648147</v>
      </c>
      <c r="U2429" t="str">
        <f t="shared" si="150"/>
        <v>Feb</v>
      </c>
      <c r="V2429">
        <f t="shared" si="151"/>
        <v>2016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>(E2430/D2430)*100</f>
        <v>2.8571428571428571E-3</v>
      </c>
      <c r="P2430" s="6">
        <f>E2430/L2430</f>
        <v>1</v>
      </c>
      <c r="Q2430" t="str">
        <f t="shared" si="148"/>
        <v>food</v>
      </c>
      <c r="R2430" t="str">
        <f t="shared" si="149"/>
        <v>food trucks</v>
      </c>
      <c r="S2430" s="13">
        <f>(I2430/86400)+25569+(-8/24)</f>
        <v>42075.409155092588</v>
      </c>
      <c r="T2430" s="13">
        <f>(J2430/86400)+25569+(-8/24)</f>
        <v>42045.450821759259</v>
      </c>
      <c r="U2430" t="str">
        <f t="shared" si="150"/>
        <v>Feb</v>
      </c>
      <c r="V2430">
        <f t="shared" si="151"/>
        <v>2015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>(E2431/D2431)*100</f>
        <v>1.4321428571428572</v>
      </c>
      <c r="P2431" s="6">
        <f>E2431/L2431</f>
        <v>501.25</v>
      </c>
      <c r="Q2431" t="str">
        <f t="shared" si="148"/>
        <v>food</v>
      </c>
      <c r="R2431" t="str">
        <f t="shared" si="149"/>
        <v>food trucks</v>
      </c>
      <c r="S2431" s="13">
        <f>(I2431/86400)+25569+(-8/24)</f>
        <v>42771.363888888889</v>
      </c>
      <c r="T2431" s="13">
        <f>(J2431/86400)+25569+(-8/24)</f>
        <v>42734.545902777776</v>
      </c>
      <c r="U2431" t="str">
        <f t="shared" si="150"/>
        <v>Dec</v>
      </c>
      <c r="V2431">
        <f t="shared" si="151"/>
        <v>2016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>(E2432/D2432)*100</f>
        <v>0.70000000000000007</v>
      </c>
      <c r="P2432" s="6">
        <f>E2432/L2432</f>
        <v>10.5</v>
      </c>
      <c r="Q2432" t="str">
        <f t="shared" si="148"/>
        <v>food</v>
      </c>
      <c r="R2432" t="str">
        <f t="shared" si="149"/>
        <v>food trucks</v>
      </c>
      <c r="S2432" s="13">
        <f>(I2432/86400)+25569+(-8/24)</f>
        <v>42411.797499999993</v>
      </c>
      <c r="T2432" s="13">
        <f>(J2432/86400)+25569+(-8/24)</f>
        <v>42381.797499999993</v>
      </c>
      <c r="U2432" t="str">
        <f t="shared" si="150"/>
        <v>Jan</v>
      </c>
      <c r="V2432">
        <f t="shared" si="151"/>
        <v>2016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>(E2433/D2433)*100</f>
        <v>2E-3</v>
      </c>
      <c r="P2433" s="6">
        <f>E2433/L2433</f>
        <v>1</v>
      </c>
      <c r="Q2433" t="str">
        <f t="shared" si="148"/>
        <v>food</v>
      </c>
      <c r="R2433" t="str">
        <f t="shared" si="149"/>
        <v>food trucks</v>
      </c>
      <c r="S2433" s="13">
        <f>(I2433/86400)+25569+(-8/24)</f>
        <v>42548.766354166662</v>
      </c>
      <c r="T2433" s="13">
        <f>(J2433/86400)+25569+(-8/24)</f>
        <v>42488.766354166662</v>
      </c>
      <c r="U2433" t="str">
        <f t="shared" si="150"/>
        <v>Apr</v>
      </c>
      <c r="V2433">
        <f t="shared" si="151"/>
        <v>2016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>(E2434/D2434)*100</f>
        <v>1.4285714285714287E-2</v>
      </c>
      <c r="P2434" s="6">
        <f>E2434/L2434</f>
        <v>1</v>
      </c>
      <c r="Q2434" t="str">
        <f t="shared" si="148"/>
        <v>food</v>
      </c>
      <c r="R2434" t="str">
        <f t="shared" si="149"/>
        <v>food trucks</v>
      </c>
      <c r="S2434" s="13">
        <f>(I2434/86400)+25569+(-8/24)</f>
        <v>42070.885381944441</v>
      </c>
      <c r="T2434" s="13">
        <f>(J2434/86400)+25569+(-8/24)</f>
        <v>42040.885381944441</v>
      </c>
      <c r="U2434" t="str">
        <f t="shared" si="150"/>
        <v>Feb</v>
      </c>
      <c r="V2434">
        <f t="shared" si="151"/>
        <v>2015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>(E2435/D2435)*100</f>
        <v>0</v>
      </c>
      <c r="P2435" s="6" t="e">
        <f>E2435/L2435</f>
        <v>#DIV/0!</v>
      </c>
      <c r="Q2435" t="str">
        <f t="shared" ref="Q2435:Q2498" si="152">LEFT(N2435,FIND("/",N2435)-1)</f>
        <v>food</v>
      </c>
      <c r="R2435" t="str">
        <f t="shared" ref="R2435:R2498" si="153">MID(N2435,FIND("/",N2435)+1,20)</f>
        <v>food trucks</v>
      </c>
      <c r="S2435" s="13">
        <f>(I2435/86400)+25569+(-8/24)</f>
        <v>42427.566469907404</v>
      </c>
      <c r="T2435" s="13">
        <f>(J2435/86400)+25569+(-8/24)</f>
        <v>42397.566469907404</v>
      </c>
      <c r="U2435" t="str">
        <f t="shared" ref="U2435:U2498" si="154">TEXT(T2435,"mmm")</f>
        <v>Jan</v>
      </c>
      <c r="V2435">
        <f t="shared" ref="V2435:V2498" si="155">YEAR(T2435)</f>
        <v>2016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>(E2436/D2436)*100</f>
        <v>0.13</v>
      </c>
      <c r="P2436" s="6">
        <f>E2436/L2436</f>
        <v>13</v>
      </c>
      <c r="Q2436" t="str">
        <f t="shared" si="152"/>
        <v>food</v>
      </c>
      <c r="R2436" t="str">
        <f t="shared" si="153"/>
        <v>food trucks</v>
      </c>
      <c r="S2436" s="13">
        <f>(I2436/86400)+25569+(-8/24)</f>
        <v>42219.852708333332</v>
      </c>
      <c r="T2436" s="13">
        <f>(J2436/86400)+25569+(-8/24)</f>
        <v>42179.852708333332</v>
      </c>
      <c r="U2436" t="str">
        <f t="shared" si="154"/>
        <v>Jun</v>
      </c>
      <c r="V2436">
        <f t="shared" si="155"/>
        <v>2015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>(E2437/D2437)*100</f>
        <v>0.48960000000000004</v>
      </c>
      <c r="P2437" s="6">
        <f>E2437/L2437</f>
        <v>306</v>
      </c>
      <c r="Q2437" t="str">
        <f t="shared" si="152"/>
        <v>food</v>
      </c>
      <c r="R2437" t="str">
        <f t="shared" si="153"/>
        <v>food trucks</v>
      </c>
      <c r="S2437" s="13">
        <f>(I2437/86400)+25569+(-8/24)</f>
        <v>42281.944282407407</v>
      </c>
      <c r="T2437" s="13">
        <f>(J2437/86400)+25569+(-8/24)</f>
        <v>42251.944282407407</v>
      </c>
      <c r="U2437" t="str">
        <f t="shared" si="154"/>
        <v>Sep</v>
      </c>
      <c r="V2437">
        <f t="shared" si="155"/>
        <v>2015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>(E2438/D2438)*100</f>
        <v>3.8461538461538464E-2</v>
      </c>
      <c r="P2438" s="6">
        <f>E2438/L2438</f>
        <v>22.5</v>
      </c>
      <c r="Q2438" t="str">
        <f t="shared" si="152"/>
        <v>food</v>
      </c>
      <c r="R2438" t="str">
        <f t="shared" si="153"/>
        <v>food trucks</v>
      </c>
      <c r="S2438" s="13">
        <f>(I2438/86400)+25569+(-8/24)</f>
        <v>42398.282060185178</v>
      </c>
      <c r="T2438" s="13">
        <f>(J2438/86400)+25569+(-8/24)</f>
        <v>42338.282060185178</v>
      </c>
      <c r="U2438" t="str">
        <f t="shared" si="154"/>
        <v>Nov</v>
      </c>
      <c r="V2438">
        <f t="shared" si="155"/>
        <v>2015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>(E2439/D2439)*100</f>
        <v>0</v>
      </c>
      <c r="P2439" s="6" t="e">
        <f>E2439/L2439</f>
        <v>#DIV/0!</v>
      </c>
      <c r="Q2439" t="str">
        <f t="shared" si="152"/>
        <v>food</v>
      </c>
      <c r="R2439" t="str">
        <f t="shared" si="153"/>
        <v>food trucks</v>
      </c>
      <c r="S2439" s="13">
        <f>(I2439/86400)+25569+(-8/24)</f>
        <v>42080.416666666664</v>
      </c>
      <c r="T2439" s="13">
        <f>(J2439/86400)+25569+(-8/24)</f>
        <v>42031.631805555553</v>
      </c>
      <c r="U2439" t="str">
        <f t="shared" si="154"/>
        <v>Jan</v>
      </c>
      <c r="V2439">
        <f t="shared" si="155"/>
        <v>2015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>(E2440/D2440)*100</f>
        <v>0.33333333333333337</v>
      </c>
      <c r="P2440" s="6">
        <f>E2440/L2440</f>
        <v>50</v>
      </c>
      <c r="Q2440" t="str">
        <f t="shared" si="152"/>
        <v>food</v>
      </c>
      <c r="R2440" t="str">
        <f t="shared" si="153"/>
        <v>food trucks</v>
      </c>
      <c r="S2440" s="13">
        <f>(I2440/86400)+25569+(-8/24)</f>
        <v>42345.623402777775</v>
      </c>
      <c r="T2440" s="13">
        <f>(J2440/86400)+25569+(-8/24)</f>
        <v>42285.581736111104</v>
      </c>
      <c r="U2440" t="str">
        <f t="shared" si="154"/>
        <v>Oct</v>
      </c>
      <c r="V2440">
        <f t="shared" si="155"/>
        <v>2015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>(E2441/D2441)*100</f>
        <v>0</v>
      </c>
      <c r="P2441" s="6" t="e">
        <f>E2441/L2441</f>
        <v>#DIV/0!</v>
      </c>
      <c r="Q2441" t="str">
        <f t="shared" si="152"/>
        <v>food</v>
      </c>
      <c r="R2441" t="str">
        <f t="shared" si="153"/>
        <v>food trucks</v>
      </c>
      <c r="S2441" s="13">
        <f>(I2441/86400)+25569+(-8/24)</f>
        <v>42295.485289351847</v>
      </c>
      <c r="T2441" s="13">
        <f>(J2441/86400)+25569+(-8/24)</f>
        <v>42265.485289351847</v>
      </c>
      <c r="U2441" t="str">
        <f t="shared" si="154"/>
        <v>Sep</v>
      </c>
      <c r="V2441">
        <f t="shared" si="155"/>
        <v>2015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>(E2442/D2442)*100</f>
        <v>0.2</v>
      </c>
      <c r="P2442" s="6">
        <f>E2442/L2442</f>
        <v>5</v>
      </c>
      <c r="Q2442" t="str">
        <f t="shared" si="152"/>
        <v>food</v>
      </c>
      <c r="R2442" t="str">
        <f t="shared" si="153"/>
        <v>food trucks</v>
      </c>
      <c r="S2442" s="13">
        <f>(I2442/86400)+25569+(-8/24)</f>
        <v>42413.566122685188</v>
      </c>
      <c r="T2442" s="13">
        <f>(J2442/86400)+25569+(-8/24)</f>
        <v>42383.566122685188</v>
      </c>
      <c r="U2442" t="str">
        <f t="shared" si="154"/>
        <v>Jan</v>
      </c>
      <c r="V2442">
        <f t="shared" si="155"/>
        <v>2016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>(E2443/D2443)*100</f>
        <v>107.88</v>
      </c>
      <c r="P2443" s="6">
        <f>E2443/L2443</f>
        <v>74.22935779816514</v>
      </c>
      <c r="Q2443" t="str">
        <f t="shared" si="152"/>
        <v>food</v>
      </c>
      <c r="R2443" t="str">
        <f t="shared" si="153"/>
        <v>small batch</v>
      </c>
      <c r="S2443" s="13">
        <f>(I2443/86400)+25569+(-8/24)</f>
        <v>42207.874305555553</v>
      </c>
      <c r="T2443" s="13">
        <f>(J2443/86400)+25569+(-8/24)</f>
        <v>42186.792291666665</v>
      </c>
      <c r="U2443" t="str">
        <f t="shared" si="154"/>
        <v>Jul</v>
      </c>
      <c r="V2443">
        <f t="shared" si="155"/>
        <v>2015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>(E2444/D2444)*100</f>
        <v>125.94166666666666</v>
      </c>
      <c r="P2444" s="6">
        <f>E2444/L2444</f>
        <v>81.252688172043008</v>
      </c>
      <c r="Q2444" t="str">
        <f t="shared" si="152"/>
        <v>food</v>
      </c>
      <c r="R2444" t="str">
        <f t="shared" si="153"/>
        <v>small batch</v>
      </c>
      <c r="S2444" s="13">
        <f>(I2444/86400)+25569+(-8/24)</f>
        <v>42082.291990740741</v>
      </c>
      <c r="T2444" s="13">
        <f>(J2444/86400)+25569+(-8/24)</f>
        <v>42052.333657407406</v>
      </c>
      <c r="U2444" t="str">
        <f t="shared" si="154"/>
        <v>Feb</v>
      </c>
      <c r="V2444">
        <f t="shared" si="155"/>
        <v>2015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>(E2445/D2445)*100</f>
        <v>202.51495</v>
      </c>
      <c r="P2445" s="6">
        <f>E2445/L2445</f>
        <v>130.23469453376205</v>
      </c>
      <c r="Q2445" t="str">
        <f t="shared" si="152"/>
        <v>food</v>
      </c>
      <c r="R2445" t="str">
        <f t="shared" si="153"/>
        <v>small batch</v>
      </c>
      <c r="S2445" s="13">
        <f>(I2445/86400)+25569+(-8/24)</f>
        <v>41866.291921296295</v>
      </c>
      <c r="T2445" s="13">
        <f>(J2445/86400)+25569+(-8/24)</f>
        <v>41836.291921296295</v>
      </c>
      <c r="U2445" t="str">
        <f t="shared" si="154"/>
        <v>Jul</v>
      </c>
      <c r="V2445">
        <f t="shared" si="155"/>
        <v>2014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>(E2446/D2446)*100</f>
        <v>108.60000000000001</v>
      </c>
      <c r="P2446" s="6">
        <f>E2446/L2446</f>
        <v>53.409836065573771</v>
      </c>
      <c r="Q2446" t="str">
        <f t="shared" si="152"/>
        <v>food</v>
      </c>
      <c r="R2446" t="str">
        <f t="shared" si="153"/>
        <v>small batch</v>
      </c>
      <c r="S2446" s="13">
        <f>(I2446/86400)+25569+(-8/24)</f>
        <v>42515.42119212963</v>
      </c>
      <c r="T2446" s="13">
        <f>(J2446/86400)+25569+(-8/24)</f>
        <v>42485.42119212963</v>
      </c>
      <c r="U2446" t="str">
        <f t="shared" si="154"/>
        <v>Apr</v>
      </c>
      <c r="V2446">
        <f t="shared" si="155"/>
        <v>2016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>(E2447/D2447)*100</f>
        <v>172.8</v>
      </c>
      <c r="P2447" s="6">
        <f>E2447/L2447</f>
        <v>75.130434782608702</v>
      </c>
      <c r="Q2447" t="str">
        <f t="shared" si="152"/>
        <v>food</v>
      </c>
      <c r="R2447" t="str">
        <f t="shared" si="153"/>
        <v>small batch</v>
      </c>
      <c r="S2447" s="13">
        <f>(I2447/86400)+25569+(-8/24)</f>
        <v>42272.856724537036</v>
      </c>
      <c r="T2447" s="13">
        <f>(J2447/86400)+25569+(-8/24)</f>
        <v>42242.856724537036</v>
      </c>
      <c r="U2447" t="str">
        <f t="shared" si="154"/>
        <v>Aug</v>
      </c>
      <c r="V2447">
        <f t="shared" si="155"/>
        <v>2015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>(E2448/D2448)*100</f>
        <v>167.98</v>
      </c>
      <c r="P2448" s="6">
        <f>E2448/L2448</f>
        <v>75.666666666666671</v>
      </c>
      <c r="Q2448" t="str">
        <f t="shared" si="152"/>
        <v>food</v>
      </c>
      <c r="R2448" t="str">
        <f t="shared" si="153"/>
        <v>small batch</v>
      </c>
      <c r="S2448" s="13">
        <f>(I2448/86400)+25569+(-8/24)</f>
        <v>42700.311006944445</v>
      </c>
      <c r="T2448" s="13">
        <f>(J2448/86400)+25569+(-8/24)</f>
        <v>42670.269340277773</v>
      </c>
      <c r="U2448" t="str">
        <f t="shared" si="154"/>
        <v>Oct</v>
      </c>
      <c r="V2448">
        <f t="shared" si="155"/>
        <v>2016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>(E2449/D2449)*100</f>
        <v>427.20000000000005</v>
      </c>
      <c r="P2449" s="6">
        <f>E2449/L2449</f>
        <v>31.691394658753708</v>
      </c>
      <c r="Q2449" t="str">
        <f t="shared" si="152"/>
        <v>food</v>
      </c>
      <c r="R2449" t="str">
        <f t="shared" si="153"/>
        <v>small batch</v>
      </c>
      <c r="S2449" s="13">
        <f>(I2449/86400)+25569+(-8/24)</f>
        <v>42685.833333333336</v>
      </c>
      <c r="T2449" s="13">
        <f>(J2449/86400)+25569+(-8/24)</f>
        <v>42654.13649305555</v>
      </c>
      <c r="U2449" t="str">
        <f t="shared" si="154"/>
        <v>Oct</v>
      </c>
      <c r="V2449">
        <f t="shared" si="155"/>
        <v>2016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>(E2450/D2450)*100</f>
        <v>107.5</v>
      </c>
      <c r="P2450" s="6">
        <f>E2450/L2450</f>
        <v>47.777777777777779</v>
      </c>
      <c r="Q2450" t="str">
        <f t="shared" si="152"/>
        <v>food</v>
      </c>
      <c r="R2450" t="str">
        <f t="shared" si="153"/>
        <v>small batch</v>
      </c>
      <c r="S2450" s="13">
        <f>(I2450/86400)+25569+(-8/24)</f>
        <v>42612.9</v>
      </c>
      <c r="T2450" s="13">
        <f>(J2450/86400)+25569+(-8/24)</f>
        <v>42606.982789351845</v>
      </c>
      <c r="U2450" t="str">
        <f t="shared" si="154"/>
        <v>Aug</v>
      </c>
      <c r="V2450">
        <f t="shared" si="155"/>
        <v>2016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>(E2451/D2451)*100</f>
        <v>108</v>
      </c>
      <c r="P2451" s="6">
        <f>E2451/L2451</f>
        <v>90</v>
      </c>
      <c r="Q2451" t="str">
        <f t="shared" si="152"/>
        <v>food</v>
      </c>
      <c r="R2451" t="str">
        <f t="shared" si="153"/>
        <v>small batch</v>
      </c>
      <c r="S2451" s="13">
        <f>(I2451/86400)+25569+(-8/24)</f>
        <v>41972.850868055553</v>
      </c>
      <c r="T2451" s="13">
        <f>(J2451/86400)+25569+(-8/24)</f>
        <v>41942.809201388889</v>
      </c>
      <c r="U2451" t="str">
        <f t="shared" si="154"/>
        <v>Oct</v>
      </c>
      <c r="V2451">
        <f t="shared" si="155"/>
        <v>2014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>(E2452/D2452)*100</f>
        <v>101.53353333333335</v>
      </c>
      <c r="P2452" s="6">
        <f>E2452/L2452</f>
        <v>149.31401960784314</v>
      </c>
      <c r="Q2452" t="str">
        <f t="shared" si="152"/>
        <v>food</v>
      </c>
      <c r="R2452" t="str">
        <f t="shared" si="153"/>
        <v>small batch</v>
      </c>
      <c r="S2452" s="13">
        <f>(I2452/86400)+25569+(-8/24)</f>
        <v>41939.799305555549</v>
      </c>
      <c r="T2452" s="13">
        <f>(J2452/86400)+25569+(-8/24)</f>
        <v>41901.739074074074</v>
      </c>
      <c r="U2452" t="str">
        <f t="shared" si="154"/>
        <v>Sep</v>
      </c>
      <c r="V2452">
        <f t="shared" si="155"/>
        <v>2014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>(E2453/D2453)*100</f>
        <v>115.45</v>
      </c>
      <c r="P2453" s="6">
        <f>E2453/L2453</f>
        <v>62.06989247311828</v>
      </c>
      <c r="Q2453" t="str">
        <f t="shared" si="152"/>
        <v>food</v>
      </c>
      <c r="R2453" t="str">
        <f t="shared" si="153"/>
        <v>small batch</v>
      </c>
      <c r="S2453" s="13">
        <f>(I2453/86400)+25569+(-8/24)</f>
        <v>42799.575115740743</v>
      </c>
      <c r="T2453" s="13">
        <f>(J2453/86400)+25569+(-8/24)</f>
        <v>42779.575115740743</v>
      </c>
      <c r="U2453" t="str">
        <f t="shared" si="154"/>
        <v>Feb</v>
      </c>
      <c r="V2453">
        <f t="shared" si="155"/>
        <v>2017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>(E2454/D2454)*100</f>
        <v>133.5</v>
      </c>
      <c r="P2454" s="6">
        <f>E2454/L2454</f>
        <v>53.4</v>
      </c>
      <c r="Q2454" t="str">
        <f t="shared" si="152"/>
        <v>food</v>
      </c>
      <c r="R2454" t="str">
        <f t="shared" si="153"/>
        <v>small batch</v>
      </c>
      <c r="S2454" s="13">
        <f>(I2454/86400)+25569+(-8/24)</f>
        <v>42367.624999999993</v>
      </c>
      <c r="T2454" s="13">
        <f>(J2454/86400)+25569+(-8/24)</f>
        <v>42338.510416666664</v>
      </c>
      <c r="U2454" t="str">
        <f t="shared" si="154"/>
        <v>Nov</v>
      </c>
      <c r="V2454">
        <f t="shared" si="155"/>
        <v>2015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>(E2455/D2455)*100</f>
        <v>154.69999999999999</v>
      </c>
      <c r="P2455" s="6">
        <f>E2455/L2455</f>
        <v>69.268656716417908</v>
      </c>
      <c r="Q2455" t="str">
        <f t="shared" si="152"/>
        <v>food</v>
      </c>
      <c r="R2455" t="str">
        <f t="shared" si="153"/>
        <v>small batch</v>
      </c>
      <c r="S2455" s="13">
        <f>(I2455/86400)+25569+(-8/24)</f>
        <v>42768.358900462961</v>
      </c>
      <c r="T2455" s="13">
        <f>(J2455/86400)+25569+(-8/24)</f>
        <v>42738.358900462961</v>
      </c>
      <c r="U2455" t="str">
        <f t="shared" si="154"/>
        <v>Jan</v>
      </c>
      <c r="V2455">
        <f t="shared" si="155"/>
        <v>2017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>(E2456/D2456)*100</f>
        <v>100.84571428571429</v>
      </c>
      <c r="P2456" s="6">
        <f>E2456/L2456</f>
        <v>271.50769230769231</v>
      </c>
      <c r="Q2456" t="str">
        <f t="shared" si="152"/>
        <v>food</v>
      </c>
      <c r="R2456" t="str">
        <f t="shared" si="153"/>
        <v>small batch</v>
      </c>
      <c r="S2456" s="13">
        <f>(I2456/86400)+25569+(-8/24)</f>
        <v>42804.868148148147</v>
      </c>
      <c r="T2456" s="13">
        <f>(J2456/86400)+25569+(-8/24)</f>
        <v>42769.868148148147</v>
      </c>
      <c r="U2456" t="str">
        <f t="shared" si="154"/>
        <v>Feb</v>
      </c>
      <c r="V2456">
        <f t="shared" si="155"/>
        <v>2017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>(E2457/D2457)*100</f>
        <v>182</v>
      </c>
      <c r="P2457" s="6">
        <f>E2457/L2457</f>
        <v>34.125</v>
      </c>
      <c r="Q2457" t="str">
        <f t="shared" si="152"/>
        <v>food</v>
      </c>
      <c r="R2457" t="str">
        <f t="shared" si="153"/>
        <v>small batch</v>
      </c>
      <c r="S2457" s="13">
        <f>(I2457/86400)+25569+(-8/24)</f>
        <v>42480.448495370372</v>
      </c>
      <c r="T2457" s="13">
        <f>(J2457/86400)+25569+(-8/24)</f>
        <v>42452.448495370372</v>
      </c>
      <c r="U2457" t="str">
        <f t="shared" si="154"/>
        <v>Mar</v>
      </c>
      <c r="V2457">
        <f t="shared" si="155"/>
        <v>2016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>(E2458/D2458)*100</f>
        <v>180.86666666666667</v>
      </c>
      <c r="P2458" s="6">
        <f>E2458/L2458</f>
        <v>40.492537313432834</v>
      </c>
      <c r="Q2458" t="str">
        <f t="shared" si="152"/>
        <v>food</v>
      </c>
      <c r="R2458" t="str">
        <f t="shared" si="153"/>
        <v>small batch</v>
      </c>
      <c r="S2458" s="13">
        <f>(I2458/86400)+25569+(-8/24)</f>
        <v>42791.627766203703</v>
      </c>
      <c r="T2458" s="13">
        <f>(J2458/86400)+25569+(-8/24)</f>
        <v>42761.627766203703</v>
      </c>
      <c r="U2458" t="str">
        <f t="shared" si="154"/>
        <v>Jan</v>
      </c>
      <c r="V2458">
        <f t="shared" si="155"/>
        <v>2017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>(E2459/D2459)*100</f>
        <v>102.30434782608695</v>
      </c>
      <c r="P2459" s="6">
        <f>E2459/L2459</f>
        <v>189.75806451612902</v>
      </c>
      <c r="Q2459" t="str">
        <f t="shared" si="152"/>
        <v>food</v>
      </c>
      <c r="R2459" t="str">
        <f t="shared" si="153"/>
        <v>small batch</v>
      </c>
      <c r="S2459" s="13">
        <f>(I2459/86400)+25569+(-8/24)</f>
        <v>42453.227500000001</v>
      </c>
      <c r="T2459" s="13">
        <f>(J2459/86400)+25569+(-8/24)</f>
        <v>42423.269166666665</v>
      </c>
      <c r="U2459" t="str">
        <f t="shared" si="154"/>
        <v>Feb</v>
      </c>
      <c r="V2459">
        <f t="shared" si="155"/>
        <v>2016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>(E2460/D2460)*100</f>
        <v>110.17999999999999</v>
      </c>
      <c r="P2460" s="6">
        <f>E2460/L2460</f>
        <v>68.862499999999997</v>
      </c>
      <c r="Q2460" t="str">
        <f t="shared" si="152"/>
        <v>food</v>
      </c>
      <c r="R2460" t="str">
        <f t="shared" si="153"/>
        <v>small batch</v>
      </c>
      <c r="S2460" s="13">
        <f>(I2460/86400)+25569+(-8/24)</f>
        <v>42530.458333333336</v>
      </c>
      <c r="T2460" s="13">
        <f>(J2460/86400)+25569+(-8/24)</f>
        <v>42495.538402777776</v>
      </c>
      <c r="U2460" t="str">
        <f t="shared" si="154"/>
        <v>May</v>
      </c>
      <c r="V2460">
        <f t="shared" si="155"/>
        <v>2016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>(E2461/D2461)*100</f>
        <v>102.25</v>
      </c>
      <c r="P2461" s="6">
        <f>E2461/L2461</f>
        <v>108.77659574468085</v>
      </c>
      <c r="Q2461" t="str">
        <f t="shared" si="152"/>
        <v>food</v>
      </c>
      <c r="R2461" t="str">
        <f t="shared" si="153"/>
        <v>small batch</v>
      </c>
      <c r="S2461" s="13">
        <f>(I2461/86400)+25569+(-8/24)</f>
        <v>42452.262557870366</v>
      </c>
      <c r="T2461" s="13">
        <f>(J2461/86400)+25569+(-8/24)</f>
        <v>42407.304224537038</v>
      </c>
      <c r="U2461" t="str">
        <f t="shared" si="154"/>
        <v>Feb</v>
      </c>
      <c r="V2461">
        <f t="shared" si="155"/>
        <v>2016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>(E2462/D2462)*100</f>
        <v>100.78823529411764</v>
      </c>
      <c r="P2462" s="6">
        <f>E2462/L2462</f>
        <v>125.98529411764706</v>
      </c>
      <c r="Q2462" t="str">
        <f t="shared" si="152"/>
        <v>food</v>
      </c>
      <c r="R2462" t="str">
        <f t="shared" si="153"/>
        <v>small batch</v>
      </c>
      <c r="S2462" s="13">
        <f>(I2462/86400)+25569+(-8/24)</f>
        <v>42737.845138888886</v>
      </c>
      <c r="T2462" s="13">
        <f>(J2462/86400)+25569+(-8/24)</f>
        <v>42703.853784722225</v>
      </c>
      <c r="U2462" t="str">
        <f t="shared" si="154"/>
        <v>Nov</v>
      </c>
      <c r="V2462">
        <f t="shared" si="155"/>
        <v>2016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>(E2463/D2463)*100</f>
        <v>103.8</v>
      </c>
      <c r="P2463" s="6">
        <f>E2463/L2463</f>
        <v>90.523255813953483</v>
      </c>
      <c r="Q2463" t="str">
        <f t="shared" si="152"/>
        <v>music</v>
      </c>
      <c r="R2463" t="str">
        <f t="shared" si="153"/>
        <v>indie rock</v>
      </c>
      <c r="S2463" s="13">
        <f>(I2463/86400)+25569+(-8/24)</f>
        <v>40816.791666666664</v>
      </c>
      <c r="T2463" s="13">
        <f>(J2463/86400)+25569+(-8/24)</f>
        <v>40783.679363425923</v>
      </c>
      <c r="U2463" t="str">
        <f t="shared" si="154"/>
        <v>Aug</v>
      </c>
      <c r="V2463">
        <f t="shared" si="155"/>
        <v>2011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>(E2464/D2464)*100</f>
        <v>110.70833333333334</v>
      </c>
      <c r="P2464" s="6">
        <f>E2464/L2464</f>
        <v>28.880434782608695</v>
      </c>
      <c r="Q2464" t="str">
        <f t="shared" si="152"/>
        <v>music</v>
      </c>
      <c r="R2464" t="str">
        <f t="shared" si="153"/>
        <v>indie rock</v>
      </c>
      <c r="S2464" s="13">
        <f>(I2464/86400)+25569+(-8/24)</f>
        <v>41108.852962962963</v>
      </c>
      <c r="T2464" s="13">
        <f>(J2464/86400)+25569+(-8/24)</f>
        <v>41088.852962962963</v>
      </c>
      <c r="U2464" t="str">
        <f t="shared" si="154"/>
        <v>Jun</v>
      </c>
      <c r="V2464">
        <f t="shared" si="155"/>
        <v>2012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>(E2465/D2465)*100</f>
        <v>116.25000000000001</v>
      </c>
      <c r="P2465" s="6">
        <f>E2465/L2465</f>
        <v>31</v>
      </c>
      <c r="Q2465" t="str">
        <f t="shared" si="152"/>
        <v>music</v>
      </c>
      <c r="R2465" t="str">
        <f t="shared" si="153"/>
        <v>indie rock</v>
      </c>
      <c r="S2465" s="13">
        <f>(I2465/86400)+25569+(-8/24)</f>
        <v>41380.458333333328</v>
      </c>
      <c r="T2465" s="13">
        <f>(J2465/86400)+25569+(-8/24)</f>
        <v>41340.778067129628</v>
      </c>
      <c r="U2465" t="str">
        <f t="shared" si="154"/>
        <v>Mar</v>
      </c>
      <c r="V2465">
        <f t="shared" si="155"/>
        <v>2013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>(E2466/D2466)*100</f>
        <v>111.1</v>
      </c>
      <c r="P2466" s="6">
        <f>E2466/L2466</f>
        <v>51.674418604651166</v>
      </c>
      <c r="Q2466" t="str">
        <f t="shared" si="152"/>
        <v>music</v>
      </c>
      <c r="R2466" t="str">
        <f t="shared" si="153"/>
        <v>indie rock</v>
      </c>
      <c r="S2466" s="13">
        <f>(I2466/86400)+25569+(-8/24)</f>
        <v>42277.478472222218</v>
      </c>
      <c r="T2466" s="13">
        <f>(J2466/86400)+25569+(-8/24)</f>
        <v>42248.567094907405</v>
      </c>
      <c r="U2466" t="str">
        <f t="shared" si="154"/>
        <v>Sep</v>
      </c>
      <c r="V2466">
        <f t="shared" si="155"/>
        <v>2015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>(E2467/D2467)*100</f>
        <v>180.14285714285714</v>
      </c>
      <c r="P2467" s="6">
        <f>E2467/L2467</f>
        <v>26.270833333333332</v>
      </c>
      <c r="Q2467" t="str">
        <f t="shared" si="152"/>
        <v>music</v>
      </c>
      <c r="R2467" t="str">
        <f t="shared" si="153"/>
        <v>indie rock</v>
      </c>
      <c r="S2467" s="13">
        <f>(I2467/86400)+25569+(-8/24)</f>
        <v>41175.385972222219</v>
      </c>
      <c r="T2467" s="13">
        <f>(J2467/86400)+25569+(-8/24)</f>
        <v>41145.385972222219</v>
      </c>
      <c r="U2467" t="str">
        <f t="shared" si="154"/>
        <v>Aug</v>
      </c>
      <c r="V2467">
        <f t="shared" si="155"/>
        <v>2012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>(E2468/D2468)*100</f>
        <v>100</v>
      </c>
      <c r="P2468" s="6">
        <f>E2468/L2468</f>
        <v>48.07692307692308</v>
      </c>
      <c r="Q2468" t="str">
        <f t="shared" si="152"/>
        <v>music</v>
      </c>
      <c r="R2468" t="str">
        <f t="shared" si="153"/>
        <v>indie rock</v>
      </c>
      <c r="S2468" s="13">
        <f>(I2468/86400)+25569+(-8/24)</f>
        <v>41402.769131944442</v>
      </c>
      <c r="T2468" s="13">
        <f>(J2468/86400)+25569+(-8/24)</f>
        <v>41372.769131944442</v>
      </c>
      <c r="U2468" t="str">
        <f t="shared" si="154"/>
        <v>Apr</v>
      </c>
      <c r="V2468">
        <f t="shared" si="155"/>
        <v>2013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>(E2469/D2469)*100</f>
        <v>118.5</v>
      </c>
      <c r="P2469" s="6">
        <f>E2469/L2469</f>
        <v>27.558139534883722</v>
      </c>
      <c r="Q2469" t="str">
        <f t="shared" si="152"/>
        <v>music</v>
      </c>
      <c r="R2469" t="str">
        <f t="shared" si="153"/>
        <v>indie rock</v>
      </c>
      <c r="S2469" s="13">
        <f>(I2469/86400)+25569+(-8/24)</f>
        <v>41039.375</v>
      </c>
      <c r="T2469" s="13">
        <f>(J2469/86400)+25569+(-8/24)</f>
        <v>41025.540868055556</v>
      </c>
      <c r="U2469" t="str">
        <f t="shared" si="154"/>
        <v>Apr</v>
      </c>
      <c r="V2469">
        <f t="shared" si="155"/>
        <v>2012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>(E2470/D2470)*100</f>
        <v>107.21700000000001</v>
      </c>
      <c r="P2470" s="6">
        <f>E2470/L2470</f>
        <v>36.97137931034483</v>
      </c>
      <c r="Q2470" t="str">
        <f t="shared" si="152"/>
        <v>music</v>
      </c>
      <c r="R2470" t="str">
        <f t="shared" si="153"/>
        <v>indie rock</v>
      </c>
      <c r="S2470" s="13">
        <f>(I2470/86400)+25569+(-8/24)</f>
        <v>41209.875</v>
      </c>
      <c r="T2470" s="13">
        <f>(J2470/86400)+25569+(-8/24)</f>
        <v>41173.820844907408</v>
      </c>
      <c r="U2470" t="str">
        <f t="shared" si="154"/>
        <v>Sep</v>
      </c>
      <c r="V2470">
        <f t="shared" si="155"/>
        <v>2012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>(E2471/D2471)*100</f>
        <v>113.66666666666667</v>
      </c>
      <c r="P2471" s="6">
        <f>E2471/L2471</f>
        <v>29.021276595744681</v>
      </c>
      <c r="Q2471" t="str">
        <f t="shared" si="152"/>
        <v>music</v>
      </c>
      <c r="R2471" t="str">
        <f t="shared" si="153"/>
        <v>indie rock</v>
      </c>
      <c r="S2471" s="13">
        <f>(I2471/86400)+25569+(-8/24)</f>
        <v>40582.096400462957</v>
      </c>
      <c r="T2471" s="13">
        <f>(J2471/86400)+25569+(-8/24)</f>
        <v>40557.096400462957</v>
      </c>
      <c r="U2471" t="str">
        <f t="shared" si="154"/>
        <v>Jan</v>
      </c>
      <c r="V2471">
        <f t="shared" si="155"/>
        <v>2011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>(E2472/D2472)*100</f>
        <v>103.16400000000002</v>
      </c>
      <c r="P2472" s="6">
        <f>E2472/L2472</f>
        <v>28.65666666666667</v>
      </c>
      <c r="Q2472" t="str">
        <f t="shared" si="152"/>
        <v>music</v>
      </c>
      <c r="R2472" t="str">
        <f t="shared" si="153"/>
        <v>indie rock</v>
      </c>
      <c r="S2472" s="13">
        <f>(I2472/86400)+25569+(-8/24)</f>
        <v>41052.741377314815</v>
      </c>
      <c r="T2472" s="13">
        <f>(J2472/86400)+25569+(-8/24)</f>
        <v>41022.741377314815</v>
      </c>
      <c r="U2472" t="str">
        <f t="shared" si="154"/>
        <v>Apr</v>
      </c>
      <c r="V2472">
        <f t="shared" si="155"/>
        <v>2012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>(E2473/D2473)*100</f>
        <v>128</v>
      </c>
      <c r="P2473" s="6">
        <f>E2473/L2473</f>
        <v>37.647058823529413</v>
      </c>
      <c r="Q2473" t="str">
        <f t="shared" si="152"/>
        <v>music</v>
      </c>
      <c r="R2473" t="str">
        <f t="shared" si="153"/>
        <v>indie rock</v>
      </c>
      <c r="S2473" s="13">
        <f>(I2473/86400)+25569+(-8/24)</f>
        <v>40933.659629629627</v>
      </c>
      <c r="T2473" s="13">
        <f>(J2473/86400)+25569+(-8/24)</f>
        <v>40893.659629629627</v>
      </c>
      <c r="U2473" t="str">
        <f t="shared" si="154"/>
        <v>Dec</v>
      </c>
      <c r="V2473">
        <f t="shared" si="155"/>
        <v>2011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>(E2474/D2474)*100</f>
        <v>135.76026666666667</v>
      </c>
      <c r="P2474" s="6">
        <f>E2474/L2474</f>
        <v>97.904038461538462</v>
      </c>
      <c r="Q2474" t="str">
        <f t="shared" si="152"/>
        <v>music</v>
      </c>
      <c r="R2474" t="str">
        <f t="shared" si="153"/>
        <v>indie rock</v>
      </c>
      <c r="S2474" s="13">
        <f>(I2474/86400)+25569+(-8/24)</f>
        <v>40424.710416666661</v>
      </c>
      <c r="T2474" s="13">
        <f>(J2474/86400)+25569+(-8/24)</f>
        <v>40353.782175925924</v>
      </c>
      <c r="U2474" t="str">
        <f t="shared" si="154"/>
        <v>Jun</v>
      </c>
      <c r="V2474">
        <f t="shared" si="155"/>
        <v>2010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>(E2475/D2475)*100</f>
        <v>100</v>
      </c>
      <c r="P2475" s="6">
        <f>E2475/L2475</f>
        <v>42.553191489361701</v>
      </c>
      <c r="Q2475" t="str">
        <f t="shared" si="152"/>
        <v>music</v>
      </c>
      <c r="R2475" t="str">
        <f t="shared" si="153"/>
        <v>indie rock</v>
      </c>
      <c r="S2475" s="13">
        <f>(I2475/86400)+25569+(-8/24)</f>
        <v>41223.456817129627</v>
      </c>
      <c r="T2475" s="13">
        <f>(J2475/86400)+25569+(-8/24)</f>
        <v>41193.415150462963</v>
      </c>
      <c r="U2475" t="str">
        <f t="shared" si="154"/>
        <v>Oct</v>
      </c>
      <c r="V2475">
        <f t="shared" si="155"/>
        <v>2012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>(E2476/D2476)*100</f>
        <v>100.00360000000002</v>
      </c>
      <c r="P2476" s="6">
        <f>E2476/L2476</f>
        <v>131.58368421052631</v>
      </c>
      <c r="Q2476" t="str">
        <f t="shared" si="152"/>
        <v>music</v>
      </c>
      <c r="R2476" t="str">
        <f t="shared" si="153"/>
        <v>indie rock</v>
      </c>
      <c r="S2476" s="13">
        <f>(I2476/86400)+25569+(-8/24)</f>
        <v>40461.67796296296</v>
      </c>
      <c r="T2476" s="13">
        <f>(J2476/86400)+25569+(-8/24)</f>
        <v>40416.67796296296</v>
      </c>
      <c r="U2476" t="str">
        <f t="shared" si="154"/>
        <v>Aug</v>
      </c>
      <c r="V2476">
        <f t="shared" si="155"/>
        <v>2010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>(E2477/D2477)*100</f>
        <v>104.71999999999998</v>
      </c>
      <c r="P2477" s="6">
        <f>E2477/L2477</f>
        <v>32.320987654320987</v>
      </c>
      <c r="Q2477" t="str">
        <f t="shared" si="152"/>
        <v>music</v>
      </c>
      <c r="R2477" t="str">
        <f t="shared" si="153"/>
        <v>indie rock</v>
      </c>
      <c r="S2477" s="13">
        <f>(I2477/86400)+25569+(-8/24)</f>
        <v>40369.583333333328</v>
      </c>
      <c r="T2477" s="13">
        <f>(J2477/86400)+25569+(-8/24)</f>
        <v>40309.954340277771</v>
      </c>
      <c r="U2477" t="str">
        <f t="shared" si="154"/>
        <v>May</v>
      </c>
      <c r="V2477">
        <f t="shared" si="155"/>
        <v>2010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>(E2478/D2478)*100</f>
        <v>105.02249999999999</v>
      </c>
      <c r="P2478" s="6">
        <f>E2478/L2478</f>
        <v>61.103999999999999</v>
      </c>
      <c r="Q2478" t="str">
        <f t="shared" si="152"/>
        <v>music</v>
      </c>
      <c r="R2478" t="str">
        <f t="shared" si="153"/>
        <v>indie rock</v>
      </c>
      <c r="S2478" s="13">
        <f>(I2478/86400)+25569+(-8/24)</f>
        <v>41946.036689814813</v>
      </c>
      <c r="T2478" s="13">
        <f>(J2478/86400)+25569+(-8/24)</f>
        <v>41912.995023148142</v>
      </c>
      <c r="U2478" t="str">
        <f t="shared" si="154"/>
        <v>Sep</v>
      </c>
      <c r="V2478">
        <f t="shared" si="155"/>
        <v>2014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>(E2479/D2479)*100</f>
        <v>171.33333333333334</v>
      </c>
      <c r="P2479" s="6">
        <f>E2479/L2479</f>
        <v>31.341463414634145</v>
      </c>
      <c r="Q2479" t="str">
        <f t="shared" si="152"/>
        <v>music</v>
      </c>
      <c r="R2479" t="str">
        <f t="shared" si="153"/>
        <v>indie rock</v>
      </c>
      <c r="S2479" s="13">
        <f>(I2479/86400)+25569+(-8/24)</f>
        <v>41133.358159722222</v>
      </c>
      <c r="T2479" s="13">
        <f>(J2479/86400)+25569+(-8/24)</f>
        <v>41088.358159722222</v>
      </c>
      <c r="U2479" t="str">
        <f t="shared" si="154"/>
        <v>Jun</v>
      </c>
      <c r="V2479">
        <f t="shared" si="155"/>
        <v>2012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>(E2480/D2480)*100</f>
        <v>127.49999999999999</v>
      </c>
      <c r="P2480" s="6">
        <f>E2480/L2480</f>
        <v>129.1139240506329</v>
      </c>
      <c r="Q2480" t="str">
        <f t="shared" si="152"/>
        <v>music</v>
      </c>
      <c r="R2480" t="str">
        <f t="shared" si="153"/>
        <v>indie rock</v>
      </c>
      <c r="S2480" s="13">
        <f>(I2480/86400)+25569+(-8/24)</f>
        <v>41287.617048611108</v>
      </c>
      <c r="T2480" s="13">
        <f>(J2480/86400)+25569+(-8/24)</f>
        <v>41257.617048611108</v>
      </c>
      <c r="U2480" t="str">
        <f t="shared" si="154"/>
        <v>Dec</v>
      </c>
      <c r="V2480">
        <f t="shared" si="155"/>
        <v>2012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>(E2481/D2481)*100</f>
        <v>133.44333333333333</v>
      </c>
      <c r="P2481" s="6">
        <f>E2481/L2481</f>
        <v>25.020624999999999</v>
      </c>
      <c r="Q2481" t="str">
        <f t="shared" si="152"/>
        <v>music</v>
      </c>
      <c r="R2481" t="str">
        <f t="shared" si="153"/>
        <v>indie rock</v>
      </c>
      <c r="S2481" s="13">
        <f>(I2481/86400)+25569+(-8/24)</f>
        <v>41117.75</v>
      </c>
      <c r="T2481" s="13">
        <f>(J2481/86400)+25569+(-8/24)</f>
        <v>41107.393449074072</v>
      </c>
      <c r="U2481" t="str">
        <f t="shared" si="154"/>
        <v>Jul</v>
      </c>
      <c r="V2481">
        <f t="shared" si="155"/>
        <v>2012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>(E2482/D2482)*100</f>
        <v>100</v>
      </c>
      <c r="P2482" s="6">
        <f>E2482/L2482</f>
        <v>250</v>
      </c>
      <c r="Q2482" t="str">
        <f t="shared" si="152"/>
        <v>music</v>
      </c>
      <c r="R2482" t="str">
        <f t="shared" si="153"/>
        <v>indie rock</v>
      </c>
      <c r="S2482" s="13">
        <f>(I2482/86400)+25569+(-8/24)</f>
        <v>42287.602824074071</v>
      </c>
      <c r="T2482" s="13">
        <f>(J2482/86400)+25569+(-8/24)</f>
        <v>42227.602824074071</v>
      </c>
      <c r="U2482" t="str">
        <f t="shared" si="154"/>
        <v>Aug</v>
      </c>
      <c r="V2482">
        <f t="shared" si="155"/>
        <v>2015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>(E2483/D2483)*100</f>
        <v>112.91099999999999</v>
      </c>
      <c r="P2483" s="6">
        <f>E2483/L2483</f>
        <v>47.541473684210523</v>
      </c>
      <c r="Q2483" t="str">
        <f t="shared" si="152"/>
        <v>music</v>
      </c>
      <c r="R2483" t="str">
        <f t="shared" si="153"/>
        <v>indie rock</v>
      </c>
      <c r="S2483" s="13">
        <f>(I2483/86400)+25569+(-8/24)</f>
        <v>41029.312592592592</v>
      </c>
      <c r="T2483" s="13">
        <f>(J2483/86400)+25569+(-8/24)</f>
        <v>40999.312592592592</v>
      </c>
      <c r="U2483" t="str">
        <f t="shared" si="154"/>
        <v>Mar</v>
      </c>
      <c r="V2483">
        <f t="shared" si="155"/>
        <v>2012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>(E2484/D2484)*100</f>
        <v>100.1</v>
      </c>
      <c r="P2484" s="6">
        <f>E2484/L2484</f>
        <v>40.04</v>
      </c>
      <c r="Q2484" t="str">
        <f t="shared" si="152"/>
        <v>music</v>
      </c>
      <c r="R2484" t="str">
        <f t="shared" si="153"/>
        <v>indie rock</v>
      </c>
      <c r="S2484" s="13">
        <f>(I2484/86400)+25569+(-8/24)</f>
        <v>40756.448877314811</v>
      </c>
      <c r="T2484" s="13">
        <f>(J2484/86400)+25569+(-8/24)</f>
        <v>40711.448877314811</v>
      </c>
      <c r="U2484" t="str">
        <f t="shared" si="154"/>
        <v>Jun</v>
      </c>
      <c r="V2484">
        <f t="shared" si="155"/>
        <v>2011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>(E2485/D2485)*100</f>
        <v>113.72727272727272</v>
      </c>
      <c r="P2485" s="6">
        <f>E2485/L2485</f>
        <v>65.84210526315789</v>
      </c>
      <c r="Q2485" t="str">
        <f t="shared" si="152"/>
        <v>music</v>
      </c>
      <c r="R2485" t="str">
        <f t="shared" si="153"/>
        <v>indie rock</v>
      </c>
      <c r="S2485" s="13">
        <f>(I2485/86400)+25569+(-8/24)</f>
        <v>41030.375034722216</v>
      </c>
      <c r="T2485" s="13">
        <f>(J2485/86400)+25569+(-8/24)</f>
        <v>40970.416701388887</v>
      </c>
      <c r="U2485" t="str">
        <f t="shared" si="154"/>
        <v>Mar</v>
      </c>
      <c r="V2485">
        <f t="shared" si="155"/>
        <v>2012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>(E2486/D2486)*100</f>
        <v>119.31742857142855</v>
      </c>
      <c r="P2486" s="6">
        <f>E2486/L2486</f>
        <v>46.401222222222216</v>
      </c>
      <c r="Q2486" t="str">
        <f t="shared" si="152"/>
        <v>music</v>
      </c>
      <c r="R2486" t="str">
        <f t="shared" si="153"/>
        <v>indie rock</v>
      </c>
      <c r="S2486" s="13">
        <f>(I2486/86400)+25569+(-8/24)</f>
        <v>40801.583368055552</v>
      </c>
      <c r="T2486" s="13">
        <f>(J2486/86400)+25569+(-8/24)</f>
        <v>40771.583368055552</v>
      </c>
      <c r="U2486" t="str">
        <f t="shared" si="154"/>
        <v>Aug</v>
      </c>
      <c r="V2486">
        <f t="shared" si="155"/>
        <v>2011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>(E2487/D2487)*100</f>
        <v>103.25</v>
      </c>
      <c r="P2487" s="6">
        <f>E2487/L2487</f>
        <v>50.365853658536587</v>
      </c>
      <c r="Q2487" t="str">
        <f t="shared" si="152"/>
        <v>music</v>
      </c>
      <c r="R2487" t="str">
        <f t="shared" si="153"/>
        <v>indie rock</v>
      </c>
      <c r="S2487" s="13">
        <f>(I2487/86400)+25569+(-8/24)</f>
        <v>40828.665266203701</v>
      </c>
      <c r="T2487" s="13">
        <f>(J2487/86400)+25569+(-8/24)</f>
        <v>40793.665266203701</v>
      </c>
      <c r="U2487" t="str">
        <f t="shared" si="154"/>
        <v>Sep</v>
      </c>
      <c r="V2487">
        <f t="shared" si="155"/>
        <v>2011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>(E2488/D2488)*100</f>
        <v>265.66666666666669</v>
      </c>
      <c r="P2488" s="6">
        <f>E2488/L2488</f>
        <v>26.566666666666666</v>
      </c>
      <c r="Q2488" t="str">
        <f t="shared" si="152"/>
        <v>music</v>
      </c>
      <c r="R2488" t="str">
        <f t="shared" si="153"/>
        <v>indie rock</v>
      </c>
      <c r="S2488" s="13">
        <f>(I2488/86400)+25569+(-8/24)</f>
        <v>41021.374722222223</v>
      </c>
      <c r="T2488" s="13">
        <f>(J2488/86400)+25569+(-8/24)</f>
        <v>40991.374722222223</v>
      </c>
      <c r="U2488" t="str">
        <f t="shared" si="154"/>
        <v>Mar</v>
      </c>
      <c r="V2488">
        <f t="shared" si="155"/>
        <v>2012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>(E2489/D2489)*100</f>
        <v>100.05066666666667</v>
      </c>
      <c r="P2489" s="6">
        <f>E2489/L2489</f>
        <v>39.493684210526318</v>
      </c>
      <c r="Q2489" t="str">
        <f t="shared" si="152"/>
        <v>music</v>
      </c>
      <c r="R2489" t="str">
        <f t="shared" si="153"/>
        <v>indie rock</v>
      </c>
      <c r="S2489" s="13">
        <f>(I2489/86400)+25569+(-8/24)</f>
        <v>41055.749965277777</v>
      </c>
      <c r="T2489" s="13">
        <f>(J2489/86400)+25569+(-8/24)</f>
        <v>41025.749965277777</v>
      </c>
      <c r="U2489" t="str">
        <f t="shared" si="154"/>
        <v>Apr</v>
      </c>
      <c r="V2489">
        <f t="shared" si="155"/>
        <v>2012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>(E2490/D2490)*100</f>
        <v>106.69999999999999</v>
      </c>
      <c r="P2490" s="6">
        <f>E2490/L2490</f>
        <v>49.246153846153845</v>
      </c>
      <c r="Q2490" t="str">
        <f t="shared" si="152"/>
        <v>music</v>
      </c>
      <c r="R2490" t="str">
        <f t="shared" si="153"/>
        <v>indie rock</v>
      </c>
      <c r="S2490" s="13">
        <f>(I2490/86400)+25569+(-8/24)</f>
        <v>40863.341527777775</v>
      </c>
      <c r="T2490" s="13">
        <f>(J2490/86400)+25569+(-8/24)</f>
        <v>40833.299861111111</v>
      </c>
      <c r="U2490" t="str">
        <f t="shared" si="154"/>
        <v>Oct</v>
      </c>
      <c r="V2490">
        <f t="shared" si="155"/>
        <v>2011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>(E2491/D2491)*100</f>
        <v>133.67142857142858</v>
      </c>
      <c r="P2491" s="6">
        <f>E2491/L2491</f>
        <v>62.38</v>
      </c>
      <c r="Q2491" t="str">
        <f t="shared" si="152"/>
        <v>music</v>
      </c>
      <c r="R2491" t="str">
        <f t="shared" si="153"/>
        <v>indie rock</v>
      </c>
      <c r="S2491" s="13">
        <f>(I2491/86400)+25569+(-8/24)</f>
        <v>41403.356932870367</v>
      </c>
      <c r="T2491" s="13">
        <f>(J2491/86400)+25569+(-8/24)</f>
        <v>41373.356932870367</v>
      </c>
      <c r="U2491" t="str">
        <f t="shared" si="154"/>
        <v>Apr</v>
      </c>
      <c r="V2491">
        <f t="shared" si="155"/>
        <v>2013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>(E2492/D2492)*100</f>
        <v>121.39999999999999</v>
      </c>
      <c r="P2492" s="6">
        <f>E2492/L2492</f>
        <v>37.9375</v>
      </c>
      <c r="Q2492" t="str">
        <f t="shared" si="152"/>
        <v>music</v>
      </c>
      <c r="R2492" t="str">
        <f t="shared" si="153"/>
        <v>indie rock</v>
      </c>
      <c r="S2492" s="13">
        <f>(I2492/86400)+25569+(-8/24)</f>
        <v>41082.89439814815</v>
      </c>
      <c r="T2492" s="13">
        <f>(J2492/86400)+25569+(-8/24)</f>
        <v>41022.89439814815</v>
      </c>
      <c r="U2492" t="str">
        <f t="shared" si="154"/>
        <v>Apr</v>
      </c>
      <c r="V2492">
        <f t="shared" si="155"/>
        <v>2012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>(E2493/D2493)*100</f>
        <v>103.2</v>
      </c>
      <c r="P2493" s="6">
        <f>E2493/L2493</f>
        <v>51.6</v>
      </c>
      <c r="Q2493" t="str">
        <f t="shared" si="152"/>
        <v>music</v>
      </c>
      <c r="R2493" t="str">
        <f t="shared" si="153"/>
        <v>indie rock</v>
      </c>
      <c r="S2493" s="13">
        <f>(I2493/86400)+25569+(-8/24)</f>
        <v>40558.743750000001</v>
      </c>
      <c r="T2493" s="13">
        <f>(J2493/86400)+25569+(-8/24)</f>
        <v>40542.505949074075</v>
      </c>
      <c r="U2493" t="str">
        <f t="shared" si="154"/>
        <v>Dec</v>
      </c>
      <c r="V2493">
        <f t="shared" si="155"/>
        <v>2010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>(E2494/D2494)*100</f>
        <v>125</v>
      </c>
      <c r="P2494" s="6">
        <f>E2494/L2494</f>
        <v>27.777777777777779</v>
      </c>
      <c r="Q2494" t="str">
        <f t="shared" si="152"/>
        <v>music</v>
      </c>
      <c r="R2494" t="str">
        <f t="shared" si="153"/>
        <v>indie rock</v>
      </c>
      <c r="S2494" s="13">
        <f>(I2494/86400)+25569+(-8/24)</f>
        <v>41076.082638888889</v>
      </c>
      <c r="T2494" s="13">
        <f>(J2494/86400)+25569+(-8/24)</f>
        <v>41024.652638888889</v>
      </c>
      <c r="U2494" t="str">
        <f t="shared" si="154"/>
        <v>Apr</v>
      </c>
      <c r="V2494">
        <f t="shared" si="155"/>
        <v>2012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>(E2495/D2495)*100</f>
        <v>128.69999999999999</v>
      </c>
      <c r="P2495" s="6">
        <f>E2495/L2495</f>
        <v>99.382239382239376</v>
      </c>
      <c r="Q2495" t="str">
        <f t="shared" si="152"/>
        <v>music</v>
      </c>
      <c r="R2495" t="str">
        <f t="shared" si="153"/>
        <v>indie rock</v>
      </c>
      <c r="S2495" s="13">
        <f>(I2495/86400)+25569+(-8/24)</f>
        <v>41392.834953703699</v>
      </c>
      <c r="T2495" s="13">
        <f>(J2495/86400)+25569+(-8/24)</f>
        <v>41347.834953703699</v>
      </c>
      <c r="U2495" t="str">
        <f t="shared" si="154"/>
        <v>Mar</v>
      </c>
      <c r="V2495">
        <f t="shared" si="155"/>
        <v>2013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>(E2496/D2496)*100</f>
        <v>101.00533333333333</v>
      </c>
      <c r="P2496" s="6">
        <f>E2496/L2496</f>
        <v>38.848205128205123</v>
      </c>
      <c r="Q2496" t="str">
        <f t="shared" si="152"/>
        <v>music</v>
      </c>
      <c r="R2496" t="str">
        <f t="shared" si="153"/>
        <v>indie rock</v>
      </c>
      <c r="S2496" s="13">
        <f>(I2496/86400)+25569+(-8/24)</f>
        <v>41052.311851851853</v>
      </c>
      <c r="T2496" s="13">
        <f>(J2496/86400)+25569+(-8/24)</f>
        <v>41022.311851851853</v>
      </c>
      <c r="U2496" t="str">
        <f t="shared" si="154"/>
        <v>Apr</v>
      </c>
      <c r="V2496">
        <f t="shared" si="155"/>
        <v>2012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>(E2497/D2497)*100</f>
        <v>127.53666666666665</v>
      </c>
      <c r="P2497" s="6">
        <f>E2497/L2497</f>
        <v>45.548809523809524</v>
      </c>
      <c r="Q2497" t="str">
        <f t="shared" si="152"/>
        <v>music</v>
      </c>
      <c r="R2497" t="str">
        <f t="shared" si="153"/>
        <v>indie rock</v>
      </c>
      <c r="S2497" s="13">
        <f>(I2497/86400)+25569+(-8/24)</f>
        <v>41066.613136574073</v>
      </c>
      <c r="T2497" s="13">
        <f>(J2497/86400)+25569+(-8/24)</f>
        <v>41036.613136574073</v>
      </c>
      <c r="U2497" t="str">
        <f t="shared" si="154"/>
        <v>May</v>
      </c>
      <c r="V2497">
        <f t="shared" si="155"/>
        <v>2012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>(E2498/D2498)*100</f>
        <v>100</v>
      </c>
      <c r="P2498" s="6">
        <f>E2498/L2498</f>
        <v>600</v>
      </c>
      <c r="Q2498" t="str">
        <f t="shared" si="152"/>
        <v>music</v>
      </c>
      <c r="R2498" t="str">
        <f t="shared" si="153"/>
        <v>indie rock</v>
      </c>
      <c r="S2498" s="13">
        <f>(I2498/86400)+25569+(-8/24)</f>
        <v>41362.621435185181</v>
      </c>
      <c r="T2498" s="13">
        <f>(J2498/86400)+25569+(-8/24)</f>
        <v>41327.663101851846</v>
      </c>
      <c r="U2498" t="str">
        <f t="shared" si="154"/>
        <v>Feb</v>
      </c>
      <c r="V2498">
        <f t="shared" si="155"/>
        <v>2013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>(E2499/D2499)*100</f>
        <v>112.7715</v>
      </c>
      <c r="P2499" s="6">
        <f>E2499/L2499</f>
        <v>80.551071428571419</v>
      </c>
      <c r="Q2499" t="str">
        <f t="shared" ref="Q2499:Q2562" si="156">LEFT(N2499,FIND("/",N2499)-1)</f>
        <v>music</v>
      </c>
      <c r="R2499" t="str">
        <f t="shared" ref="R2499:R2562" si="157">MID(N2499,FIND("/",N2499)+1,20)</f>
        <v>indie rock</v>
      </c>
      <c r="S2499" s="13">
        <f>(I2499/86400)+25569+(-8/24)</f>
        <v>40760.545578703699</v>
      </c>
      <c r="T2499" s="13">
        <f>(J2499/86400)+25569+(-8/24)</f>
        <v>40730.545578703699</v>
      </c>
      <c r="U2499" t="str">
        <f t="shared" ref="U2499:U2562" si="158">TEXT(T2499,"mmm")</f>
        <v>Jul</v>
      </c>
      <c r="V2499">
        <f t="shared" ref="V2499:V2562" si="159">YEAR(T2499)</f>
        <v>2011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>(E2500/D2500)*100</f>
        <v>105.60000000000001</v>
      </c>
      <c r="P2500" s="6">
        <f>E2500/L2500</f>
        <v>52.8</v>
      </c>
      <c r="Q2500" t="str">
        <f t="shared" si="156"/>
        <v>music</v>
      </c>
      <c r="R2500" t="str">
        <f t="shared" si="157"/>
        <v>indie rock</v>
      </c>
      <c r="S2500" s="13">
        <f>(I2500/86400)+25569+(-8/24)</f>
        <v>42031.634108796294</v>
      </c>
      <c r="T2500" s="13">
        <f>(J2500/86400)+25569+(-8/24)</f>
        <v>42017.634108796294</v>
      </c>
      <c r="U2500" t="str">
        <f t="shared" si="158"/>
        <v>Jan</v>
      </c>
      <c r="V2500">
        <f t="shared" si="159"/>
        <v>2015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>(E2501/D2501)*100</f>
        <v>202.625</v>
      </c>
      <c r="P2501" s="6">
        <f>E2501/L2501</f>
        <v>47.676470588235297</v>
      </c>
      <c r="Q2501" t="str">
        <f t="shared" si="156"/>
        <v>music</v>
      </c>
      <c r="R2501" t="str">
        <f t="shared" si="157"/>
        <v>indie rock</v>
      </c>
      <c r="S2501" s="13">
        <f>(I2501/86400)+25569+(-8/24)</f>
        <v>41274.416666666664</v>
      </c>
      <c r="T2501" s="13">
        <f>(J2501/86400)+25569+(-8/24)</f>
        <v>41226.315243055556</v>
      </c>
      <c r="U2501" t="str">
        <f t="shared" si="158"/>
        <v>Nov</v>
      </c>
      <c r="V2501">
        <f t="shared" si="159"/>
        <v>2012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>(E2502/D2502)*100</f>
        <v>113.33333333333333</v>
      </c>
      <c r="P2502" s="6">
        <f>E2502/L2502</f>
        <v>23.448275862068964</v>
      </c>
      <c r="Q2502" t="str">
        <f t="shared" si="156"/>
        <v>music</v>
      </c>
      <c r="R2502" t="str">
        <f t="shared" si="157"/>
        <v>indie rock</v>
      </c>
      <c r="S2502" s="13">
        <f>(I2502/86400)+25569+(-8/24)</f>
        <v>41083.439525462956</v>
      </c>
      <c r="T2502" s="13">
        <f>(J2502/86400)+25569+(-8/24)</f>
        <v>41053.439525462956</v>
      </c>
      <c r="U2502" t="str">
        <f t="shared" si="158"/>
        <v>May</v>
      </c>
      <c r="V2502">
        <f t="shared" si="159"/>
        <v>2012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>(E2503/D2503)*100</f>
        <v>2.5545454545454547</v>
      </c>
      <c r="P2503" s="6">
        <f>E2503/L2503</f>
        <v>40.142857142857146</v>
      </c>
      <c r="Q2503" t="str">
        <f t="shared" si="156"/>
        <v>food</v>
      </c>
      <c r="R2503" t="str">
        <f t="shared" si="157"/>
        <v>restaurants</v>
      </c>
      <c r="S2503" s="13">
        <f>(I2503/86400)+25569+(-8/24)</f>
        <v>42274.443333333336</v>
      </c>
      <c r="T2503" s="13">
        <f>(J2503/86400)+25569+(-8/24)</f>
        <v>42244.443333333336</v>
      </c>
      <c r="U2503" t="str">
        <f t="shared" si="158"/>
        <v>Aug</v>
      </c>
      <c r="V2503">
        <f t="shared" si="159"/>
        <v>2015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>(E2504/D2504)*100</f>
        <v>7.8181818181818186E-2</v>
      </c>
      <c r="P2504" s="6">
        <f>E2504/L2504</f>
        <v>17.2</v>
      </c>
      <c r="Q2504" t="str">
        <f t="shared" si="156"/>
        <v>food</v>
      </c>
      <c r="R2504" t="str">
        <f t="shared" si="157"/>
        <v>restaurants</v>
      </c>
      <c r="S2504" s="13">
        <f>(I2504/86400)+25569+(-8/24)</f>
        <v>41903.492106481477</v>
      </c>
      <c r="T2504" s="13">
        <f>(J2504/86400)+25569+(-8/24)</f>
        <v>41858.492106481477</v>
      </c>
      <c r="U2504" t="str">
        <f t="shared" si="158"/>
        <v>Aug</v>
      </c>
      <c r="V2504">
        <f t="shared" si="159"/>
        <v>2014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>(E2505/D2505)*100</f>
        <v>0</v>
      </c>
      <c r="P2505" s="6" t="e">
        <f>E2505/L2505</f>
        <v>#DIV/0!</v>
      </c>
      <c r="Q2505" t="str">
        <f t="shared" si="156"/>
        <v>food</v>
      </c>
      <c r="R2505" t="str">
        <f t="shared" si="157"/>
        <v>restaurants</v>
      </c>
      <c r="S2505" s="13">
        <f>(I2505/86400)+25569+(-8/24)</f>
        <v>42528.54583333333</v>
      </c>
      <c r="T2505" s="13">
        <f>(J2505/86400)+25569+(-8/24)</f>
        <v>42498.566064814811</v>
      </c>
      <c r="U2505" t="str">
        <f t="shared" si="158"/>
        <v>May</v>
      </c>
      <c r="V2505">
        <f t="shared" si="159"/>
        <v>2016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>(E2506/D2506)*100</f>
        <v>0</v>
      </c>
      <c r="P2506" s="6" t="e">
        <f>E2506/L2506</f>
        <v>#DIV/0!</v>
      </c>
      <c r="Q2506" t="str">
        <f t="shared" si="156"/>
        <v>food</v>
      </c>
      <c r="R2506" t="str">
        <f t="shared" si="157"/>
        <v>restaurants</v>
      </c>
      <c r="S2506" s="13">
        <f>(I2506/86400)+25569+(-8/24)</f>
        <v>41957.723773148151</v>
      </c>
      <c r="T2506" s="13">
        <f>(J2506/86400)+25569+(-8/24)</f>
        <v>41927.682106481479</v>
      </c>
      <c r="U2506" t="str">
        <f t="shared" si="158"/>
        <v>Oct</v>
      </c>
      <c r="V2506">
        <f t="shared" si="159"/>
        <v>2014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>(E2507/D2507)*100</f>
        <v>0</v>
      </c>
      <c r="P2507" s="6" t="e">
        <f>E2507/L2507</f>
        <v>#DIV/0!</v>
      </c>
      <c r="Q2507" t="str">
        <f t="shared" si="156"/>
        <v>food</v>
      </c>
      <c r="R2507" t="str">
        <f t="shared" si="157"/>
        <v>restaurants</v>
      </c>
      <c r="S2507" s="13">
        <f>(I2507/86400)+25569+(-8/24)</f>
        <v>42076.68074074074</v>
      </c>
      <c r="T2507" s="13">
        <f>(J2507/86400)+25569+(-8/24)</f>
        <v>42046.722407407404</v>
      </c>
      <c r="U2507" t="str">
        <f t="shared" si="158"/>
        <v>Feb</v>
      </c>
      <c r="V2507">
        <f t="shared" si="159"/>
        <v>2015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>(E2508/D2508)*100</f>
        <v>0.6</v>
      </c>
      <c r="P2508" s="6">
        <f>E2508/L2508</f>
        <v>15</v>
      </c>
      <c r="Q2508" t="str">
        <f t="shared" si="156"/>
        <v>food</v>
      </c>
      <c r="R2508" t="str">
        <f t="shared" si="157"/>
        <v>restaurants</v>
      </c>
      <c r="S2508" s="13">
        <f>(I2508/86400)+25569+(-8/24)</f>
        <v>42280.541666666664</v>
      </c>
      <c r="T2508" s="13">
        <f>(J2508/86400)+25569+(-8/24)</f>
        <v>42257.963761574072</v>
      </c>
      <c r="U2508" t="str">
        <f t="shared" si="158"/>
        <v>Sep</v>
      </c>
      <c r="V2508">
        <f t="shared" si="159"/>
        <v>2015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>(E2509/D2509)*100</f>
        <v>0</v>
      </c>
      <c r="P2509" s="6" t="e">
        <f>E2509/L2509</f>
        <v>#DIV/0!</v>
      </c>
      <c r="Q2509" t="str">
        <f t="shared" si="156"/>
        <v>food</v>
      </c>
      <c r="R2509" t="str">
        <f t="shared" si="157"/>
        <v>restaurants</v>
      </c>
      <c r="S2509" s="13">
        <f>(I2509/86400)+25569+(-8/24)</f>
        <v>42134.739629629628</v>
      </c>
      <c r="T2509" s="13">
        <f>(J2509/86400)+25569+(-8/24)</f>
        <v>42104.739629629628</v>
      </c>
      <c r="U2509" t="str">
        <f t="shared" si="158"/>
        <v>Apr</v>
      </c>
      <c r="V2509">
        <f t="shared" si="159"/>
        <v>2015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>(E2510/D2510)*100</f>
        <v>0</v>
      </c>
      <c r="P2510" s="6" t="e">
        <f>E2510/L2510</f>
        <v>#DIV/0!</v>
      </c>
      <c r="Q2510" t="str">
        <f t="shared" si="156"/>
        <v>food</v>
      </c>
      <c r="R2510" t="str">
        <f t="shared" si="157"/>
        <v>restaurants</v>
      </c>
      <c r="S2510" s="13">
        <f>(I2510/86400)+25569+(-8/24)</f>
        <v>41865.618449074071</v>
      </c>
      <c r="T2510" s="13">
        <f>(J2510/86400)+25569+(-8/24)</f>
        <v>41835.618449074071</v>
      </c>
      <c r="U2510" t="str">
        <f t="shared" si="158"/>
        <v>Jul</v>
      </c>
      <c r="V2510">
        <f t="shared" si="159"/>
        <v>2014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>(E2511/D2511)*100</f>
        <v>1.0526315789473684</v>
      </c>
      <c r="P2511" s="6">
        <f>E2511/L2511</f>
        <v>35.714285714285715</v>
      </c>
      <c r="Q2511" t="str">
        <f t="shared" si="156"/>
        <v>food</v>
      </c>
      <c r="R2511" t="str">
        <f t="shared" si="157"/>
        <v>restaurants</v>
      </c>
      <c r="S2511" s="13">
        <f>(I2511/86400)+25569+(-8/24)</f>
        <v>42114.434594907405</v>
      </c>
      <c r="T2511" s="13">
        <f>(J2511/86400)+25569+(-8/24)</f>
        <v>42058.476261574069</v>
      </c>
      <c r="U2511" t="str">
        <f t="shared" si="158"/>
        <v>Feb</v>
      </c>
      <c r="V2511">
        <f t="shared" si="159"/>
        <v>2015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>(E2512/D2512)*100</f>
        <v>0.15</v>
      </c>
      <c r="P2512" s="6">
        <f>E2512/L2512</f>
        <v>37.5</v>
      </c>
      <c r="Q2512" t="str">
        <f t="shared" si="156"/>
        <v>food</v>
      </c>
      <c r="R2512" t="str">
        <f t="shared" si="157"/>
        <v>restaurants</v>
      </c>
      <c r="S2512" s="13">
        <f>(I2512/86400)+25569+(-8/24)</f>
        <v>42138.664027777777</v>
      </c>
      <c r="T2512" s="13">
        <f>(J2512/86400)+25569+(-8/24)</f>
        <v>42078.664027777777</v>
      </c>
      <c r="U2512" t="str">
        <f t="shared" si="158"/>
        <v>Mar</v>
      </c>
      <c r="V2512">
        <f t="shared" si="159"/>
        <v>2015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>(E2513/D2513)*100</f>
        <v>0</v>
      </c>
      <c r="P2513" s="6" t="e">
        <f>E2513/L2513</f>
        <v>#DIV/0!</v>
      </c>
      <c r="Q2513" t="str">
        <f t="shared" si="156"/>
        <v>food</v>
      </c>
      <c r="R2513" t="str">
        <f t="shared" si="157"/>
        <v>restaurants</v>
      </c>
      <c r="S2513" s="13">
        <f>(I2513/86400)+25569+(-8/24)</f>
        <v>42401.113576388881</v>
      </c>
      <c r="T2513" s="13">
        <f>(J2513/86400)+25569+(-8/24)</f>
        <v>42371.113576388881</v>
      </c>
      <c r="U2513" t="str">
        <f t="shared" si="158"/>
        <v>Jan</v>
      </c>
      <c r="V2513">
        <f t="shared" si="159"/>
        <v>2016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>(E2514/D2514)*100</f>
        <v>0</v>
      </c>
      <c r="P2514" s="6" t="e">
        <f>E2514/L2514</f>
        <v>#DIV/0!</v>
      </c>
      <c r="Q2514" t="str">
        <f t="shared" si="156"/>
        <v>food</v>
      </c>
      <c r="R2514" t="str">
        <f t="shared" si="157"/>
        <v>restaurants</v>
      </c>
      <c r="S2514" s="13">
        <f>(I2514/86400)+25569+(-8/24)</f>
        <v>41986.543530092589</v>
      </c>
      <c r="T2514" s="13">
        <f>(J2514/86400)+25569+(-8/24)</f>
        <v>41971.543530092589</v>
      </c>
      <c r="U2514" t="str">
        <f t="shared" si="158"/>
        <v>Nov</v>
      </c>
      <c r="V2514">
        <f t="shared" si="159"/>
        <v>2014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>(E2515/D2515)*100</f>
        <v>0</v>
      </c>
      <c r="P2515" s="6" t="e">
        <f>E2515/L2515</f>
        <v>#DIV/0!</v>
      </c>
      <c r="Q2515" t="str">
        <f t="shared" si="156"/>
        <v>food</v>
      </c>
      <c r="R2515" t="str">
        <f t="shared" si="157"/>
        <v>restaurants</v>
      </c>
      <c r="S2515" s="13">
        <f>(I2515/86400)+25569+(-8/24)</f>
        <v>42791.673483796294</v>
      </c>
      <c r="T2515" s="13">
        <f>(J2515/86400)+25569+(-8/24)</f>
        <v>42731.673483796294</v>
      </c>
      <c r="U2515" t="str">
        <f t="shared" si="158"/>
        <v>Dec</v>
      </c>
      <c r="V2515">
        <f t="shared" si="159"/>
        <v>2016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>(E2516/D2516)*100</f>
        <v>1.7500000000000002</v>
      </c>
      <c r="P2516" s="6">
        <f>E2516/L2516</f>
        <v>52.5</v>
      </c>
      <c r="Q2516" t="str">
        <f t="shared" si="156"/>
        <v>food</v>
      </c>
      <c r="R2516" t="str">
        <f t="shared" si="157"/>
        <v>restaurants</v>
      </c>
      <c r="S2516" s="13">
        <f>(I2516/86400)+25569+(-8/24)</f>
        <v>41871.056446759256</v>
      </c>
      <c r="T2516" s="13">
        <f>(J2516/86400)+25569+(-8/24)</f>
        <v>41854.056446759256</v>
      </c>
      <c r="U2516" t="str">
        <f t="shared" si="158"/>
        <v>Aug</v>
      </c>
      <c r="V2516">
        <f t="shared" si="159"/>
        <v>2014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>(E2517/D2517)*100</f>
        <v>18.600000000000001</v>
      </c>
      <c r="P2517" s="6">
        <f>E2517/L2517</f>
        <v>77.5</v>
      </c>
      <c r="Q2517" t="str">
        <f t="shared" si="156"/>
        <v>food</v>
      </c>
      <c r="R2517" t="str">
        <f t="shared" si="157"/>
        <v>restaurants</v>
      </c>
      <c r="S2517" s="13">
        <f>(I2517/86400)+25569+(-8/24)</f>
        <v>42057.50640046296</v>
      </c>
      <c r="T2517" s="13">
        <f>(J2517/86400)+25569+(-8/24)</f>
        <v>42027.50640046296</v>
      </c>
      <c r="U2517" t="str">
        <f t="shared" si="158"/>
        <v>Jan</v>
      </c>
      <c r="V2517">
        <f t="shared" si="159"/>
        <v>2015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>(E2518/D2518)*100</f>
        <v>0</v>
      </c>
      <c r="P2518" s="6" t="e">
        <f>E2518/L2518</f>
        <v>#DIV/0!</v>
      </c>
      <c r="Q2518" t="str">
        <f t="shared" si="156"/>
        <v>food</v>
      </c>
      <c r="R2518" t="str">
        <f t="shared" si="157"/>
        <v>restaurants</v>
      </c>
      <c r="S2518" s="13">
        <f>(I2518/86400)+25569+(-8/24)</f>
        <v>41972.361712962964</v>
      </c>
      <c r="T2518" s="13">
        <f>(J2518/86400)+25569+(-8/24)</f>
        <v>41942.320046296292</v>
      </c>
      <c r="U2518" t="str">
        <f t="shared" si="158"/>
        <v>Oct</v>
      </c>
      <c r="V2518">
        <f t="shared" si="159"/>
        <v>2014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>(E2519/D2519)*100</f>
        <v>9.8166666666666664</v>
      </c>
      <c r="P2519" s="6">
        <f>E2519/L2519</f>
        <v>53.545454545454547</v>
      </c>
      <c r="Q2519" t="str">
        <f t="shared" si="156"/>
        <v>food</v>
      </c>
      <c r="R2519" t="str">
        <f t="shared" si="157"/>
        <v>restaurants</v>
      </c>
      <c r="S2519" s="13">
        <f>(I2519/86400)+25569+(-8/24)</f>
        <v>42082.427430555552</v>
      </c>
      <c r="T2519" s="13">
        <f>(J2519/86400)+25569+(-8/24)</f>
        <v>42052.469097222223</v>
      </c>
      <c r="U2519" t="str">
        <f t="shared" si="158"/>
        <v>Feb</v>
      </c>
      <c r="V2519">
        <f t="shared" si="159"/>
        <v>2015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>(E2520/D2520)*100</f>
        <v>0</v>
      </c>
      <c r="P2520" s="6" t="e">
        <f>E2520/L2520</f>
        <v>#DIV/0!</v>
      </c>
      <c r="Q2520" t="str">
        <f t="shared" si="156"/>
        <v>food</v>
      </c>
      <c r="R2520" t="str">
        <f t="shared" si="157"/>
        <v>restaurants</v>
      </c>
      <c r="S2520" s="13">
        <f>(I2520/86400)+25569+(-8/24)</f>
        <v>41956.38921296296</v>
      </c>
      <c r="T2520" s="13">
        <f>(J2520/86400)+25569+(-8/24)</f>
        <v>41926.347546296296</v>
      </c>
      <c r="U2520" t="str">
        <f t="shared" si="158"/>
        <v>Oct</v>
      </c>
      <c r="V2520">
        <f t="shared" si="159"/>
        <v>2014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>(E2521/D2521)*100</f>
        <v>4.3333333333333335E-2</v>
      </c>
      <c r="P2521" s="6">
        <f>E2521/L2521</f>
        <v>16.25</v>
      </c>
      <c r="Q2521" t="str">
        <f t="shared" si="156"/>
        <v>food</v>
      </c>
      <c r="R2521" t="str">
        <f t="shared" si="157"/>
        <v>restaurants</v>
      </c>
      <c r="S2521" s="13">
        <f>(I2521/86400)+25569+(-8/24)</f>
        <v>41838.821805555555</v>
      </c>
      <c r="T2521" s="13">
        <f>(J2521/86400)+25569+(-8/24)</f>
        <v>41808.821805555555</v>
      </c>
      <c r="U2521" t="str">
        <f t="shared" si="158"/>
        <v>Jun</v>
      </c>
      <c r="V2521">
        <f t="shared" si="159"/>
        <v>2014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>(E2522/D2522)*100</f>
        <v>0</v>
      </c>
      <c r="P2522" s="6" t="e">
        <f>E2522/L2522</f>
        <v>#DIV/0!</v>
      </c>
      <c r="Q2522" t="str">
        <f t="shared" si="156"/>
        <v>food</v>
      </c>
      <c r="R2522" t="str">
        <f t="shared" si="157"/>
        <v>restaurants</v>
      </c>
      <c r="S2522" s="13">
        <f>(I2522/86400)+25569+(-8/24)</f>
        <v>42658.472916666666</v>
      </c>
      <c r="T2522" s="13">
        <f>(J2522/86400)+25569+(-8/24)</f>
        <v>42612.267187500001</v>
      </c>
      <c r="U2522" t="str">
        <f t="shared" si="158"/>
        <v>Aug</v>
      </c>
      <c r="V2522">
        <f t="shared" si="159"/>
        <v>2016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>(E2523/D2523)*100</f>
        <v>109.48792</v>
      </c>
      <c r="P2523" s="6">
        <f>E2523/L2523</f>
        <v>103.68174242424243</v>
      </c>
      <c r="Q2523" t="str">
        <f t="shared" si="156"/>
        <v>music</v>
      </c>
      <c r="R2523" t="str">
        <f t="shared" si="157"/>
        <v>classical music</v>
      </c>
      <c r="S2523" s="13">
        <f>(I2523/86400)+25569+(-8/24)</f>
        <v>42290.63450231481</v>
      </c>
      <c r="T2523" s="13">
        <f>(J2523/86400)+25569+(-8/24)</f>
        <v>42269.63450231481</v>
      </c>
      <c r="U2523" t="str">
        <f t="shared" si="158"/>
        <v>Sep</v>
      </c>
      <c r="V2523">
        <f t="shared" si="159"/>
        <v>2015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>(E2524/D2524)*100</f>
        <v>100</v>
      </c>
      <c r="P2524" s="6">
        <f>E2524/L2524</f>
        <v>185.18518518518519</v>
      </c>
      <c r="Q2524" t="str">
        <f t="shared" si="156"/>
        <v>music</v>
      </c>
      <c r="R2524" t="str">
        <f t="shared" si="157"/>
        <v>classical music</v>
      </c>
      <c r="S2524" s="13">
        <f>(I2524/86400)+25569+(-8/24)</f>
        <v>42482.286111111105</v>
      </c>
      <c r="T2524" s="13">
        <f>(J2524/86400)+25569+(-8/24)</f>
        <v>42460.240277777775</v>
      </c>
      <c r="U2524" t="str">
        <f t="shared" si="158"/>
        <v>Mar</v>
      </c>
      <c r="V2524">
        <f t="shared" si="159"/>
        <v>2016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>(E2525/D2525)*100</f>
        <v>156.44444444444446</v>
      </c>
      <c r="P2525" s="6">
        <f>E2525/L2525</f>
        <v>54.153846153846153</v>
      </c>
      <c r="Q2525" t="str">
        <f t="shared" si="156"/>
        <v>music</v>
      </c>
      <c r="R2525" t="str">
        <f t="shared" si="157"/>
        <v>classical music</v>
      </c>
      <c r="S2525" s="13">
        <f>(I2525/86400)+25569+(-8/24)</f>
        <v>41960.683935185181</v>
      </c>
      <c r="T2525" s="13">
        <f>(J2525/86400)+25569+(-8/24)</f>
        <v>41930.642268518517</v>
      </c>
      <c r="U2525" t="str">
        <f t="shared" si="158"/>
        <v>Oct</v>
      </c>
      <c r="V2525">
        <f t="shared" si="159"/>
        <v>2014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>(E2526/D2526)*100</f>
        <v>101.6</v>
      </c>
      <c r="P2526" s="6">
        <f>E2526/L2526</f>
        <v>177.2093023255814</v>
      </c>
      <c r="Q2526" t="str">
        <f t="shared" si="156"/>
        <v>music</v>
      </c>
      <c r="R2526" t="str">
        <f t="shared" si="157"/>
        <v>classical music</v>
      </c>
      <c r="S2526" s="13">
        <f>(I2526/86400)+25569+(-8/24)</f>
        <v>41993.854166666664</v>
      </c>
      <c r="T2526" s="13">
        <f>(J2526/86400)+25569+(-8/24)</f>
        <v>41961.474039351851</v>
      </c>
      <c r="U2526" t="str">
        <f t="shared" si="158"/>
        <v>Nov</v>
      </c>
      <c r="V2526">
        <f t="shared" si="159"/>
        <v>2014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>(E2527/D2527)*100</f>
        <v>100.325</v>
      </c>
      <c r="P2527" s="6">
        <f>E2527/L2527</f>
        <v>100.325</v>
      </c>
      <c r="Q2527" t="str">
        <f t="shared" si="156"/>
        <v>music</v>
      </c>
      <c r="R2527" t="str">
        <f t="shared" si="157"/>
        <v>classical music</v>
      </c>
      <c r="S2527" s="13">
        <f>(I2527/86400)+25569+(-8/24)</f>
        <v>41088.511238425919</v>
      </c>
      <c r="T2527" s="13">
        <f>(J2527/86400)+25569+(-8/24)</f>
        <v>41058.511238425919</v>
      </c>
      <c r="U2527" t="str">
        <f t="shared" si="158"/>
        <v>May</v>
      </c>
      <c r="V2527">
        <f t="shared" si="159"/>
        <v>2012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>(E2528/D2528)*100</f>
        <v>112.94999999999999</v>
      </c>
      <c r="P2528" s="6">
        <f>E2528/L2528</f>
        <v>136.90909090909091</v>
      </c>
      <c r="Q2528" t="str">
        <f t="shared" si="156"/>
        <v>music</v>
      </c>
      <c r="R2528" t="str">
        <f t="shared" si="157"/>
        <v>classical music</v>
      </c>
      <c r="S2528" s="13">
        <f>(I2528/86400)+25569+(-8/24)</f>
        <v>41980.874305555553</v>
      </c>
      <c r="T2528" s="13">
        <f>(J2528/86400)+25569+(-8/24)</f>
        <v>41952.757800925923</v>
      </c>
      <c r="U2528" t="str">
        <f t="shared" si="158"/>
        <v>Nov</v>
      </c>
      <c r="V2528">
        <f t="shared" si="159"/>
        <v>2014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>(E2529/D2529)*100</f>
        <v>102.125</v>
      </c>
      <c r="P2529" s="6">
        <f>E2529/L2529</f>
        <v>57.535211267605632</v>
      </c>
      <c r="Q2529" t="str">
        <f t="shared" si="156"/>
        <v>music</v>
      </c>
      <c r="R2529" t="str">
        <f t="shared" si="157"/>
        <v>classical music</v>
      </c>
      <c r="S2529" s="13">
        <f>(I2529/86400)+25569+(-8/24)</f>
        <v>41564.832638888889</v>
      </c>
      <c r="T2529" s="13">
        <f>(J2529/86400)+25569+(-8/24)</f>
        <v>41546.417719907404</v>
      </c>
      <c r="U2529" t="str">
        <f t="shared" si="158"/>
        <v>Sep</v>
      </c>
      <c r="V2529">
        <f t="shared" si="159"/>
        <v>2013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>(E2530/D2530)*100</f>
        <v>107.24974999999999</v>
      </c>
      <c r="P2530" s="6">
        <f>E2530/L2530</f>
        <v>52.962839506172834</v>
      </c>
      <c r="Q2530" t="str">
        <f t="shared" si="156"/>
        <v>music</v>
      </c>
      <c r="R2530" t="str">
        <f t="shared" si="157"/>
        <v>classical music</v>
      </c>
      <c r="S2530" s="13">
        <f>(I2530/86400)+25569+(-8/24)</f>
        <v>42236.124999999993</v>
      </c>
      <c r="T2530" s="13">
        <f>(J2530/86400)+25569+(-8/24)</f>
        <v>42217.501192129632</v>
      </c>
      <c r="U2530" t="str">
        <f t="shared" si="158"/>
        <v>Aug</v>
      </c>
      <c r="V2530">
        <f t="shared" si="159"/>
        <v>2015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>(E2531/D2531)*100</f>
        <v>104.28333333333333</v>
      </c>
      <c r="P2531" s="6">
        <f>E2531/L2531</f>
        <v>82.328947368421055</v>
      </c>
      <c r="Q2531" t="str">
        <f t="shared" si="156"/>
        <v>music</v>
      </c>
      <c r="R2531" t="str">
        <f t="shared" si="157"/>
        <v>classical music</v>
      </c>
      <c r="S2531" s="13">
        <f>(I2531/86400)+25569+(-8/24)</f>
        <v>40992.705729166664</v>
      </c>
      <c r="T2531" s="13">
        <f>(J2531/86400)+25569+(-8/24)</f>
        <v>40947.747395833328</v>
      </c>
      <c r="U2531" t="str">
        <f t="shared" si="158"/>
        <v>Feb</v>
      </c>
      <c r="V2531">
        <f t="shared" si="159"/>
        <v>2012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>(E2532/D2532)*100</f>
        <v>100</v>
      </c>
      <c r="P2532" s="6">
        <f>E2532/L2532</f>
        <v>135.41666666666666</v>
      </c>
      <c r="Q2532" t="str">
        <f t="shared" si="156"/>
        <v>music</v>
      </c>
      <c r="R2532" t="str">
        <f t="shared" si="157"/>
        <v>classical music</v>
      </c>
      <c r="S2532" s="13">
        <f>(I2532/86400)+25569+(-8/24)</f>
        <v>42113.868055555555</v>
      </c>
      <c r="T2532" s="13">
        <f>(J2532/86400)+25569+(-8/24)</f>
        <v>42081.531307870369</v>
      </c>
      <c r="U2532" t="str">
        <f t="shared" si="158"/>
        <v>Mar</v>
      </c>
      <c r="V2532">
        <f t="shared" si="159"/>
        <v>2015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>(E2533/D2533)*100</f>
        <v>100.4</v>
      </c>
      <c r="P2533" s="6">
        <f>E2533/L2533</f>
        <v>74.06557377049181</v>
      </c>
      <c r="Q2533" t="str">
        <f t="shared" si="156"/>
        <v>music</v>
      </c>
      <c r="R2533" t="str">
        <f t="shared" si="157"/>
        <v>classical music</v>
      </c>
      <c r="S2533" s="13">
        <f>(I2533/86400)+25569+(-8/24)</f>
        <v>42230.832638888889</v>
      </c>
      <c r="T2533" s="13">
        <f>(J2533/86400)+25569+(-8/24)</f>
        <v>42208.346689814811</v>
      </c>
      <c r="U2533" t="str">
        <f t="shared" si="158"/>
        <v>Jul</v>
      </c>
      <c r="V2533">
        <f t="shared" si="159"/>
        <v>2015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>(E2534/D2534)*100</f>
        <v>126.125</v>
      </c>
      <c r="P2534" s="6">
        <f>E2534/L2534</f>
        <v>84.083333333333329</v>
      </c>
      <c r="Q2534" t="str">
        <f t="shared" si="156"/>
        <v>music</v>
      </c>
      <c r="R2534" t="str">
        <f t="shared" si="157"/>
        <v>classical music</v>
      </c>
      <c r="S2534" s="13">
        <f>(I2534/86400)+25569+(-8/24)</f>
        <v>41137.515810185185</v>
      </c>
      <c r="T2534" s="13">
        <f>(J2534/86400)+25569+(-8/24)</f>
        <v>41107.515810185185</v>
      </c>
      <c r="U2534" t="str">
        <f t="shared" si="158"/>
        <v>Jul</v>
      </c>
      <c r="V2534">
        <f t="shared" si="159"/>
        <v>2012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>(E2535/D2535)*100</f>
        <v>110.66666666666667</v>
      </c>
      <c r="P2535" s="6">
        <f>E2535/L2535</f>
        <v>61.029411764705884</v>
      </c>
      <c r="Q2535" t="str">
        <f t="shared" si="156"/>
        <v>music</v>
      </c>
      <c r="R2535" t="str">
        <f t="shared" si="157"/>
        <v>classical music</v>
      </c>
      <c r="S2535" s="13">
        <f>(I2535/86400)+25569+(-8/24)</f>
        <v>41334.417453703703</v>
      </c>
      <c r="T2535" s="13">
        <f>(J2535/86400)+25569+(-8/24)</f>
        <v>41304.417951388888</v>
      </c>
      <c r="U2535" t="str">
        <f t="shared" si="158"/>
        <v>Jan</v>
      </c>
      <c r="V2535">
        <f t="shared" si="159"/>
        <v>2013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>(E2536/D2536)*100</f>
        <v>105</v>
      </c>
      <c r="P2536" s="6">
        <f>E2536/L2536</f>
        <v>150</v>
      </c>
      <c r="Q2536" t="str">
        <f t="shared" si="156"/>
        <v>music</v>
      </c>
      <c r="R2536" t="str">
        <f t="shared" si="157"/>
        <v>classical music</v>
      </c>
      <c r="S2536" s="13">
        <f>(I2536/86400)+25569+(-8/24)</f>
        <v>40178.916666666664</v>
      </c>
      <c r="T2536" s="13">
        <f>(J2536/86400)+25569+(-8/24)</f>
        <v>40127.367037037031</v>
      </c>
      <c r="U2536" t="str">
        <f t="shared" si="158"/>
        <v>Nov</v>
      </c>
      <c r="V2536">
        <f t="shared" si="159"/>
        <v>2009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>(E2537/D2537)*100</f>
        <v>103.77499999999999</v>
      </c>
      <c r="P2537" s="6">
        <f>E2537/L2537</f>
        <v>266.08974358974359</v>
      </c>
      <c r="Q2537" t="str">
        <f t="shared" si="156"/>
        <v>music</v>
      </c>
      <c r="R2537" t="str">
        <f t="shared" si="157"/>
        <v>classical music</v>
      </c>
      <c r="S2537" s="13">
        <f>(I2537/86400)+25569+(-8/24)</f>
        <v>41974.499363425923</v>
      </c>
      <c r="T2537" s="13">
        <f>(J2537/86400)+25569+(-8/24)</f>
        <v>41943.457696759258</v>
      </c>
      <c r="U2537" t="str">
        <f t="shared" si="158"/>
        <v>Oct</v>
      </c>
      <c r="V2537">
        <f t="shared" si="159"/>
        <v>2014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>(E2538/D2538)*100</f>
        <v>115.99999999999999</v>
      </c>
      <c r="P2538" s="6">
        <f>E2538/L2538</f>
        <v>7.25</v>
      </c>
      <c r="Q2538" t="str">
        <f t="shared" si="156"/>
        <v>music</v>
      </c>
      <c r="R2538" t="str">
        <f t="shared" si="157"/>
        <v>classical music</v>
      </c>
      <c r="S2538" s="13">
        <f>(I2538/86400)+25569+(-8/24)</f>
        <v>41484.77275462963</v>
      </c>
      <c r="T2538" s="13">
        <f>(J2538/86400)+25569+(-8/24)</f>
        <v>41463.77275462963</v>
      </c>
      <c r="U2538" t="str">
        <f t="shared" si="158"/>
        <v>Jul</v>
      </c>
      <c r="V2538">
        <f t="shared" si="159"/>
        <v>2013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>(E2539/D2539)*100</f>
        <v>110.00000000000001</v>
      </c>
      <c r="P2539" s="6">
        <f>E2539/L2539</f>
        <v>100</v>
      </c>
      <c r="Q2539" t="str">
        <f t="shared" si="156"/>
        <v>music</v>
      </c>
      <c r="R2539" t="str">
        <f t="shared" si="157"/>
        <v>classical music</v>
      </c>
      <c r="S2539" s="13">
        <f>(I2539/86400)+25569+(-8/24)</f>
        <v>40756.315451388888</v>
      </c>
      <c r="T2539" s="13">
        <f>(J2539/86400)+25569+(-8/24)</f>
        <v>40696.315451388888</v>
      </c>
      <c r="U2539" t="str">
        <f t="shared" si="158"/>
        <v>Jun</v>
      </c>
      <c r="V2539">
        <f t="shared" si="159"/>
        <v>2011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>(E2540/D2540)*100</f>
        <v>113.01761111111111</v>
      </c>
      <c r="P2540" s="6">
        <f>E2540/L2540</f>
        <v>109.96308108108107</v>
      </c>
      <c r="Q2540" t="str">
        <f t="shared" si="156"/>
        <v>music</v>
      </c>
      <c r="R2540" t="str">
        <f t="shared" si="157"/>
        <v>classical music</v>
      </c>
      <c r="S2540" s="13">
        <f>(I2540/86400)+25569+(-8/24)</f>
        <v>41328.874305555553</v>
      </c>
      <c r="T2540" s="13">
        <f>(J2540/86400)+25569+(-8/24)</f>
        <v>41298.176631944443</v>
      </c>
      <c r="U2540" t="str">
        <f t="shared" si="158"/>
        <v>Jan</v>
      </c>
      <c r="V2540">
        <f t="shared" si="159"/>
        <v>2013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>(E2541/D2541)*100</f>
        <v>100.25</v>
      </c>
      <c r="P2541" s="6">
        <f>E2541/L2541</f>
        <v>169.91525423728814</v>
      </c>
      <c r="Q2541" t="str">
        <f t="shared" si="156"/>
        <v>music</v>
      </c>
      <c r="R2541" t="str">
        <f t="shared" si="157"/>
        <v>classical music</v>
      </c>
      <c r="S2541" s="13">
        <f>(I2541/86400)+25569+(-8/24)</f>
        <v>42037.568888888891</v>
      </c>
      <c r="T2541" s="13">
        <f>(J2541/86400)+25569+(-8/24)</f>
        <v>41977.568888888891</v>
      </c>
      <c r="U2541" t="str">
        <f t="shared" si="158"/>
        <v>Dec</v>
      </c>
      <c r="V2541">
        <f t="shared" si="159"/>
        <v>2014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>(E2542/D2542)*100</f>
        <v>103.4</v>
      </c>
      <c r="P2542" s="6">
        <f>E2542/L2542</f>
        <v>95.740740740740748</v>
      </c>
      <c r="Q2542" t="str">
        <f t="shared" si="156"/>
        <v>music</v>
      </c>
      <c r="R2542" t="str">
        <f t="shared" si="157"/>
        <v>classical music</v>
      </c>
      <c r="S2542" s="13">
        <f>(I2542/86400)+25569+(-8/24)</f>
        <v>40845.341678240737</v>
      </c>
      <c r="T2542" s="13">
        <f>(J2542/86400)+25569+(-8/24)</f>
        <v>40785.341678240737</v>
      </c>
      <c r="U2542" t="str">
        <f t="shared" si="158"/>
        <v>Aug</v>
      </c>
      <c r="V2542">
        <f t="shared" si="159"/>
        <v>2011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>(E2543/D2543)*100</f>
        <v>107.02857142857142</v>
      </c>
      <c r="P2543" s="6">
        <f>E2543/L2543</f>
        <v>59.460317460317462</v>
      </c>
      <c r="Q2543" t="str">
        <f t="shared" si="156"/>
        <v>music</v>
      </c>
      <c r="R2543" t="str">
        <f t="shared" si="157"/>
        <v>classical music</v>
      </c>
      <c r="S2543" s="13">
        <f>(I2543/86400)+25569+(-8/24)</f>
        <v>41543.115949074076</v>
      </c>
      <c r="T2543" s="13">
        <f>(J2543/86400)+25569+(-8/24)</f>
        <v>41483.115949074076</v>
      </c>
      <c r="U2543" t="str">
        <f t="shared" si="158"/>
        <v>Jul</v>
      </c>
      <c r="V2543">
        <f t="shared" si="159"/>
        <v>2013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>(E2544/D2544)*100</f>
        <v>103.57142857142858</v>
      </c>
      <c r="P2544" s="6">
        <f>E2544/L2544</f>
        <v>55.769230769230766</v>
      </c>
      <c r="Q2544" t="str">
        <f t="shared" si="156"/>
        <v>music</v>
      </c>
      <c r="R2544" t="str">
        <f t="shared" si="157"/>
        <v>classical music</v>
      </c>
      <c r="S2544" s="13">
        <f>(I2544/86400)+25569+(-8/24)</f>
        <v>41547.832638888889</v>
      </c>
      <c r="T2544" s="13">
        <f>(J2544/86400)+25569+(-8/24)</f>
        <v>41509.093252314815</v>
      </c>
      <c r="U2544" t="str">
        <f t="shared" si="158"/>
        <v>Aug</v>
      </c>
      <c r="V2544">
        <f t="shared" si="159"/>
        <v>2013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>(E2545/D2545)*100</f>
        <v>156.4</v>
      </c>
      <c r="P2545" s="6">
        <f>E2545/L2545</f>
        <v>30.076923076923077</v>
      </c>
      <c r="Q2545" t="str">
        <f t="shared" si="156"/>
        <v>music</v>
      </c>
      <c r="R2545" t="str">
        <f t="shared" si="157"/>
        <v>classical music</v>
      </c>
      <c r="S2545" s="13">
        <f>(I2545/86400)+25569+(-8/24)</f>
        <v>40544.791666666664</v>
      </c>
      <c r="T2545" s="13">
        <f>(J2545/86400)+25569+(-8/24)</f>
        <v>40513.774282407401</v>
      </c>
      <c r="U2545" t="str">
        <f t="shared" si="158"/>
        <v>Dec</v>
      </c>
      <c r="V2545">
        <f t="shared" si="159"/>
        <v>2010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>(E2546/D2546)*100</f>
        <v>100.82</v>
      </c>
      <c r="P2546" s="6">
        <f>E2546/L2546</f>
        <v>88.438596491228068</v>
      </c>
      <c r="Q2546" t="str">
        <f t="shared" si="156"/>
        <v>music</v>
      </c>
      <c r="R2546" t="str">
        <f t="shared" si="157"/>
        <v>classical music</v>
      </c>
      <c r="S2546" s="13">
        <f>(I2546/86400)+25569+(-8/24)</f>
        <v>41098.1871412037</v>
      </c>
      <c r="T2546" s="13">
        <f>(J2546/86400)+25569+(-8/24)</f>
        <v>41068.1871412037</v>
      </c>
      <c r="U2546" t="str">
        <f t="shared" si="158"/>
        <v>Jun</v>
      </c>
      <c r="V2546">
        <f t="shared" si="159"/>
        <v>2012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>(E2547/D2547)*100</f>
        <v>195.3</v>
      </c>
      <c r="P2547" s="6">
        <f>E2547/L2547</f>
        <v>64.032786885245898</v>
      </c>
      <c r="Q2547" t="str">
        <f t="shared" si="156"/>
        <v>music</v>
      </c>
      <c r="R2547" t="str">
        <f t="shared" si="157"/>
        <v>classical music</v>
      </c>
      <c r="S2547" s="13">
        <f>(I2547/86400)+25569+(-8/24)</f>
        <v>42061.687499999993</v>
      </c>
      <c r="T2547" s="13">
        <f>(J2547/86400)+25569+(-8/24)</f>
        <v>42026.804837962962</v>
      </c>
      <c r="U2547" t="str">
        <f t="shared" si="158"/>
        <v>Jan</v>
      </c>
      <c r="V2547">
        <f t="shared" si="159"/>
        <v>2015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>(E2548/D2548)*100</f>
        <v>111.71428571428572</v>
      </c>
      <c r="P2548" s="6">
        <f>E2548/L2548</f>
        <v>60.153846153846153</v>
      </c>
      <c r="Q2548" t="str">
        <f t="shared" si="156"/>
        <v>music</v>
      </c>
      <c r="R2548" t="str">
        <f t="shared" si="157"/>
        <v>classical music</v>
      </c>
      <c r="S2548" s="13">
        <f>(I2548/86400)+25569+(-8/24)</f>
        <v>41551.875</v>
      </c>
      <c r="T2548" s="13">
        <f>(J2548/86400)+25569+(-8/24)</f>
        <v>41524.525219907409</v>
      </c>
      <c r="U2548" t="str">
        <f t="shared" si="158"/>
        <v>Sep</v>
      </c>
      <c r="V2548">
        <f t="shared" si="159"/>
        <v>2013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>(E2549/D2549)*100</f>
        <v>119.85454545454546</v>
      </c>
      <c r="P2549" s="6">
        <f>E2549/L2549</f>
        <v>49.194029850746269</v>
      </c>
      <c r="Q2549" t="str">
        <f t="shared" si="156"/>
        <v>music</v>
      </c>
      <c r="R2549" t="str">
        <f t="shared" si="157"/>
        <v>classical music</v>
      </c>
      <c r="S2549" s="13">
        <f>(I2549/86400)+25569+(-8/24)</f>
        <v>41003.398182870369</v>
      </c>
      <c r="T2549" s="13">
        <f>(J2549/86400)+25569+(-8/24)</f>
        <v>40973.439849537033</v>
      </c>
      <c r="U2549" t="str">
        <f t="shared" si="158"/>
        <v>Mar</v>
      </c>
      <c r="V2549">
        <f t="shared" si="159"/>
        <v>2012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>(E2550/D2550)*100</f>
        <v>101.85</v>
      </c>
      <c r="P2550" s="6">
        <f>E2550/L2550</f>
        <v>165.16216216216216</v>
      </c>
      <c r="Q2550" t="str">
        <f t="shared" si="156"/>
        <v>music</v>
      </c>
      <c r="R2550" t="str">
        <f t="shared" si="157"/>
        <v>classical music</v>
      </c>
      <c r="S2550" s="13">
        <f>(I2550/86400)+25569+(-8/24)</f>
        <v>42642.852083333331</v>
      </c>
      <c r="T2550" s="13">
        <f>(J2550/86400)+25569+(-8/24)</f>
        <v>42618.292094907403</v>
      </c>
      <c r="U2550" t="str">
        <f t="shared" si="158"/>
        <v>Sep</v>
      </c>
      <c r="V2550">
        <f t="shared" si="159"/>
        <v>2016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>(E2551/D2551)*100</f>
        <v>102.80254777070064</v>
      </c>
      <c r="P2551" s="6">
        <f>E2551/L2551</f>
        <v>43.621621621621621</v>
      </c>
      <c r="Q2551" t="str">
        <f t="shared" si="156"/>
        <v>music</v>
      </c>
      <c r="R2551" t="str">
        <f t="shared" si="157"/>
        <v>classical music</v>
      </c>
      <c r="S2551" s="13">
        <f>(I2551/86400)+25569+(-8/24)</f>
        <v>41425.375</v>
      </c>
      <c r="T2551" s="13">
        <f>(J2551/86400)+25569+(-8/24)</f>
        <v>41390.424421296295</v>
      </c>
      <c r="U2551" t="str">
        <f t="shared" si="158"/>
        <v>Apr</v>
      </c>
      <c r="V2551">
        <f t="shared" si="159"/>
        <v>2013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>(E2552/D2552)*100</f>
        <v>100.84615384615385</v>
      </c>
      <c r="P2552" s="6">
        <f>E2552/L2552</f>
        <v>43.7</v>
      </c>
      <c r="Q2552" t="str">
        <f t="shared" si="156"/>
        <v>music</v>
      </c>
      <c r="R2552" t="str">
        <f t="shared" si="157"/>
        <v>classical music</v>
      </c>
      <c r="S2552" s="13">
        <f>(I2552/86400)+25569+(-8/24)</f>
        <v>42284.832638888889</v>
      </c>
      <c r="T2552" s="13">
        <f>(J2552/86400)+25569+(-8/24)</f>
        <v>42228.300995370366</v>
      </c>
      <c r="U2552" t="str">
        <f t="shared" si="158"/>
        <v>Aug</v>
      </c>
      <c r="V2552">
        <f t="shared" si="159"/>
        <v>2015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>(E2553/D2553)*100</f>
        <v>102.73469387755102</v>
      </c>
      <c r="P2553" s="6">
        <f>E2553/L2553</f>
        <v>67.419642857142861</v>
      </c>
      <c r="Q2553" t="str">
        <f t="shared" si="156"/>
        <v>music</v>
      </c>
      <c r="R2553" t="str">
        <f t="shared" si="157"/>
        <v>classical music</v>
      </c>
      <c r="S2553" s="13">
        <f>(I2553/86400)+25569+(-8/24)</f>
        <v>40989.533333333333</v>
      </c>
      <c r="T2553" s="13">
        <f>(J2553/86400)+25569+(-8/24)</f>
        <v>40960.918807870366</v>
      </c>
      <c r="U2553" t="str">
        <f t="shared" si="158"/>
        <v>Feb</v>
      </c>
      <c r="V2553">
        <f t="shared" si="159"/>
        <v>2012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>(E2554/D2554)*100</f>
        <v>106.5</v>
      </c>
      <c r="P2554" s="6">
        <f>E2554/L2554</f>
        <v>177.5</v>
      </c>
      <c r="Q2554" t="str">
        <f t="shared" si="156"/>
        <v>music</v>
      </c>
      <c r="R2554" t="str">
        <f t="shared" si="157"/>
        <v>classical music</v>
      </c>
      <c r="S2554" s="13">
        <f>(I2554/86400)+25569+(-8/24)</f>
        <v>42799.476631944439</v>
      </c>
      <c r="T2554" s="13">
        <f>(J2554/86400)+25569+(-8/24)</f>
        <v>42769.476631944439</v>
      </c>
      <c r="U2554" t="str">
        <f t="shared" si="158"/>
        <v>Feb</v>
      </c>
      <c r="V2554">
        <f t="shared" si="159"/>
        <v>2017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>(E2555/D2555)*100</f>
        <v>155.53333333333333</v>
      </c>
      <c r="P2555" s="6">
        <f>E2555/L2555</f>
        <v>38.883333333333333</v>
      </c>
      <c r="Q2555" t="str">
        <f t="shared" si="156"/>
        <v>music</v>
      </c>
      <c r="R2555" t="str">
        <f t="shared" si="157"/>
        <v>classical music</v>
      </c>
      <c r="S2555" s="13">
        <f>(I2555/86400)+25569+(-8/24)</f>
        <v>41172.865821759253</v>
      </c>
      <c r="T2555" s="13">
        <f>(J2555/86400)+25569+(-8/24)</f>
        <v>41112.865821759253</v>
      </c>
      <c r="U2555" t="str">
        <f t="shared" si="158"/>
        <v>Jul</v>
      </c>
      <c r="V2555">
        <f t="shared" si="159"/>
        <v>2012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>(E2556/D2556)*100</f>
        <v>122.8</v>
      </c>
      <c r="P2556" s="6">
        <f>E2556/L2556</f>
        <v>54.985074626865675</v>
      </c>
      <c r="Q2556" t="str">
        <f t="shared" si="156"/>
        <v>music</v>
      </c>
      <c r="R2556" t="str">
        <f t="shared" si="157"/>
        <v>classical music</v>
      </c>
      <c r="S2556" s="13">
        <f>(I2556/86400)+25569+(-8/24)</f>
        <v>42155.832638888889</v>
      </c>
      <c r="T2556" s="13">
        <f>(J2556/86400)+25569+(-8/24)</f>
        <v>42124.744942129626</v>
      </c>
      <c r="U2556" t="str">
        <f t="shared" si="158"/>
        <v>Apr</v>
      </c>
      <c r="V2556">
        <f t="shared" si="159"/>
        <v>2015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>(E2557/D2557)*100</f>
        <v>107.35</v>
      </c>
      <c r="P2557" s="6">
        <f>E2557/L2557</f>
        <v>61.342857142857142</v>
      </c>
      <c r="Q2557" t="str">
        <f t="shared" si="156"/>
        <v>music</v>
      </c>
      <c r="R2557" t="str">
        <f t="shared" si="157"/>
        <v>classical music</v>
      </c>
      <c r="S2557" s="13">
        <f>(I2557/86400)+25569+(-8/24)</f>
        <v>41057.32167824074</v>
      </c>
      <c r="T2557" s="13">
        <f>(J2557/86400)+25569+(-8/24)</f>
        <v>41026.32167824074</v>
      </c>
      <c r="U2557" t="str">
        <f t="shared" si="158"/>
        <v>Apr</v>
      </c>
      <c r="V2557">
        <f t="shared" si="159"/>
        <v>2012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>(E2558/D2558)*100</f>
        <v>105.50335570469798</v>
      </c>
      <c r="P2558" s="6">
        <f>E2558/L2558</f>
        <v>23.117647058823529</v>
      </c>
      <c r="Q2558" t="str">
        <f t="shared" si="156"/>
        <v>music</v>
      </c>
      <c r="R2558" t="str">
        <f t="shared" si="157"/>
        <v>classical music</v>
      </c>
      <c r="S2558" s="13">
        <f>(I2558/86400)+25569+(-8/24)</f>
        <v>41267.658067129625</v>
      </c>
      <c r="T2558" s="13">
        <f>(J2558/86400)+25569+(-8/24)</f>
        <v>41222.658067129625</v>
      </c>
      <c r="U2558" t="str">
        <f t="shared" si="158"/>
        <v>Nov</v>
      </c>
      <c r="V2558">
        <f t="shared" si="159"/>
        <v>2012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>(E2559/D2559)*100</f>
        <v>118.44444444444444</v>
      </c>
      <c r="P2559" s="6">
        <f>E2559/L2559</f>
        <v>29.611111111111111</v>
      </c>
      <c r="Q2559" t="str">
        <f t="shared" si="156"/>
        <v>music</v>
      </c>
      <c r="R2559" t="str">
        <f t="shared" si="157"/>
        <v>classical music</v>
      </c>
      <c r="S2559" s="13">
        <f>(I2559/86400)+25569+(-8/24)</f>
        <v>41774.411874999998</v>
      </c>
      <c r="T2559" s="13">
        <f>(J2559/86400)+25569+(-8/24)</f>
        <v>41744.411874999998</v>
      </c>
      <c r="U2559" t="str">
        <f t="shared" si="158"/>
        <v>Apr</v>
      </c>
      <c r="V2559">
        <f t="shared" si="159"/>
        <v>2014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>(E2560/D2560)*100</f>
        <v>108.88</v>
      </c>
      <c r="P2560" s="6">
        <f>E2560/L2560</f>
        <v>75.611111111111114</v>
      </c>
      <c r="Q2560" t="str">
        <f t="shared" si="156"/>
        <v>music</v>
      </c>
      <c r="R2560" t="str">
        <f t="shared" si="157"/>
        <v>classical music</v>
      </c>
      <c r="S2560" s="13">
        <f>(I2560/86400)+25569+(-8/24)</f>
        <v>42125.249305555553</v>
      </c>
      <c r="T2560" s="13">
        <f>(J2560/86400)+25569+(-8/24)</f>
        <v>42093.526689814811</v>
      </c>
      <c r="U2560" t="str">
        <f t="shared" si="158"/>
        <v>Mar</v>
      </c>
      <c r="V2560">
        <f t="shared" si="159"/>
        <v>2015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>(E2561/D2561)*100</f>
        <v>111.25</v>
      </c>
      <c r="P2561" s="6">
        <f>E2561/L2561</f>
        <v>35.6</v>
      </c>
      <c r="Q2561" t="str">
        <f t="shared" si="156"/>
        <v>music</v>
      </c>
      <c r="R2561" t="str">
        <f t="shared" si="157"/>
        <v>classical music</v>
      </c>
      <c r="S2561" s="13">
        <f>(I2561/86400)+25569+(-8/24)</f>
        <v>40862.484027777777</v>
      </c>
      <c r="T2561" s="13">
        <f>(J2561/86400)+25569+(-8/24)</f>
        <v>40829.540324074071</v>
      </c>
      <c r="U2561" t="str">
        <f t="shared" si="158"/>
        <v>Oct</v>
      </c>
      <c r="V2561">
        <f t="shared" si="159"/>
        <v>2011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>(E2562/D2562)*100</f>
        <v>100.1</v>
      </c>
      <c r="P2562" s="6">
        <f>E2562/L2562</f>
        <v>143</v>
      </c>
      <c r="Q2562" t="str">
        <f t="shared" si="156"/>
        <v>music</v>
      </c>
      <c r="R2562" t="str">
        <f t="shared" si="157"/>
        <v>classical music</v>
      </c>
      <c r="S2562" s="13">
        <f>(I2562/86400)+25569+(-8/24)</f>
        <v>42069.617754629631</v>
      </c>
      <c r="T2562" s="13">
        <f>(J2562/86400)+25569+(-8/24)</f>
        <v>42039.617754629631</v>
      </c>
      <c r="U2562" t="str">
        <f t="shared" si="158"/>
        <v>Feb</v>
      </c>
      <c r="V2562">
        <f t="shared" si="159"/>
        <v>2015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>(E2563/D2563)*100</f>
        <v>0</v>
      </c>
      <c r="P2563" s="6" t="e">
        <f>E2563/L2563</f>
        <v>#DIV/0!</v>
      </c>
      <c r="Q2563" t="str">
        <f t="shared" ref="Q2563:Q2626" si="160">LEFT(N2563,FIND("/",N2563)-1)</f>
        <v>food</v>
      </c>
      <c r="R2563" t="str">
        <f t="shared" ref="R2563:R2626" si="161">MID(N2563,FIND("/",N2563)+1,20)</f>
        <v>food trucks</v>
      </c>
      <c r="S2563" s="13">
        <f>(I2563/86400)+25569+(-8/24)</f>
        <v>42290.195474537039</v>
      </c>
      <c r="T2563" s="13">
        <f>(J2563/86400)+25569+(-8/24)</f>
        <v>42260.195474537039</v>
      </c>
      <c r="U2563" t="str">
        <f t="shared" ref="U2563:U2626" si="162">TEXT(T2563,"mmm")</f>
        <v>Sep</v>
      </c>
      <c r="V2563">
        <f t="shared" ref="V2563:V2626" si="163">YEAR(T2563)</f>
        <v>2015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>(E2564/D2564)*100</f>
        <v>0.75</v>
      </c>
      <c r="P2564" s="6">
        <f>E2564/L2564</f>
        <v>25</v>
      </c>
      <c r="Q2564" t="str">
        <f t="shared" si="160"/>
        <v>food</v>
      </c>
      <c r="R2564" t="str">
        <f t="shared" si="161"/>
        <v>food trucks</v>
      </c>
      <c r="S2564" s="13">
        <f>(I2564/86400)+25569+(-8/24)</f>
        <v>42654.191423611112</v>
      </c>
      <c r="T2564" s="13">
        <f>(J2564/86400)+25569+(-8/24)</f>
        <v>42594.191423611112</v>
      </c>
      <c r="U2564" t="str">
        <f t="shared" si="162"/>
        <v>Aug</v>
      </c>
      <c r="V2564">
        <f t="shared" si="163"/>
        <v>2016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>(E2565/D2565)*100</f>
        <v>0</v>
      </c>
      <c r="P2565" s="6" t="e">
        <f>E2565/L2565</f>
        <v>#DIV/0!</v>
      </c>
      <c r="Q2565" t="str">
        <f t="shared" si="160"/>
        <v>food</v>
      </c>
      <c r="R2565" t="str">
        <f t="shared" si="161"/>
        <v>food trucks</v>
      </c>
      <c r="S2565" s="13">
        <f>(I2565/86400)+25569+(-8/24)</f>
        <v>42214.806145833332</v>
      </c>
      <c r="T2565" s="13">
        <f>(J2565/86400)+25569+(-8/24)</f>
        <v>42154.806145833332</v>
      </c>
      <c r="U2565" t="str">
        <f t="shared" si="162"/>
        <v>May</v>
      </c>
      <c r="V2565">
        <f t="shared" si="163"/>
        <v>2015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>(E2566/D2566)*100</f>
        <v>0</v>
      </c>
      <c r="P2566" s="6" t="e">
        <f>E2566/L2566</f>
        <v>#DIV/0!</v>
      </c>
      <c r="Q2566" t="str">
        <f t="shared" si="160"/>
        <v>food</v>
      </c>
      <c r="R2566" t="str">
        <f t="shared" si="161"/>
        <v>food trucks</v>
      </c>
      <c r="S2566" s="13">
        <f>(I2566/86400)+25569+(-8/24)</f>
        <v>41851.70716435185</v>
      </c>
      <c r="T2566" s="13">
        <f>(J2566/86400)+25569+(-8/24)</f>
        <v>41821.70716435185</v>
      </c>
      <c r="U2566" t="str">
        <f t="shared" si="162"/>
        <v>Jul</v>
      </c>
      <c r="V2566">
        <f t="shared" si="163"/>
        <v>2014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>(E2567/D2567)*100</f>
        <v>1</v>
      </c>
      <c r="P2567" s="6">
        <f>E2567/L2567</f>
        <v>100</v>
      </c>
      <c r="Q2567" t="str">
        <f t="shared" si="160"/>
        <v>food</v>
      </c>
      <c r="R2567" t="str">
        <f t="shared" si="161"/>
        <v>food trucks</v>
      </c>
      <c r="S2567" s="13">
        <f>(I2567/86400)+25569+(-8/24)</f>
        <v>42499.534722222219</v>
      </c>
      <c r="T2567" s="13">
        <f>(J2567/86400)+25569+(-8/24)</f>
        <v>42440.317002314812</v>
      </c>
      <c r="U2567" t="str">
        <f t="shared" si="162"/>
        <v>Mar</v>
      </c>
      <c r="V2567">
        <f t="shared" si="163"/>
        <v>2016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>(E2568/D2568)*100</f>
        <v>0</v>
      </c>
      <c r="P2568" s="6" t="e">
        <f>E2568/L2568</f>
        <v>#DIV/0!</v>
      </c>
      <c r="Q2568" t="str">
        <f t="shared" si="160"/>
        <v>food</v>
      </c>
      <c r="R2568" t="str">
        <f t="shared" si="161"/>
        <v>food trucks</v>
      </c>
      <c r="S2568" s="13">
        <f>(I2568/86400)+25569+(-8/24)</f>
        <v>41872.647546296292</v>
      </c>
      <c r="T2568" s="13">
        <f>(J2568/86400)+25569+(-8/24)</f>
        <v>41842.647546296292</v>
      </c>
      <c r="U2568" t="str">
        <f t="shared" si="162"/>
        <v>Jul</v>
      </c>
      <c r="V2568">
        <f t="shared" si="163"/>
        <v>2014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>(E2569/D2569)*100</f>
        <v>0.26666666666666666</v>
      </c>
      <c r="P2569" s="6">
        <f>E2569/L2569</f>
        <v>60</v>
      </c>
      <c r="Q2569" t="str">
        <f t="shared" si="160"/>
        <v>food</v>
      </c>
      <c r="R2569" t="str">
        <f t="shared" si="161"/>
        <v>food trucks</v>
      </c>
      <c r="S2569" s="13">
        <f>(I2569/86400)+25569+(-8/24)</f>
        <v>42117.545578703699</v>
      </c>
      <c r="T2569" s="13">
        <f>(J2569/86400)+25569+(-8/24)</f>
        <v>42087.545578703699</v>
      </c>
      <c r="U2569" t="str">
        <f t="shared" si="162"/>
        <v>Mar</v>
      </c>
      <c r="V2569">
        <f t="shared" si="163"/>
        <v>2015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>(E2570/D2570)*100</f>
        <v>0.5</v>
      </c>
      <c r="P2570" s="6">
        <f>E2570/L2570</f>
        <v>50</v>
      </c>
      <c r="Q2570" t="str">
        <f t="shared" si="160"/>
        <v>food</v>
      </c>
      <c r="R2570" t="str">
        <f t="shared" si="161"/>
        <v>food trucks</v>
      </c>
      <c r="S2570" s="13">
        <f>(I2570/86400)+25569+(-8/24)</f>
        <v>42614.33326388889</v>
      </c>
      <c r="T2570" s="13">
        <f>(J2570/86400)+25569+(-8/24)</f>
        <v>42584.33326388889</v>
      </c>
      <c r="U2570" t="str">
        <f t="shared" si="162"/>
        <v>Aug</v>
      </c>
      <c r="V2570">
        <f t="shared" si="163"/>
        <v>2016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>(E2571/D2571)*100</f>
        <v>2.2307692307692308</v>
      </c>
      <c r="P2571" s="6">
        <f>E2571/L2571</f>
        <v>72.5</v>
      </c>
      <c r="Q2571" t="str">
        <f t="shared" si="160"/>
        <v>food</v>
      </c>
      <c r="R2571" t="str">
        <f t="shared" si="161"/>
        <v>food trucks</v>
      </c>
      <c r="S2571" s="13">
        <f>(I2571/86400)+25569+(-8/24)</f>
        <v>42263.772129629629</v>
      </c>
      <c r="T2571" s="13">
        <f>(J2571/86400)+25569+(-8/24)</f>
        <v>42233.772129629629</v>
      </c>
      <c r="U2571" t="str">
        <f t="shared" si="162"/>
        <v>Aug</v>
      </c>
      <c r="V2571">
        <f t="shared" si="163"/>
        <v>2015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>(E2572/D2572)*100</f>
        <v>0.84285714285714297</v>
      </c>
      <c r="P2572" s="6">
        <f>E2572/L2572</f>
        <v>29.5</v>
      </c>
      <c r="Q2572" t="str">
        <f t="shared" si="160"/>
        <v>food</v>
      </c>
      <c r="R2572" t="str">
        <f t="shared" si="161"/>
        <v>food trucks</v>
      </c>
      <c r="S2572" s="13">
        <f>(I2572/86400)+25569+(-8/24)</f>
        <v>42774.569849537038</v>
      </c>
      <c r="T2572" s="13">
        <f>(J2572/86400)+25569+(-8/24)</f>
        <v>42744.569849537038</v>
      </c>
      <c r="U2572" t="str">
        <f t="shared" si="162"/>
        <v>Jan</v>
      </c>
      <c r="V2572">
        <f t="shared" si="163"/>
        <v>2017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>(E2573/D2573)*100</f>
        <v>0.25</v>
      </c>
      <c r="P2573" s="6">
        <f>E2573/L2573</f>
        <v>62.5</v>
      </c>
      <c r="Q2573" t="str">
        <f t="shared" si="160"/>
        <v>food</v>
      </c>
      <c r="R2573" t="str">
        <f t="shared" si="161"/>
        <v>food trucks</v>
      </c>
      <c r="S2573" s="13">
        <f>(I2573/86400)+25569+(-8/24)</f>
        <v>42509.008344907408</v>
      </c>
      <c r="T2573" s="13">
        <f>(J2573/86400)+25569+(-8/24)</f>
        <v>42449.008344907408</v>
      </c>
      <c r="U2573" t="str">
        <f t="shared" si="162"/>
        <v>Mar</v>
      </c>
      <c r="V2573">
        <f t="shared" si="163"/>
        <v>2016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>(E2574/D2574)*100</f>
        <v>0</v>
      </c>
      <c r="P2574" s="6" t="e">
        <f>E2574/L2574</f>
        <v>#DIV/0!</v>
      </c>
      <c r="Q2574" t="str">
        <f t="shared" si="160"/>
        <v>food</v>
      </c>
      <c r="R2574" t="str">
        <f t="shared" si="161"/>
        <v>food trucks</v>
      </c>
      <c r="S2574" s="13">
        <f>(I2574/86400)+25569+(-8/24)</f>
        <v>42106.786076388882</v>
      </c>
      <c r="T2574" s="13">
        <f>(J2574/86400)+25569+(-8/24)</f>
        <v>42076.786076388882</v>
      </c>
      <c r="U2574" t="str">
        <f t="shared" si="162"/>
        <v>Mar</v>
      </c>
      <c r="V2574">
        <f t="shared" si="163"/>
        <v>2015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>(E2575/D2575)*100</f>
        <v>0</v>
      </c>
      <c r="P2575" s="6" t="e">
        <f>E2575/L2575</f>
        <v>#DIV/0!</v>
      </c>
      <c r="Q2575" t="str">
        <f t="shared" si="160"/>
        <v>food</v>
      </c>
      <c r="R2575" t="str">
        <f t="shared" si="161"/>
        <v>food trucks</v>
      </c>
      <c r="S2575" s="13">
        <f>(I2575/86400)+25569+(-8/24)</f>
        <v>41874.258668981478</v>
      </c>
      <c r="T2575" s="13">
        <f>(J2575/86400)+25569+(-8/24)</f>
        <v>41829.258668981478</v>
      </c>
      <c r="U2575" t="str">
        <f t="shared" si="162"/>
        <v>Jul</v>
      </c>
      <c r="V2575">
        <f t="shared" si="163"/>
        <v>2014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>(E2576/D2576)*100</f>
        <v>0</v>
      </c>
      <c r="P2576" s="6" t="e">
        <f>E2576/L2576</f>
        <v>#DIV/0!</v>
      </c>
      <c r="Q2576" t="str">
        <f t="shared" si="160"/>
        <v>food</v>
      </c>
      <c r="R2576" t="str">
        <f t="shared" si="161"/>
        <v>food trucks</v>
      </c>
      <c r="S2576" s="13">
        <f>(I2576/86400)+25569+(-8/24)</f>
        <v>42508.492418981477</v>
      </c>
      <c r="T2576" s="13">
        <f>(J2576/86400)+25569+(-8/24)</f>
        <v>42487.492418981477</v>
      </c>
      <c r="U2576" t="str">
        <f t="shared" si="162"/>
        <v>Apr</v>
      </c>
      <c r="V2576">
        <f t="shared" si="163"/>
        <v>2016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>(E2577/D2577)*100</f>
        <v>0</v>
      </c>
      <c r="P2577" s="6" t="e">
        <f>E2577/L2577</f>
        <v>#DIV/0!</v>
      </c>
      <c r="Q2577" t="str">
        <f t="shared" si="160"/>
        <v>food</v>
      </c>
      <c r="R2577" t="str">
        <f t="shared" si="161"/>
        <v>food trucks</v>
      </c>
      <c r="S2577" s="13">
        <f>(I2577/86400)+25569+(-8/24)</f>
        <v>42015.775393518517</v>
      </c>
      <c r="T2577" s="13">
        <f>(J2577/86400)+25569+(-8/24)</f>
        <v>41985.775393518517</v>
      </c>
      <c r="U2577" t="str">
        <f t="shared" si="162"/>
        <v>Dec</v>
      </c>
      <c r="V2577">
        <f t="shared" si="163"/>
        <v>2014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>(E2578/D2578)*100</f>
        <v>0</v>
      </c>
      <c r="P2578" s="6" t="e">
        <f>E2578/L2578</f>
        <v>#DIV/0!</v>
      </c>
      <c r="Q2578" t="str">
        <f t="shared" si="160"/>
        <v>food</v>
      </c>
      <c r="R2578" t="str">
        <f t="shared" si="161"/>
        <v>food trucks</v>
      </c>
      <c r="S2578" s="13">
        <f>(I2578/86400)+25569+(-8/24)</f>
        <v>42104.634803240733</v>
      </c>
      <c r="T2578" s="13">
        <f>(J2578/86400)+25569+(-8/24)</f>
        <v>42059.676469907405</v>
      </c>
      <c r="U2578" t="str">
        <f t="shared" si="162"/>
        <v>Feb</v>
      </c>
      <c r="V2578">
        <f t="shared" si="163"/>
        <v>2015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>(E2579/D2579)*100</f>
        <v>0</v>
      </c>
      <c r="P2579" s="6" t="e">
        <f>E2579/L2579</f>
        <v>#DIV/0!</v>
      </c>
      <c r="Q2579" t="str">
        <f t="shared" si="160"/>
        <v>food</v>
      </c>
      <c r="R2579" t="str">
        <f t="shared" si="161"/>
        <v>food trucks</v>
      </c>
      <c r="S2579" s="13">
        <f>(I2579/86400)+25569+(-8/24)</f>
        <v>41855.487233796295</v>
      </c>
      <c r="T2579" s="13">
        <f>(J2579/86400)+25569+(-8/24)</f>
        <v>41830.487233796295</v>
      </c>
      <c r="U2579" t="str">
        <f t="shared" si="162"/>
        <v>Jul</v>
      </c>
      <c r="V2579">
        <f t="shared" si="163"/>
        <v>2014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>(E2580/D2580)*100</f>
        <v>0</v>
      </c>
      <c r="P2580" s="6" t="e">
        <f>E2580/L2580</f>
        <v>#DIV/0!</v>
      </c>
      <c r="Q2580" t="str">
        <f t="shared" si="160"/>
        <v>food</v>
      </c>
      <c r="R2580" t="str">
        <f t="shared" si="161"/>
        <v>food trucks</v>
      </c>
      <c r="S2580" s="13">
        <f>(I2580/86400)+25569+(-8/24)</f>
        <v>42286.374999999993</v>
      </c>
      <c r="T2580" s="13">
        <f>(J2580/86400)+25569+(-8/24)</f>
        <v>42237.689571759256</v>
      </c>
      <c r="U2580" t="str">
        <f t="shared" si="162"/>
        <v>Aug</v>
      </c>
      <c r="V2580">
        <f t="shared" si="163"/>
        <v>2015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>(E2581/D2581)*100</f>
        <v>0.13849999999999998</v>
      </c>
      <c r="P2581" s="6">
        <f>E2581/L2581</f>
        <v>23.083333333333332</v>
      </c>
      <c r="Q2581" t="str">
        <f t="shared" si="160"/>
        <v>food</v>
      </c>
      <c r="R2581" t="str">
        <f t="shared" si="161"/>
        <v>food trucks</v>
      </c>
      <c r="S2581" s="13">
        <f>(I2581/86400)+25569+(-8/24)</f>
        <v>41897.496562499997</v>
      </c>
      <c r="T2581" s="13">
        <f>(J2581/86400)+25569+(-8/24)</f>
        <v>41837.496562499997</v>
      </c>
      <c r="U2581" t="str">
        <f t="shared" si="162"/>
        <v>Jul</v>
      </c>
      <c r="V2581">
        <f t="shared" si="163"/>
        <v>2014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>(E2582/D2582)*100</f>
        <v>0.6</v>
      </c>
      <c r="P2582" s="6">
        <f>E2582/L2582</f>
        <v>25.5</v>
      </c>
      <c r="Q2582" t="str">
        <f t="shared" si="160"/>
        <v>food</v>
      </c>
      <c r="R2582" t="str">
        <f t="shared" si="161"/>
        <v>food trucks</v>
      </c>
      <c r="S2582" s="13">
        <f>(I2582/86400)+25569+(-8/24)</f>
        <v>42139.791666666664</v>
      </c>
      <c r="T2582" s="13">
        <f>(J2582/86400)+25569+(-8/24)</f>
        <v>42109.993090277778</v>
      </c>
      <c r="U2582" t="str">
        <f t="shared" si="162"/>
        <v>Apr</v>
      </c>
      <c r="V2582">
        <f t="shared" si="163"/>
        <v>2015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>(E2583/D2583)*100</f>
        <v>10.6</v>
      </c>
      <c r="P2583" s="6">
        <f>E2583/L2583</f>
        <v>48.18181818181818</v>
      </c>
      <c r="Q2583" t="str">
        <f t="shared" si="160"/>
        <v>food</v>
      </c>
      <c r="R2583" t="str">
        <f t="shared" si="161"/>
        <v>food trucks</v>
      </c>
      <c r="S2583" s="13">
        <f>(I2583/86400)+25569+(-8/24)</f>
        <v>42324.336782407401</v>
      </c>
      <c r="T2583" s="13">
        <f>(J2583/86400)+25569+(-8/24)</f>
        <v>42294.295115740737</v>
      </c>
      <c r="U2583" t="str">
        <f t="shared" si="162"/>
        <v>Oct</v>
      </c>
      <c r="V2583">
        <f t="shared" si="163"/>
        <v>2015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>(E2584/D2584)*100</f>
        <v>1.1111111111111111E-3</v>
      </c>
      <c r="P2584" s="6">
        <f>E2584/L2584</f>
        <v>1</v>
      </c>
      <c r="Q2584" t="str">
        <f t="shared" si="160"/>
        <v>food</v>
      </c>
      <c r="R2584" t="str">
        <f t="shared" si="161"/>
        <v>food trucks</v>
      </c>
      <c r="S2584" s="13">
        <f>(I2584/86400)+25569+(-8/24)</f>
        <v>42672.655486111107</v>
      </c>
      <c r="T2584" s="13">
        <f>(J2584/86400)+25569+(-8/24)</f>
        <v>42642.655486111107</v>
      </c>
      <c r="U2584" t="str">
        <f t="shared" si="162"/>
        <v>Sep</v>
      </c>
      <c r="V2584">
        <f t="shared" si="163"/>
        <v>2016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>(E2585/D2585)*100</f>
        <v>0.5</v>
      </c>
      <c r="P2585" s="6">
        <f>E2585/L2585</f>
        <v>1</v>
      </c>
      <c r="Q2585" t="str">
        <f t="shared" si="160"/>
        <v>food</v>
      </c>
      <c r="R2585" t="str">
        <f t="shared" si="161"/>
        <v>food trucks</v>
      </c>
      <c r="S2585" s="13">
        <f>(I2585/86400)+25569+(-8/24)</f>
        <v>42079.394444444442</v>
      </c>
      <c r="T2585" s="13">
        <f>(J2585/86400)+25569+(-8/24)</f>
        <v>42019.436111111114</v>
      </c>
      <c r="U2585" t="str">
        <f t="shared" si="162"/>
        <v>Jan</v>
      </c>
      <c r="V2585">
        <f t="shared" si="163"/>
        <v>2015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>(E2586/D2586)*100</f>
        <v>0</v>
      </c>
      <c r="P2586" s="6" t="e">
        <f>E2586/L2586</f>
        <v>#DIV/0!</v>
      </c>
      <c r="Q2586" t="str">
        <f t="shared" si="160"/>
        <v>food</v>
      </c>
      <c r="R2586" t="str">
        <f t="shared" si="161"/>
        <v>food trucks</v>
      </c>
      <c r="S2586" s="13">
        <f>(I2586/86400)+25569+(-8/24)</f>
        <v>42169.839918981474</v>
      </c>
      <c r="T2586" s="13">
        <f>(J2586/86400)+25569+(-8/24)</f>
        <v>42139.839918981474</v>
      </c>
      <c r="U2586" t="str">
        <f t="shared" si="162"/>
        <v>May</v>
      </c>
      <c r="V2586">
        <f t="shared" si="163"/>
        <v>2015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>(E2587/D2587)*100</f>
        <v>0.16666666666666669</v>
      </c>
      <c r="P2587" s="6">
        <f>E2587/L2587</f>
        <v>50</v>
      </c>
      <c r="Q2587" t="str">
        <f t="shared" si="160"/>
        <v>food</v>
      </c>
      <c r="R2587" t="str">
        <f t="shared" si="161"/>
        <v>food trucks</v>
      </c>
      <c r="S2587" s="13">
        <f>(I2587/86400)+25569+(-8/24)</f>
        <v>41825.629999999997</v>
      </c>
      <c r="T2587" s="13">
        <f>(J2587/86400)+25569+(-8/24)</f>
        <v>41795.629999999997</v>
      </c>
      <c r="U2587" t="str">
        <f t="shared" si="162"/>
        <v>Jun</v>
      </c>
      <c r="V2587">
        <f t="shared" si="163"/>
        <v>2014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>(E2588/D2588)*100</f>
        <v>0.16666666666666669</v>
      </c>
      <c r="P2588" s="6">
        <f>E2588/L2588</f>
        <v>5</v>
      </c>
      <c r="Q2588" t="str">
        <f t="shared" si="160"/>
        <v>food</v>
      </c>
      <c r="R2588" t="str">
        <f t="shared" si="161"/>
        <v>food trucks</v>
      </c>
      <c r="S2588" s="13">
        <f>(I2588/86400)+25569+(-8/24)</f>
        <v>42362.996944444443</v>
      </c>
      <c r="T2588" s="13">
        <f>(J2588/86400)+25569+(-8/24)</f>
        <v>42332.996944444443</v>
      </c>
      <c r="U2588" t="str">
        <f t="shared" si="162"/>
        <v>Nov</v>
      </c>
      <c r="V2588">
        <f t="shared" si="163"/>
        <v>2015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>(E2589/D2589)*100</f>
        <v>2.4340000000000002</v>
      </c>
      <c r="P2589" s="6">
        <f>E2589/L2589</f>
        <v>202.83333333333334</v>
      </c>
      <c r="Q2589" t="str">
        <f t="shared" si="160"/>
        <v>food</v>
      </c>
      <c r="R2589" t="str">
        <f t="shared" si="161"/>
        <v>food trucks</v>
      </c>
      <c r="S2589" s="13">
        <f>(I2589/86400)+25569+(-8/24)</f>
        <v>42368.342048611106</v>
      </c>
      <c r="T2589" s="13">
        <f>(J2589/86400)+25569+(-8/24)</f>
        <v>42338.342048611106</v>
      </c>
      <c r="U2589" t="str">
        <f t="shared" si="162"/>
        <v>Nov</v>
      </c>
      <c r="V2589">
        <f t="shared" si="163"/>
        <v>2015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>(E2590/D2590)*100</f>
        <v>3.8833333333333329</v>
      </c>
      <c r="P2590" s="6">
        <f>E2590/L2590</f>
        <v>29.125</v>
      </c>
      <c r="Q2590" t="str">
        <f t="shared" si="160"/>
        <v>food</v>
      </c>
      <c r="R2590" t="str">
        <f t="shared" si="161"/>
        <v>food trucks</v>
      </c>
      <c r="S2590" s="13">
        <f>(I2590/86400)+25569+(-8/24)</f>
        <v>42094.218055555553</v>
      </c>
      <c r="T2590" s="13">
        <f>(J2590/86400)+25569+(-8/24)</f>
        <v>42042.342893518515</v>
      </c>
      <c r="U2590" t="str">
        <f t="shared" si="162"/>
        <v>Feb</v>
      </c>
      <c r="V2590">
        <f t="shared" si="163"/>
        <v>2015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>(E2591/D2591)*100</f>
        <v>0.01</v>
      </c>
      <c r="P2591" s="6">
        <f>E2591/L2591</f>
        <v>5</v>
      </c>
      <c r="Q2591" t="str">
        <f t="shared" si="160"/>
        <v>food</v>
      </c>
      <c r="R2591" t="str">
        <f t="shared" si="161"/>
        <v>food trucks</v>
      </c>
      <c r="S2591" s="13">
        <f>(I2591/86400)+25569+(-8/24)</f>
        <v>42452.161192129628</v>
      </c>
      <c r="T2591" s="13">
        <f>(J2591/86400)+25569+(-8/24)</f>
        <v>42422.202858796292</v>
      </c>
      <c r="U2591" t="str">
        <f t="shared" si="162"/>
        <v>Feb</v>
      </c>
      <c r="V2591">
        <f t="shared" si="163"/>
        <v>2016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>(E2592/D2592)*100</f>
        <v>0</v>
      </c>
      <c r="P2592" s="6" t="e">
        <f>E2592/L2592</f>
        <v>#DIV/0!</v>
      </c>
      <c r="Q2592" t="str">
        <f t="shared" si="160"/>
        <v>food</v>
      </c>
      <c r="R2592" t="str">
        <f t="shared" si="161"/>
        <v>food trucks</v>
      </c>
      <c r="S2592" s="13">
        <f>(I2592/86400)+25569+(-8/24)</f>
        <v>42395.255752314813</v>
      </c>
      <c r="T2592" s="13">
        <f>(J2592/86400)+25569+(-8/24)</f>
        <v>42388.255752314813</v>
      </c>
      <c r="U2592" t="str">
        <f t="shared" si="162"/>
        <v>Jan</v>
      </c>
      <c r="V2592">
        <f t="shared" si="163"/>
        <v>2016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>(E2593/D2593)*100</f>
        <v>1.7333333333333332</v>
      </c>
      <c r="P2593" s="6">
        <f>E2593/L2593</f>
        <v>13</v>
      </c>
      <c r="Q2593" t="str">
        <f t="shared" si="160"/>
        <v>food</v>
      </c>
      <c r="R2593" t="str">
        <f t="shared" si="161"/>
        <v>food trucks</v>
      </c>
      <c r="S2593" s="13">
        <f>(I2593/86400)+25569+(-8/24)</f>
        <v>42442.531527777777</v>
      </c>
      <c r="T2593" s="13">
        <f>(J2593/86400)+25569+(-8/24)</f>
        <v>42382.573194444441</v>
      </c>
      <c r="U2593" t="str">
        <f t="shared" si="162"/>
        <v>Jan</v>
      </c>
      <c r="V2593">
        <f t="shared" si="163"/>
        <v>2016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>(E2594/D2594)*100</f>
        <v>0.16666666666666669</v>
      </c>
      <c r="P2594" s="6">
        <f>E2594/L2594</f>
        <v>50</v>
      </c>
      <c r="Q2594" t="str">
        <f t="shared" si="160"/>
        <v>food</v>
      </c>
      <c r="R2594" t="str">
        <f t="shared" si="161"/>
        <v>food trucks</v>
      </c>
      <c r="S2594" s="13">
        <f>(I2594/86400)+25569+(-8/24)</f>
        <v>41917.467835648145</v>
      </c>
      <c r="T2594" s="13">
        <f>(J2594/86400)+25569+(-8/24)</f>
        <v>41887.467835648145</v>
      </c>
      <c r="U2594" t="str">
        <f t="shared" si="162"/>
        <v>Sep</v>
      </c>
      <c r="V2594">
        <f t="shared" si="163"/>
        <v>2014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>(E2595/D2595)*100</f>
        <v>0</v>
      </c>
      <c r="P2595" s="6" t="e">
        <f>E2595/L2595</f>
        <v>#DIV/0!</v>
      </c>
      <c r="Q2595" t="str">
        <f t="shared" si="160"/>
        <v>food</v>
      </c>
      <c r="R2595" t="str">
        <f t="shared" si="161"/>
        <v>food trucks</v>
      </c>
      <c r="S2595" s="13">
        <f>(I2595/86400)+25569+(-8/24)</f>
        <v>42119.511874999997</v>
      </c>
      <c r="T2595" s="13">
        <f>(J2595/86400)+25569+(-8/24)</f>
        <v>42089.511874999997</v>
      </c>
      <c r="U2595" t="str">
        <f t="shared" si="162"/>
        <v>Mar</v>
      </c>
      <c r="V2595">
        <f t="shared" si="163"/>
        <v>2015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>(E2596/D2596)*100</f>
        <v>1.25E-3</v>
      </c>
      <c r="P2596" s="6">
        <f>E2596/L2596</f>
        <v>1</v>
      </c>
      <c r="Q2596" t="str">
        <f t="shared" si="160"/>
        <v>food</v>
      </c>
      <c r="R2596" t="str">
        <f t="shared" si="161"/>
        <v>food trucks</v>
      </c>
      <c r="S2596" s="13">
        <f>(I2596/86400)+25569+(-8/24)</f>
        <v>41858.634583333333</v>
      </c>
      <c r="T2596" s="13">
        <f>(J2596/86400)+25569+(-8/24)</f>
        <v>41828.634583333333</v>
      </c>
      <c r="U2596" t="str">
        <f t="shared" si="162"/>
        <v>Jul</v>
      </c>
      <c r="V2596">
        <f t="shared" si="163"/>
        <v>2014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>(E2597/D2597)*100</f>
        <v>12.166666666666668</v>
      </c>
      <c r="P2597" s="6">
        <f>E2597/L2597</f>
        <v>96.05263157894737</v>
      </c>
      <c r="Q2597" t="str">
        <f t="shared" si="160"/>
        <v>food</v>
      </c>
      <c r="R2597" t="str">
        <f t="shared" si="161"/>
        <v>food trucks</v>
      </c>
      <c r="S2597" s="13">
        <f>(I2597/86400)+25569+(-8/24)</f>
        <v>42789.910879629628</v>
      </c>
      <c r="T2597" s="13">
        <f>(J2597/86400)+25569+(-8/24)</f>
        <v>42759.910879629628</v>
      </c>
      <c r="U2597" t="str">
        <f t="shared" si="162"/>
        <v>Jan</v>
      </c>
      <c r="V2597">
        <f t="shared" si="163"/>
        <v>2017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>(E2598/D2598)*100</f>
        <v>23.588571428571427</v>
      </c>
      <c r="P2598" s="6">
        <f>E2598/L2598</f>
        <v>305.77777777777777</v>
      </c>
      <c r="Q2598" t="str">
        <f t="shared" si="160"/>
        <v>food</v>
      </c>
      <c r="R2598" t="str">
        <f t="shared" si="161"/>
        <v>food trucks</v>
      </c>
      <c r="S2598" s="13">
        <f>(I2598/86400)+25569+(-8/24)</f>
        <v>41858.33112268518</v>
      </c>
      <c r="T2598" s="13">
        <f>(J2598/86400)+25569+(-8/24)</f>
        <v>41828.33112268518</v>
      </c>
      <c r="U2598" t="str">
        <f t="shared" si="162"/>
        <v>Jul</v>
      </c>
      <c r="V2598">
        <f t="shared" si="163"/>
        <v>2014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>(E2599/D2599)*100</f>
        <v>5.6666666666666661</v>
      </c>
      <c r="P2599" s="6">
        <f>E2599/L2599</f>
        <v>12.142857142857142</v>
      </c>
      <c r="Q2599" t="str">
        <f t="shared" si="160"/>
        <v>food</v>
      </c>
      <c r="R2599" t="str">
        <f t="shared" si="161"/>
        <v>food trucks</v>
      </c>
      <c r="S2599" s="13">
        <f>(I2599/86400)+25569+(-8/24)</f>
        <v>42540.008298611108</v>
      </c>
      <c r="T2599" s="13">
        <f>(J2599/86400)+25569+(-8/24)</f>
        <v>42510.008298611108</v>
      </c>
      <c r="U2599" t="str">
        <f t="shared" si="162"/>
        <v>May</v>
      </c>
      <c r="V2599">
        <f t="shared" si="163"/>
        <v>2016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>(E2600/D2600)*100</f>
        <v>39</v>
      </c>
      <c r="P2600" s="6">
        <f>E2600/L2600</f>
        <v>83.571428571428569</v>
      </c>
      <c r="Q2600" t="str">
        <f t="shared" si="160"/>
        <v>food</v>
      </c>
      <c r="R2600" t="str">
        <f t="shared" si="161"/>
        <v>food trucks</v>
      </c>
      <c r="S2600" s="13">
        <f>(I2600/86400)+25569+(-8/24)</f>
        <v>42270.506956018515</v>
      </c>
      <c r="T2600" s="13">
        <f>(J2600/86400)+25569+(-8/24)</f>
        <v>42240.506956018515</v>
      </c>
      <c r="U2600" t="str">
        <f t="shared" si="162"/>
        <v>Aug</v>
      </c>
      <c r="V2600">
        <f t="shared" si="163"/>
        <v>2015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>(E2601/D2601)*100</f>
        <v>0.99546510341776351</v>
      </c>
      <c r="P2601" s="6">
        <f>E2601/L2601</f>
        <v>18</v>
      </c>
      <c r="Q2601" t="str">
        <f t="shared" si="160"/>
        <v>food</v>
      </c>
      <c r="R2601" t="str">
        <f t="shared" si="161"/>
        <v>food trucks</v>
      </c>
      <c r="S2601" s="13">
        <f>(I2601/86400)+25569+(-8/24)</f>
        <v>41854.420682870368</v>
      </c>
      <c r="T2601" s="13">
        <f>(J2601/86400)+25569+(-8/24)</f>
        <v>41809.420682870368</v>
      </c>
      <c r="U2601" t="str">
        <f t="shared" si="162"/>
        <v>Jun</v>
      </c>
      <c r="V2601">
        <f t="shared" si="163"/>
        <v>2014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>(E2602/D2602)*100</f>
        <v>6.9320000000000004</v>
      </c>
      <c r="P2602" s="6">
        <f>E2602/L2602</f>
        <v>115.53333333333333</v>
      </c>
      <c r="Q2602" t="str">
        <f t="shared" si="160"/>
        <v>food</v>
      </c>
      <c r="R2602" t="str">
        <f t="shared" si="161"/>
        <v>food trucks</v>
      </c>
      <c r="S2602" s="13">
        <f>(I2602/86400)+25569+(-8/24)</f>
        <v>42454.525462962956</v>
      </c>
      <c r="T2602" s="13">
        <f>(J2602/86400)+25569+(-8/24)</f>
        <v>42394.567129629628</v>
      </c>
      <c r="U2602" t="str">
        <f t="shared" si="162"/>
        <v>Jan</v>
      </c>
      <c r="V2602">
        <f t="shared" si="163"/>
        <v>2016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>(E2603/D2603)*100</f>
        <v>661.4</v>
      </c>
      <c r="P2603" s="6">
        <f>E2603/L2603</f>
        <v>21.900662251655628</v>
      </c>
      <c r="Q2603" t="str">
        <f t="shared" si="160"/>
        <v>technology</v>
      </c>
      <c r="R2603" t="str">
        <f t="shared" si="161"/>
        <v>space exploration</v>
      </c>
      <c r="S2603" s="13">
        <f>(I2603/86400)+25569+(-8/24)</f>
        <v>41164.832638888889</v>
      </c>
      <c r="T2603" s="13">
        <f>(J2603/86400)+25569+(-8/24)</f>
        <v>41150.568854166668</v>
      </c>
      <c r="U2603" t="str">
        <f t="shared" si="162"/>
        <v>Aug</v>
      </c>
      <c r="V2603">
        <f t="shared" si="163"/>
        <v>2012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>(E2604/D2604)*100</f>
        <v>326.0916666666667</v>
      </c>
      <c r="P2604" s="6">
        <f>E2604/L2604</f>
        <v>80.022494887525568</v>
      </c>
      <c r="Q2604" t="str">
        <f t="shared" si="160"/>
        <v>technology</v>
      </c>
      <c r="R2604" t="str">
        <f t="shared" si="161"/>
        <v>space exploration</v>
      </c>
      <c r="S2604" s="13">
        <f>(I2604/86400)+25569+(-8/24)</f>
        <v>41955.555555555555</v>
      </c>
      <c r="T2604" s="13">
        <f>(J2604/86400)+25569+(-8/24)</f>
        <v>41915.413981481477</v>
      </c>
      <c r="U2604" t="str">
        <f t="shared" si="162"/>
        <v>Oct</v>
      </c>
      <c r="V2604">
        <f t="shared" si="163"/>
        <v>2014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>(E2605/D2605)*100</f>
        <v>101.48571428571429</v>
      </c>
      <c r="P2605" s="6">
        <f>E2605/L2605</f>
        <v>35.520000000000003</v>
      </c>
      <c r="Q2605" t="str">
        <f t="shared" si="160"/>
        <v>technology</v>
      </c>
      <c r="R2605" t="str">
        <f t="shared" si="161"/>
        <v>space exploration</v>
      </c>
      <c r="S2605" s="13">
        <f>(I2605/86400)+25569+(-8/24)</f>
        <v>41631.579328703701</v>
      </c>
      <c r="T2605" s="13">
        <f>(J2605/86400)+25569+(-8/24)</f>
        <v>41617.579328703701</v>
      </c>
      <c r="U2605" t="str">
        <f t="shared" si="162"/>
        <v>Dec</v>
      </c>
      <c r="V2605">
        <f t="shared" si="163"/>
        <v>2013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>(E2606/D2606)*100</f>
        <v>104.21799999999999</v>
      </c>
      <c r="P2606" s="6">
        <f>E2606/L2606</f>
        <v>64.933333333333323</v>
      </c>
      <c r="Q2606" t="str">
        <f t="shared" si="160"/>
        <v>technology</v>
      </c>
      <c r="R2606" t="str">
        <f t="shared" si="161"/>
        <v>space exploration</v>
      </c>
      <c r="S2606" s="13">
        <f>(I2606/86400)+25569+(-8/24)</f>
        <v>41027.717858796292</v>
      </c>
      <c r="T2606" s="13">
        <f>(J2606/86400)+25569+(-8/24)</f>
        <v>40997.717858796292</v>
      </c>
      <c r="U2606" t="str">
        <f t="shared" si="162"/>
        <v>Mar</v>
      </c>
      <c r="V2606">
        <f t="shared" si="163"/>
        <v>2012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>(E2607/D2607)*100</f>
        <v>107.42157000000002</v>
      </c>
      <c r="P2607" s="6">
        <f>E2607/L2607</f>
        <v>60.965703745743475</v>
      </c>
      <c r="Q2607" t="str">
        <f t="shared" si="160"/>
        <v>technology</v>
      </c>
      <c r="R2607" t="str">
        <f t="shared" si="161"/>
        <v>space exploration</v>
      </c>
      <c r="S2607" s="13">
        <f>(I2607/86400)+25569+(-8/24)</f>
        <v>42538.20821759259</v>
      </c>
      <c r="T2607" s="13">
        <f>(J2607/86400)+25569+(-8/24)</f>
        <v>42508.20821759259</v>
      </c>
      <c r="U2607" t="str">
        <f t="shared" si="162"/>
        <v>May</v>
      </c>
      <c r="V2607">
        <f t="shared" si="163"/>
        <v>2016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>(E2608/D2608)*100</f>
        <v>110.05454545454545</v>
      </c>
      <c r="P2608" s="6">
        <f>E2608/L2608</f>
        <v>31.444155844155844</v>
      </c>
      <c r="Q2608" t="str">
        <f t="shared" si="160"/>
        <v>technology</v>
      </c>
      <c r="R2608" t="str">
        <f t="shared" si="161"/>
        <v>space exploration</v>
      </c>
      <c r="S2608" s="13">
        <f>(I2608/86400)+25569+(-8/24)</f>
        <v>41758.379421296289</v>
      </c>
      <c r="T2608" s="13">
        <f>(J2608/86400)+25569+(-8/24)</f>
        <v>41726.379421296289</v>
      </c>
      <c r="U2608" t="str">
        <f t="shared" si="162"/>
        <v>Mar</v>
      </c>
      <c r="V2608">
        <f t="shared" si="163"/>
        <v>2014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>(E2609/D2609)*100</f>
        <v>407.7</v>
      </c>
      <c r="P2609" s="6">
        <f>E2609/L2609</f>
        <v>81.949748743718587</v>
      </c>
      <c r="Q2609" t="str">
        <f t="shared" si="160"/>
        <v>technology</v>
      </c>
      <c r="R2609" t="str">
        <f t="shared" si="161"/>
        <v>space exploration</v>
      </c>
      <c r="S2609" s="13">
        <f>(I2609/86400)+25569+(-8/24)</f>
        <v>42227.749999999993</v>
      </c>
      <c r="T2609" s="13">
        <f>(J2609/86400)+25569+(-8/24)</f>
        <v>42184.541342592587</v>
      </c>
      <c r="U2609" t="str">
        <f t="shared" si="162"/>
        <v>Jun</v>
      </c>
      <c r="V2609">
        <f t="shared" si="163"/>
        <v>2015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>(E2610/D2610)*100</f>
        <v>223.92500000000001</v>
      </c>
      <c r="P2610" s="6">
        <f>E2610/L2610</f>
        <v>58.92763157894737</v>
      </c>
      <c r="Q2610" t="str">
        <f t="shared" si="160"/>
        <v>technology</v>
      </c>
      <c r="R2610" t="str">
        <f t="shared" si="161"/>
        <v>space exploration</v>
      </c>
      <c r="S2610" s="13">
        <f>(I2610/86400)+25569+(-8/24)</f>
        <v>42808.666666666664</v>
      </c>
      <c r="T2610" s="13">
        <f>(J2610/86400)+25569+(-8/24)</f>
        <v>42767.468379629623</v>
      </c>
      <c r="U2610" t="str">
        <f t="shared" si="162"/>
        <v>Feb</v>
      </c>
      <c r="V2610">
        <f t="shared" si="163"/>
        <v>2017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>(E2611/D2611)*100</f>
        <v>303.80111428571428</v>
      </c>
      <c r="P2611" s="6">
        <f>E2611/L2611</f>
        <v>157.29347633136095</v>
      </c>
      <c r="Q2611" t="str">
        <f t="shared" si="160"/>
        <v>technology</v>
      </c>
      <c r="R2611" t="str">
        <f t="shared" si="161"/>
        <v>space exploration</v>
      </c>
      <c r="S2611" s="13">
        <f>(I2611/86400)+25569+(-8/24)</f>
        <v>41104.90452546296</v>
      </c>
      <c r="T2611" s="13">
        <f>(J2611/86400)+25569+(-8/24)</f>
        <v>41074.90452546296</v>
      </c>
      <c r="U2611" t="str">
        <f t="shared" si="162"/>
        <v>Jun</v>
      </c>
      <c r="V2611">
        <f t="shared" si="163"/>
        <v>2012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>(E2612/D2612)*100</f>
        <v>141.3251043268175</v>
      </c>
      <c r="P2612" s="6">
        <f>E2612/L2612</f>
        <v>55.758509532062391</v>
      </c>
      <c r="Q2612" t="str">
        <f t="shared" si="160"/>
        <v>technology</v>
      </c>
      <c r="R2612" t="str">
        <f t="shared" si="161"/>
        <v>space exploration</v>
      </c>
      <c r="S2612" s="13">
        <f>(I2612/86400)+25569+(-8/24)</f>
        <v>42603.957638888889</v>
      </c>
      <c r="T2612" s="13">
        <f>(J2612/86400)+25569+(-8/24)</f>
        <v>42564.547743055555</v>
      </c>
      <c r="U2612" t="str">
        <f t="shared" si="162"/>
        <v>Jul</v>
      </c>
      <c r="V2612">
        <f t="shared" si="163"/>
        <v>2016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>(E2613/D2613)*100</f>
        <v>2790.6363636363635</v>
      </c>
      <c r="P2613" s="6">
        <f>E2613/L2613</f>
        <v>83.802893802893806</v>
      </c>
      <c r="Q2613" t="str">
        <f t="shared" si="160"/>
        <v>technology</v>
      </c>
      <c r="R2613" t="str">
        <f t="shared" si="161"/>
        <v>space exploration</v>
      </c>
      <c r="S2613" s="13">
        <f>(I2613/86400)+25569+(-8/24)</f>
        <v>42737.624305555553</v>
      </c>
      <c r="T2613" s="13">
        <f>(J2613/86400)+25569+(-8/24)</f>
        <v>42704.002476851849</v>
      </c>
      <c r="U2613" t="str">
        <f t="shared" si="162"/>
        <v>Nov</v>
      </c>
      <c r="V2613">
        <f t="shared" si="163"/>
        <v>2016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>(E2614/D2614)*100</f>
        <v>171.76130000000001</v>
      </c>
      <c r="P2614" s="6">
        <f>E2614/L2614</f>
        <v>58.422210884353746</v>
      </c>
      <c r="Q2614" t="str">
        <f t="shared" si="160"/>
        <v>technology</v>
      </c>
      <c r="R2614" t="str">
        <f t="shared" si="161"/>
        <v>space exploration</v>
      </c>
      <c r="S2614" s="13">
        <f>(I2614/86400)+25569+(-8/24)</f>
        <v>42012.809837962959</v>
      </c>
      <c r="T2614" s="13">
        <f>(J2614/86400)+25569+(-8/24)</f>
        <v>41981.809837962959</v>
      </c>
      <c r="U2614" t="str">
        <f t="shared" si="162"/>
        <v>Dec</v>
      </c>
      <c r="V2614">
        <f t="shared" si="163"/>
        <v>2014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>(E2615/D2615)*100</f>
        <v>101.01333333333334</v>
      </c>
      <c r="P2615" s="6">
        <f>E2615/L2615</f>
        <v>270.57142857142856</v>
      </c>
      <c r="Q2615" t="str">
        <f t="shared" si="160"/>
        <v>technology</v>
      </c>
      <c r="R2615" t="str">
        <f t="shared" si="161"/>
        <v>space exploration</v>
      </c>
      <c r="S2615" s="13">
        <f>(I2615/86400)+25569+(-8/24)</f>
        <v>41173.484884259255</v>
      </c>
      <c r="T2615" s="13">
        <f>(J2615/86400)+25569+(-8/24)</f>
        <v>41143.484884259255</v>
      </c>
      <c r="U2615" t="str">
        <f t="shared" si="162"/>
        <v>Aug</v>
      </c>
      <c r="V2615">
        <f t="shared" si="163"/>
        <v>2012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>(E2616/D2616)*100</f>
        <v>102</v>
      </c>
      <c r="P2616" s="6">
        <f>E2616/L2616</f>
        <v>107.1</v>
      </c>
      <c r="Q2616" t="str">
        <f t="shared" si="160"/>
        <v>technology</v>
      </c>
      <c r="R2616" t="str">
        <f t="shared" si="161"/>
        <v>space exploration</v>
      </c>
      <c r="S2616" s="13">
        <f>(I2616/86400)+25569+(-8/24)</f>
        <v>41758.875</v>
      </c>
      <c r="T2616" s="13">
        <f>(J2616/86400)+25569+(-8/24)</f>
        <v>41730.375138888885</v>
      </c>
      <c r="U2616" t="str">
        <f t="shared" si="162"/>
        <v>Apr</v>
      </c>
      <c r="V2616">
        <f t="shared" si="163"/>
        <v>2014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>(E2617/D2617)*100</f>
        <v>169.76511744127936</v>
      </c>
      <c r="P2617" s="6">
        <f>E2617/L2617</f>
        <v>47.180555555555557</v>
      </c>
      <c r="Q2617" t="str">
        <f t="shared" si="160"/>
        <v>technology</v>
      </c>
      <c r="R2617" t="str">
        <f t="shared" si="161"/>
        <v>space exploration</v>
      </c>
      <c r="S2617" s="13">
        <f>(I2617/86400)+25569+(-8/24)</f>
        <v>42490.166666666664</v>
      </c>
      <c r="T2617" s="13">
        <f>(J2617/86400)+25569+(-8/24)</f>
        <v>42453.163935185185</v>
      </c>
      <c r="U2617" t="str">
        <f t="shared" si="162"/>
        <v>Mar</v>
      </c>
      <c r="V2617">
        <f t="shared" si="163"/>
        <v>2016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>(E2618/D2618)*100</f>
        <v>114.53400000000001</v>
      </c>
      <c r="P2618" s="6">
        <f>E2618/L2618</f>
        <v>120.30882352941177</v>
      </c>
      <c r="Q2618" t="str">
        <f t="shared" si="160"/>
        <v>technology</v>
      </c>
      <c r="R2618" t="str">
        <f t="shared" si="161"/>
        <v>space exploration</v>
      </c>
      <c r="S2618" s="13">
        <f>(I2618/86400)+25569+(-8/24)</f>
        <v>42241.661215277774</v>
      </c>
      <c r="T2618" s="13">
        <f>(J2618/86400)+25569+(-8/24)</f>
        <v>42211.661215277774</v>
      </c>
      <c r="U2618" t="str">
        <f t="shared" si="162"/>
        <v>Jul</v>
      </c>
      <c r="V2618">
        <f t="shared" si="163"/>
        <v>2015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>(E2619/D2619)*100</f>
        <v>877.6</v>
      </c>
      <c r="P2619" s="6">
        <f>E2619/L2619</f>
        <v>27.59748427672956</v>
      </c>
      <c r="Q2619" t="str">
        <f t="shared" si="160"/>
        <v>technology</v>
      </c>
      <c r="R2619" t="str">
        <f t="shared" si="161"/>
        <v>space exploration</v>
      </c>
      <c r="S2619" s="13">
        <f>(I2619/86400)+25569+(-8/24)</f>
        <v>41932.541099537033</v>
      </c>
      <c r="T2619" s="13">
        <f>(J2619/86400)+25569+(-8/24)</f>
        <v>41902.541099537033</v>
      </c>
      <c r="U2619" t="str">
        <f t="shared" si="162"/>
        <v>Sep</v>
      </c>
      <c r="V2619">
        <f t="shared" si="163"/>
        <v>2014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>(E2620/D2620)*100</f>
        <v>105.38666666666667</v>
      </c>
      <c r="P2620" s="6">
        <f>E2620/L2620</f>
        <v>205.2987012987013</v>
      </c>
      <c r="Q2620" t="str">
        <f t="shared" si="160"/>
        <v>technology</v>
      </c>
      <c r="R2620" t="str">
        <f t="shared" si="161"/>
        <v>space exploration</v>
      </c>
      <c r="S2620" s="13">
        <f>(I2620/86400)+25569+(-8/24)</f>
        <v>42339.500706018516</v>
      </c>
      <c r="T2620" s="13">
        <f>(J2620/86400)+25569+(-8/24)</f>
        <v>42279.459039351852</v>
      </c>
      <c r="U2620" t="str">
        <f t="shared" si="162"/>
        <v>Oct</v>
      </c>
      <c r="V2620">
        <f t="shared" si="163"/>
        <v>2015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>(E2621/D2621)*100</f>
        <v>188.39999999999998</v>
      </c>
      <c r="P2621" s="6">
        <f>E2621/L2621</f>
        <v>35.547169811320757</v>
      </c>
      <c r="Q2621" t="str">
        <f t="shared" si="160"/>
        <v>technology</v>
      </c>
      <c r="R2621" t="str">
        <f t="shared" si="161"/>
        <v>space exploration</v>
      </c>
      <c r="S2621" s="13">
        <f>(I2621/86400)+25569+(-8/24)</f>
        <v>42300.124999999993</v>
      </c>
      <c r="T2621" s="13">
        <f>(J2621/86400)+25569+(-8/24)</f>
        <v>42273.55097222222</v>
      </c>
      <c r="U2621" t="str">
        <f t="shared" si="162"/>
        <v>Sep</v>
      </c>
      <c r="V2621">
        <f t="shared" si="163"/>
        <v>2015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>(E2622/D2622)*100</f>
        <v>143.65230769230772</v>
      </c>
      <c r="P2622" s="6">
        <f>E2622/L2622</f>
        <v>74.639488409272587</v>
      </c>
      <c r="Q2622" t="str">
        <f t="shared" si="160"/>
        <v>technology</v>
      </c>
      <c r="R2622" t="str">
        <f t="shared" si="161"/>
        <v>space exploration</v>
      </c>
      <c r="S2622" s="13">
        <f>(I2622/86400)+25569+(-8/24)</f>
        <v>42287.708333333336</v>
      </c>
      <c r="T2622" s="13">
        <f>(J2622/86400)+25569+(-8/24)</f>
        <v>42250.833819444444</v>
      </c>
      <c r="U2622" t="str">
        <f t="shared" si="162"/>
        <v>Sep</v>
      </c>
      <c r="V2622">
        <f t="shared" si="163"/>
        <v>2015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>(E2623/D2623)*100</f>
        <v>145.88</v>
      </c>
      <c r="P2623" s="6">
        <f>E2623/L2623</f>
        <v>47.058064516129029</v>
      </c>
      <c r="Q2623" t="str">
        <f t="shared" si="160"/>
        <v>technology</v>
      </c>
      <c r="R2623" t="str">
        <f t="shared" si="161"/>
        <v>space exploration</v>
      </c>
      <c r="S2623" s="13">
        <f>(I2623/86400)+25569+(-8/24)</f>
        <v>42145.414212962962</v>
      </c>
      <c r="T2623" s="13">
        <f>(J2623/86400)+25569+(-8/24)</f>
        <v>42115.414212962962</v>
      </c>
      <c r="U2623" t="str">
        <f t="shared" si="162"/>
        <v>Apr</v>
      </c>
      <c r="V2623">
        <f t="shared" si="163"/>
        <v>2015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>(E2624/D2624)*100</f>
        <v>131.184</v>
      </c>
      <c r="P2624" s="6">
        <f>E2624/L2624</f>
        <v>26.591351351351353</v>
      </c>
      <c r="Q2624" t="str">
        <f t="shared" si="160"/>
        <v>technology</v>
      </c>
      <c r="R2624" t="str">
        <f t="shared" si="161"/>
        <v>space exploration</v>
      </c>
      <c r="S2624" s="13">
        <f>(I2624/86400)+25569+(-8/24)</f>
        <v>42734.409907407404</v>
      </c>
      <c r="T2624" s="13">
        <f>(J2624/86400)+25569+(-8/24)</f>
        <v>42689.409907407404</v>
      </c>
      <c r="U2624" t="str">
        <f t="shared" si="162"/>
        <v>Nov</v>
      </c>
      <c r="V2624">
        <f t="shared" si="163"/>
        <v>2016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>(E2625/D2625)*100</f>
        <v>113.99999999999999</v>
      </c>
      <c r="P2625" s="6">
        <f>E2625/L2625</f>
        <v>36.774193548387096</v>
      </c>
      <c r="Q2625" t="str">
        <f t="shared" si="160"/>
        <v>technology</v>
      </c>
      <c r="R2625" t="str">
        <f t="shared" si="161"/>
        <v>space exploration</v>
      </c>
      <c r="S2625" s="13">
        <f>(I2625/86400)+25569+(-8/24)</f>
        <v>42705.923217592594</v>
      </c>
      <c r="T2625" s="13">
        <f>(J2625/86400)+25569+(-8/24)</f>
        <v>42691.923217592594</v>
      </c>
      <c r="U2625" t="str">
        <f t="shared" si="162"/>
        <v>Nov</v>
      </c>
      <c r="V2625">
        <f t="shared" si="163"/>
        <v>2016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>(E2626/D2626)*100</f>
        <v>1379.4206249999997</v>
      </c>
      <c r="P2626" s="6">
        <f>E2626/L2626</f>
        <v>31.820544982698959</v>
      </c>
      <c r="Q2626" t="str">
        <f t="shared" si="160"/>
        <v>technology</v>
      </c>
      <c r="R2626" t="str">
        <f t="shared" si="161"/>
        <v>space exploration</v>
      </c>
      <c r="S2626" s="13">
        <f>(I2626/86400)+25569+(-8/24)</f>
        <v>41165.088217592587</v>
      </c>
      <c r="T2626" s="13">
        <f>(J2626/86400)+25569+(-8/24)</f>
        <v>41144.088217592587</v>
      </c>
      <c r="U2626" t="str">
        <f t="shared" si="162"/>
        <v>Aug</v>
      </c>
      <c r="V2626">
        <f t="shared" si="163"/>
        <v>2012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>(E2627/D2627)*100</f>
        <v>956</v>
      </c>
      <c r="P2627" s="6">
        <f>E2627/L2627</f>
        <v>27.576923076923077</v>
      </c>
      <c r="Q2627" t="str">
        <f t="shared" ref="Q2627:Q2690" si="164">LEFT(N2627,FIND("/",N2627)-1)</f>
        <v>technology</v>
      </c>
      <c r="R2627" t="str">
        <f t="shared" ref="R2627:R2690" si="165">MID(N2627,FIND("/",N2627)+1,20)</f>
        <v>space exploration</v>
      </c>
      <c r="S2627" s="13">
        <f>(I2627/86400)+25569+(-8/24)</f>
        <v>42683.518611111103</v>
      </c>
      <c r="T2627" s="13">
        <f>(J2627/86400)+25569+(-8/24)</f>
        <v>42658.476944444446</v>
      </c>
      <c r="U2627" t="str">
        <f t="shared" ref="U2627:U2690" si="166">TEXT(T2627,"mmm")</f>
        <v>Oct</v>
      </c>
      <c r="V2627">
        <f t="shared" ref="V2627:V2690" si="167">YEAR(T2627)</f>
        <v>2016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>(E2628/D2628)*100</f>
        <v>112.00000000000001</v>
      </c>
      <c r="P2628" s="6">
        <f>E2628/L2628</f>
        <v>56</v>
      </c>
      <c r="Q2628" t="str">
        <f t="shared" si="164"/>
        <v>technology</v>
      </c>
      <c r="R2628" t="str">
        <f t="shared" si="165"/>
        <v>space exploration</v>
      </c>
      <c r="S2628" s="13">
        <f>(I2628/86400)+25569+(-8/24)</f>
        <v>42158.29478009259</v>
      </c>
      <c r="T2628" s="13">
        <f>(J2628/86400)+25569+(-8/24)</f>
        <v>42128.29478009259</v>
      </c>
      <c r="U2628" t="str">
        <f t="shared" si="166"/>
        <v>May</v>
      </c>
      <c r="V2628">
        <f t="shared" si="167"/>
        <v>2015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>(E2629/D2629)*100</f>
        <v>646.66666666666663</v>
      </c>
      <c r="P2629" s="6">
        <f>E2629/L2629</f>
        <v>21.555555555555557</v>
      </c>
      <c r="Q2629" t="str">
        <f t="shared" si="164"/>
        <v>technology</v>
      </c>
      <c r="R2629" t="str">
        <f t="shared" si="165"/>
        <v>space exploration</v>
      </c>
      <c r="S2629" s="13">
        <f>(I2629/86400)+25569+(-8/24)</f>
        <v>42334.537743055553</v>
      </c>
      <c r="T2629" s="13">
        <f>(J2629/86400)+25569+(-8/24)</f>
        <v>42304.496076388888</v>
      </c>
      <c r="U2629" t="str">
        <f t="shared" si="166"/>
        <v>Oct</v>
      </c>
      <c r="V2629">
        <f t="shared" si="167"/>
        <v>2015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>(E2630/D2630)*100</f>
        <v>110.36948748510132</v>
      </c>
      <c r="P2630" s="6">
        <f>E2630/L2630</f>
        <v>44.095238095238095</v>
      </c>
      <c r="Q2630" t="str">
        <f t="shared" si="164"/>
        <v>technology</v>
      </c>
      <c r="R2630" t="str">
        <f t="shared" si="165"/>
        <v>space exploration</v>
      </c>
      <c r="S2630" s="13">
        <f>(I2630/86400)+25569+(-8/24)</f>
        <v>41973.632719907408</v>
      </c>
      <c r="T2630" s="13">
        <f>(J2630/86400)+25569+(-8/24)</f>
        <v>41953.632719907408</v>
      </c>
      <c r="U2630" t="str">
        <f t="shared" si="166"/>
        <v>Nov</v>
      </c>
      <c r="V2630">
        <f t="shared" si="167"/>
        <v>2014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>(E2631/D2631)*100</f>
        <v>127.74000000000001</v>
      </c>
      <c r="P2631" s="6">
        <f>E2631/L2631</f>
        <v>63.87</v>
      </c>
      <c r="Q2631" t="str">
        <f t="shared" si="164"/>
        <v>technology</v>
      </c>
      <c r="R2631" t="str">
        <f t="shared" si="165"/>
        <v>space exploration</v>
      </c>
      <c r="S2631" s="13">
        <f>(I2631/86400)+25569+(-8/24)</f>
        <v>42138.205115740733</v>
      </c>
      <c r="T2631" s="13">
        <f>(J2631/86400)+25569+(-8/24)</f>
        <v>42108.205115740733</v>
      </c>
      <c r="U2631" t="str">
        <f t="shared" si="166"/>
        <v>Apr</v>
      </c>
      <c r="V2631">
        <f t="shared" si="167"/>
        <v>2015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>(E2632/D2632)*100</f>
        <v>157.9</v>
      </c>
      <c r="P2632" s="6">
        <f>E2632/L2632</f>
        <v>38.987654320987652</v>
      </c>
      <c r="Q2632" t="str">
        <f t="shared" si="164"/>
        <v>technology</v>
      </c>
      <c r="R2632" t="str">
        <f t="shared" si="165"/>
        <v>space exploration</v>
      </c>
      <c r="S2632" s="13">
        <f>(I2632/86400)+25569+(-8/24)</f>
        <v>42551.083333333336</v>
      </c>
      <c r="T2632" s="13">
        <f>(J2632/86400)+25569+(-8/24)</f>
        <v>42523.772129629629</v>
      </c>
      <c r="U2632" t="str">
        <f t="shared" si="166"/>
        <v>Jun</v>
      </c>
      <c r="V2632">
        <f t="shared" si="167"/>
        <v>2016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>(E2633/D2633)*100</f>
        <v>114.66525000000001</v>
      </c>
      <c r="P2633" s="6">
        <f>E2633/L2633</f>
        <v>80.185489510489504</v>
      </c>
      <c r="Q2633" t="str">
        <f t="shared" si="164"/>
        <v>technology</v>
      </c>
      <c r="R2633" t="str">
        <f t="shared" si="165"/>
        <v>space exploration</v>
      </c>
      <c r="S2633" s="13">
        <f>(I2633/86400)+25569+(-8/24)</f>
        <v>42245.835960648146</v>
      </c>
      <c r="T2633" s="13">
        <f>(J2633/86400)+25569+(-8/24)</f>
        <v>42217.835960648146</v>
      </c>
      <c r="U2633" t="str">
        <f t="shared" si="166"/>
        <v>Aug</v>
      </c>
      <c r="V2633">
        <f t="shared" si="167"/>
        <v>2015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>(E2634/D2634)*100</f>
        <v>137.00934579439252</v>
      </c>
      <c r="P2634" s="6">
        <f>E2634/L2634</f>
        <v>34.904761904761905</v>
      </c>
      <c r="Q2634" t="str">
        <f t="shared" si="164"/>
        <v>technology</v>
      </c>
      <c r="R2634" t="str">
        <f t="shared" si="165"/>
        <v>space exploration</v>
      </c>
      <c r="S2634" s="13">
        <f>(I2634/86400)+25569+(-8/24)</f>
        <v>42518.728460648148</v>
      </c>
      <c r="T2634" s="13">
        <f>(J2634/86400)+25569+(-8/24)</f>
        <v>42493.728460648148</v>
      </c>
      <c r="U2634" t="str">
        <f t="shared" si="166"/>
        <v>May</v>
      </c>
      <c r="V2634">
        <f t="shared" si="167"/>
        <v>2016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>(E2635/D2635)*100</f>
        <v>354.62</v>
      </c>
      <c r="P2635" s="6">
        <f>E2635/L2635</f>
        <v>89.100502512562812</v>
      </c>
      <c r="Q2635" t="str">
        <f t="shared" si="164"/>
        <v>technology</v>
      </c>
      <c r="R2635" t="str">
        <f t="shared" si="165"/>
        <v>space exploration</v>
      </c>
      <c r="S2635" s="13">
        <f>(I2635/86400)+25569+(-8/24)</f>
        <v>41697.625</v>
      </c>
      <c r="T2635" s="13">
        <f>(J2635/86400)+25569+(-8/24)</f>
        <v>41667.489953703705</v>
      </c>
      <c r="U2635" t="str">
        <f t="shared" si="166"/>
        <v>Jan</v>
      </c>
      <c r="V2635">
        <f t="shared" si="167"/>
        <v>2014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>(E2636/D2636)*100</f>
        <v>106.02150537634409</v>
      </c>
      <c r="P2636" s="6">
        <f>E2636/L2636</f>
        <v>39.44</v>
      </c>
      <c r="Q2636" t="str">
        <f t="shared" si="164"/>
        <v>technology</v>
      </c>
      <c r="R2636" t="str">
        <f t="shared" si="165"/>
        <v>space exploration</v>
      </c>
      <c r="S2636" s="13">
        <f>(I2636/86400)+25569+(-8/24)</f>
        <v>42642.323159722218</v>
      </c>
      <c r="T2636" s="13">
        <f>(J2636/86400)+25569+(-8/24)</f>
        <v>42612.323159722218</v>
      </c>
      <c r="U2636" t="str">
        <f t="shared" si="166"/>
        <v>Aug</v>
      </c>
      <c r="V2636">
        <f t="shared" si="167"/>
        <v>2016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>(E2637/D2637)*100</f>
        <v>100</v>
      </c>
      <c r="P2637" s="6">
        <f>E2637/L2637</f>
        <v>136.9047619047619</v>
      </c>
      <c r="Q2637" t="str">
        <f t="shared" si="164"/>
        <v>technology</v>
      </c>
      <c r="R2637" t="str">
        <f t="shared" si="165"/>
        <v>space exploration</v>
      </c>
      <c r="S2637" s="13">
        <f>(I2637/86400)+25569+(-8/24)</f>
        <v>42072.575937499998</v>
      </c>
      <c r="T2637" s="13">
        <f>(J2637/86400)+25569+(-8/24)</f>
        <v>42037.617604166669</v>
      </c>
      <c r="U2637" t="str">
        <f t="shared" si="166"/>
        <v>Feb</v>
      </c>
      <c r="V2637">
        <f t="shared" si="167"/>
        <v>2015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>(E2638/D2638)*100</f>
        <v>187.3</v>
      </c>
      <c r="P2638" s="6">
        <f>E2638/L2638</f>
        <v>37.46</v>
      </c>
      <c r="Q2638" t="str">
        <f t="shared" si="164"/>
        <v>technology</v>
      </c>
      <c r="R2638" t="str">
        <f t="shared" si="165"/>
        <v>space exploration</v>
      </c>
      <c r="S2638" s="13">
        <f>(I2638/86400)+25569+(-8/24)</f>
        <v>42658.708333333336</v>
      </c>
      <c r="T2638" s="13">
        <f>(J2638/86400)+25569+(-8/24)</f>
        <v>42636.281412037039</v>
      </c>
      <c r="U2638" t="str">
        <f t="shared" si="166"/>
        <v>Sep</v>
      </c>
      <c r="V2638">
        <f t="shared" si="167"/>
        <v>2016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>(E2639/D2639)*100</f>
        <v>166.2</v>
      </c>
      <c r="P2639" s="6">
        <f>E2639/L2639</f>
        <v>31.96153846153846</v>
      </c>
      <c r="Q2639" t="str">
        <f t="shared" si="164"/>
        <v>technology</v>
      </c>
      <c r="R2639" t="str">
        <f t="shared" si="165"/>
        <v>space exploration</v>
      </c>
      <c r="S2639" s="13">
        <f>(I2639/86400)+25569+(-8/24)</f>
        <v>42655.216145833336</v>
      </c>
      <c r="T2639" s="13">
        <f>(J2639/86400)+25569+(-8/24)</f>
        <v>42639.216145833336</v>
      </c>
      <c r="U2639" t="str">
        <f t="shared" si="166"/>
        <v>Sep</v>
      </c>
      <c r="V2639">
        <f t="shared" si="167"/>
        <v>2016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>(E2640/D2640)*100</f>
        <v>101.72910662824208</v>
      </c>
      <c r="P2640" s="6">
        <f>E2640/L2640</f>
        <v>25.214285714285715</v>
      </c>
      <c r="Q2640" t="str">
        <f t="shared" si="164"/>
        <v>technology</v>
      </c>
      <c r="R2640" t="str">
        <f t="shared" si="165"/>
        <v>space exploration</v>
      </c>
      <c r="S2640" s="13">
        <f>(I2640/86400)+25569+(-8/24)</f>
        <v>42019.57980324074</v>
      </c>
      <c r="T2640" s="13">
        <f>(J2640/86400)+25569+(-8/24)</f>
        <v>41989.57980324074</v>
      </c>
      <c r="U2640" t="str">
        <f t="shared" si="166"/>
        <v>Dec</v>
      </c>
      <c r="V2640">
        <f t="shared" si="167"/>
        <v>2014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>(E2641/D2641)*100</f>
        <v>164</v>
      </c>
      <c r="P2641" s="6">
        <f>E2641/L2641</f>
        <v>10.040816326530612</v>
      </c>
      <c r="Q2641" t="str">
        <f t="shared" si="164"/>
        <v>technology</v>
      </c>
      <c r="R2641" t="str">
        <f t="shared" si="165"/>
        <v>space exploration</v>
      </c>
      <c r="S2641" s="13">
        <f>(I2641/86400)+25569+(-8/24)</f>
        <v>42054.531805555554</v>
      </c>
      <c r="T2641" s="13">
        <f>(J2641/86400)+25569+(-8/24)</f>
        <v>42024.531805555554</v>
      </c>
      <c r="U2641" t="str">
        <f t="shared" si="166"/>
        <v>Jan</v>
      </c>
      <c r="V2641">
        <f t="shared" si="167"/>
        <v>2015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>(E2642/D2642)*100</f>
        <v>105.66666666666666</v>
      </c>
      <c r="P2642" s="6">
        <f>E2642/L2642</f>
        <v>45.94202898550725</v>
      </c>
      <c r="Q2642" t="str">
        <f t="shared" si="164"/>
        <v>technology</v>
      </c>
      <c r="R2642" t="str">
        <f t="shared" si="165"/>
        <v>space exploration</v>
      </c>
      <c r="S2642" s="13">
        <f>(I2642/86400)+25569+(-8/24)</f>
        <v>42162.827245370368</v>
      </c>
      <c r="T2642" s="13">
        <f>(J2642/86400)+25569+(-8/24)</f>
        <v>42102.827245370368</v>
      </c>
      <c r="U2642" t="str">
        <f t="shared" si="166"/>
        <v>Apr</v>
      </c>
      <c r="V2642">
        <f t="shared" si="167"/>
        <v>2015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>(E2643/D2643)*100</f>
        <v>1</v>
      </c>
      <c r="P2643" s="6">
        <f>E2643/L2643</f>
        <v>15</v>
      </c>
      <c r="Q2643" t="str">
        <f t="shared" si="164"/>
        <v>technology</v>
      </c>
      <c r="R2643" t="str">
        <f t="shared" si="165"/>
        <v>space exploration</v>
      </c>
      <c r="S2643" s="13">
        <f>(I2643/86400)+25569+(-8/24)</f>
        <v>41897.506249999999</v>
      </c>
      <c r="T2643" s="13">
        <f>(J2643/86400)+25569+(-8/24)</f>
        <v>41880.493784722217</v>
      </c>
      <c r="U2643" t="str">
        <f t="shared" si="166"/>
        <v>Aug</v>
      </c>
      <c r="V2643">
        <f t="shared" si="167"/>
        <v>2014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>(E2644/D2644)*100</f>
        <v>0</v>
      </c>
      <c r="P2644" s="6" t="e">
        <f>E2644/L2644</f>
        <v>#DIV/0!</v>
      </c>
      <c r="Q2644" t="str">
        <f t="shared" si="164"/>
        <v>technology</v>
      </c>
      <c r="R2644" t="str">
        <f t="shared" si="165"/>
        <v>space exploration</v>
      </c>
      <c r="S2644" s="13">
        <f>(I2644/86400)+25569+(-8/24)</f>
        <v>42565.956249999996</v>
      </c>
      <c r="T2644" s="13">
        <f>(J2644/86400)+25569+(-8/24)</f>
        <v>42535.91328703703</v>
      </c>
      <c r="U2644" t="str">
        <f t="shared" si="166"/>
        <v>Jun</v>
      </c>
      <c r="V2644">
        <f t="shared" si="167"/>
        <v>2016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>(E2645/D2645)*100</f>
        <v>33.559730999999999</v>
      </c>
      <c r="P2645" s="6">
        <f>E2645/L2645</f>
        <v>223.58248500999335</v>
      </c>
      <c r="Q2645" t="str">
        <f t="shared" si="164"/>
        <v>technology</v>
      </c>
      <c r="R2645" t="str">
        <f t="shared" si="165"/>
        <v>space exploration</v>
      </c>
      <c r="S2645" s="13">
        <f>(I2645/86400)+25569+(-8/24)</f>
        <v>42724.999305555553</v>
      </c>
      <c r="T2645" s="13">
        <f>(J2645/86400)+25569+(-8/24)</f>
        <v>42689.249016203707</v>
      </c>
      <c r="U2645" t="str">
        <f t="shared" si="166"/>
        <v>Nov</v>
      </c>
      <c r="V2645">
        <f t="shared" si="167"/>
        <v>2016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>(E2646/D2646)*100</f>
        <v>2.0529999999999999</v>
      </c>
      <c r="P2646" s="6">
        <f>E2646/L2646</f>
        <v>39.480769230769234</v>
      </c>
      <c r="Q2646" t="str">
        <f t="shared" si="164"/>
        <v>technology</v>
      </c>
      <c r="R2646" t="str">
        <f t="shared" si="165"/>
        <v>space exploration</v>
      </c>
      <c r="S2646" s="13">
        <f>(I2646/86400)+25569+(-8/24)</f>
        <v>42804.458738425928</v>
      </c>
      <c r="T2646" s="13">
        <f>(J2646/86400)+25569+(-8/24)</f>
        <v>42774.458738425928</v>
      </c>
      <c r="U2646" t="str">
        <f t="shared" si="166"/>
        <v>Feb</v>
      </c>
      <c r="V2646">
        <f t="shared" si="167"/>
        <v>2017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>(E2647/D2647)*100</f>
        <v>10.5</v>
      </c>
      <c r="P2647" s="6">
        <f>E2647/L2647</f>
        <v>91.304347826086953</v>
      </c>
      <c r="Q2647" t="str">
        <f t="shared" si="164"/>
        <v>technology</v>
      </c>
      <c r="R2647" t="str">
        <f t="shared" si="165"/>
        <v>space exploration</v>
      </c>
      <c r="S2647" s="13">
        <f>(I2647/86400)+25569+(-8/24)</f>
        <v>41951.550960648143</v>
      </c>
      <c r="T2647" s="13">
        <f>(J2647/86400)+25569+(-8/24)</f>
        <v>41921.509293981479</v>
      </c>
      <c r="U2647" t="str">
        <f t="shared" si="166"/>
        <v>Oct</v>
      </c>
      <c r="V2647">
        <f t="shared" si="167"/>
        <v>2014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>(E2648/D2648)*100</f>
        <v>8.4172840000000004</v>
      </c>
      <c r="P2648" s="6">
        <f>E2648/L2648</f>
        <v>78.666205607476627</v>
      </c>
      <c r="Q2648" t="str">
        <f t="shared" si="164"/>
        <v>technology</v>
      </c>
      <c r="R2648" t="str">
        <f t="shared" si="165"/>
        <v>space exploration</v>
      </c>
      <c r="S2648" s="13">
        <f>(I2648/86400)+25569+(-8/24)</f>
        <v>42255.97996527778</v>
      </c>
      <c r="T2648" s="13">
        <f>(J2648/86400)+25569+(-8/24)</f>
        <v>42225.97996527778</v>
      </c>
      <c r="U2648" t="str">
        <f t="shared" si="166"/>
        <v>Aug</v>
      </c>
      <c r="V2648">
        <f t="shared" si="167"/>
        <v>2015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>(E2649/D2649)*100</f>
        <v>1.44</v>
      </c>
      <c r="P2649" s="6">
        <f>E2649/L2649</f>
        <v>12</v>
      </c>
      <c r="Q2649" t="str">
        <f t="shared" si="164"/>
        <v>technology</v>
      </c>
      <c r="R2649" t="str">
        <f t="shared" si="165"/>
        <v>space exploration</v>
      </c>
      <c r="S2649" s="13">
        <f>(I2649/86400)+25569+(-8/24)</f>
        <v>42229.928460648145</v>
      </c>
      <c r="T2649" s="13">
        <f>(J2649/86400)+25569+(-8/24)</f>
        <v>42199.928460648145</v>
      </c>
      <c r="U2649" t="str">
        <f t="shared" si="166"/>
        <v>Jul</v>
      </c>
      <c r="V2649">
        <f t="shared" si="167"/>
        <v>2015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>(E2650/D2650)*100</f>
        <v>0.88333333333333341</v>
      </c>
      <c r="P2650" s="6">
        <f>E2650/L2650</f>
        <v>17.666666666666668</v>
      </c>
      <c r="Q2650" t="str">
        <f t="shared" si="164"/>
        <v>technology</v>
      </c>
      <c r="R2650" t="str">
        <f t="shared" si="165"/>
        <v>space exploration</v>
      </c>
      <c r="S2650" s="13">
        <f>(I2650/86400)+25569+(-8/24)</f>
        <v>42438.381481481476</v>
      </c>
      <c r="T2650" s="13">
        <f>(J2650/86400)+25569+(-8/24)</f>
        <v>42408.381481481476</v>
      </c>
      <c r="U2650" t="str">
        <f t="shared" si="166"/>
        <v>Feb</v>
      </c>
      <c r="V2650">
        <f t="shared" si="167"/>
        <v>2016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>(E2651/D2651)*100</f>
        <v>9.920000000000001E-2</v>
      </c>
      <c r="P2651" s="6">
        <f>E2651/L2651</f>
        <v>41.333333333333336</v>
      </c>
      <c r="Q2651" t="str">
        <f t="shared" si="164"/>
        <v>technology</v>
      </c>
      <c r="R2651" t="str">
        <f t="shared" si="165"/>
        <v>space exploration</v>
      </c>
      <c r="S2651" s="13">
        <f>(I2651/86400)+25569+(-8/24)</f>
        <v>42401.663668981484</v>
      </c>
      <c r="T2651" s="13">
        <f>(J2651/86400)+25569+(-8/24)</f>
        <v>42341.663668981484</v>
      </c>
      <c r="U2651" t="str">
        <f t="shared" si="166"/>
        <v>Dec</v>
      </c>
      <c r="V2651">
        <f t="shared" si="167"/>
        <v>2015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>(E2652/D2652)*100</f>
        <v>0.59666666666666668</v>
      </c>
      <c r="P2652" s="6">
        <f>E2652/L2652</f>
        <v>71.599999999999994</v>
      </c>
      <c r="Q2652" t="str">
        <f t="shared" si="164"/>
        <v>technology</v>
      </c>
      <c r="R2652" t="str">
        <f t="shared" si="165"/>
        <v>space exploration</v>
      </c>
      <c r="S2652" s="13">
        <f>(I2652/86400)+25569+(-8/24)</f>
        <v>42725.291006944441</v>
      </c>
      <c r="T2652" s="13">
        <f>(J2652/86400)+25569+(-8/24)</f>
        <v>42695.291006944441</v>
      </c>
      <c r="U2652" t="str">
        <f t="shared" si="166"/>
        <v>Nov</v>
      </c>
      <c r="V2652">
        <f t="shared" si="167"/>
        <v>2016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>(E2653/D2653)*100</f>
        <v>1.8689285714285715</v>
      </c>
      <c r="P2653" s="6">
        <f>E2653/L2653</f>
        <v>307.8235294117647</v>
      </c>
      <c r="Q2653" t="str">
        <f t="shared" si="164"/>
        <v>technology</v>
      </c>
      <c r="R2653" t="str">
        <f t="shared" si="165"/>
        <v>space exploration</v>
      </c>
      <c r="S2653" s="13">
        <f>(I2653/86400)+25569+(-8/24)</f>
        <v>42355.472326388888</v>
      </c>
      <c r="T2653" s="13">
        <f>(J2653/86400)+25569+(-8/24)</f>
        <v>42327.472326388888</v>
      </c>
      <c r="U2653" t="str">
        <f t="shared" si="166"/>
        <v>Nov</v>
      </c>
      <c r="V2653">
        <f t="shared" si="167"/>
        <v>2015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>(E2654/D2654)*100</f>
        <v>0.88500000000000001</v>
      </c>
      <c r="P2654" s="6">
        <f>E2654/L2654</f>
        <v>80.454545454545453</v>
      </c>
      <c r="Q2654" t="str">
        <f t="shared" si="164"/>
        <v>technology</v>
      </c>
      <c r="R2654" t="str">
        <f t="shared" si="165"/>
        <v>space exploration</v>
      </c>
      <c r="S2654" s="13">
        <f>(I2654/86400)+25569+(-8/24)</f>
        <v>41982.825520833336</v>
      </c>
      <c r="T2654" s="13">
        <f>(J2654/86400)+25569+(-8/24)</f>
        <v>41952.825520833336</v>
      </c>
      <c r="U2654" t="str">
        <f t="shared" si="166"/>
        <v>Nov</v>
      </c>
      <c r="V2654">
        <f t="shared" si="167"/>
        <v>2014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>(E2655/D2655)*100</f>
        <v>11.52156862745098</v>
      </c>
      <c r="P2655" s="6">
        <f>E2655/L2655</f>
        <v>83.942857142857136</v>
      </c>
      <c r="Q2655" t="str">
        <f t="shared" si="164"/>
        <v>technology</v>
      </c>
      <c r="R2655" t="str">
        <f t="shared" si="165"/>
        <v>space exploration</v>
      </c>
      <c r="S2655" s="13">
        <f>(I2655/86400)+25569+(-8/24)</f>
        <v>41802.833333333328</v>
      </c>
      <c r="T2655" s="13">
        <f>(J2655/86400)+25569+(-8/24)</f>
        <v>41771.318599537037</v>
      </c>
      <c r="U2655" t="str">
        <f t="shared" si="166"/>
        <v>May</v>
      </c>
      <c r="V2655">
        <f t="shared" si="167"/>
        <v>2014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>(E2656/D2656)*100</f>
        <v>5.1000000000000004E-2</v>
      </c>
      <c r="P2656" s="6">
        <f>E2656/L2656</f>
        <v>8.5</v>
      </c>
      <c r="Q2656" t="str">
        <f t="shared" si="164"/>
        <v>technology</v>
      </c>
      <c r="R2656" t="str">
        <f t="shared" si="165"/>
        <v>space exploration</v>
      </c>
      <c r="S2656" s="13">
        <f>(I2656/86400)+25569+(-8/24)</f>
        <v>42115.225995370369</v>
      </c>
      <c r="T2656" s="13">
        <f>(J2656/86400)+25569+(-8/24)</f>
        <v>42055.267662037033</v>
      </c>
      <c r="U2656" t="str">
        <f t="shared" si="166"/>
        <v>Feb</v>
      </c>
      <c r="V2656">
        <f t="shared" si="167"/>
        <v>2015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>(E2657/D2657)*100</f>
        <v>21.033333333333335</v>
      </c>
      <c r="P2657" s="6">
        <f>E2657/L2657</f>
        <v>73.372093023255815</v>
      </c>
      <c r="Q2657" t="str">
        <f t="shared" si="164"/>
        <v>technology</v>
      </c>
      <c r="R2657" t="str">
        <f t="shared" si="165"/>
        <v>space exploration</v>
      </c>
      <c r="S2657" s="13">
        <f>(I2657/86400)+25569+(-8/24)</f>
        <v>42409.499999999993</v>
      </c>
      <c r="T2657" s="13">
        <f>(J2657/86400)+25569+(-8/24)</f>
        <v>42381.532951388886</v>
      </c>
      <c r="U2657" t="str">
        <f t="shared" si="166"/>
        <v>Jan</v>
      </c>
      <c r="V2657">
        <f t="shared" si="167"/>
        <v>2016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>(E2658/D2658)*100</f>
        <v>11.436666666666667</v>
      </c>
      <c r="P2658" s="6">
        <f>E2658/L2658</f>
        <v>112.86184210526316</v>
      </c>
      <c r="Q2658" t="str">
        <f t="shared" si="164"/>
        <v>technology</v>
      </c>
      <c r="R2658" t="str">
        <f t="shared" si="165"/>
        <v>space exploration</v>
      </c>
      <c r="S2658" s="13">
        <f>(I2658/86400)+25569+(-8/24)</f>
        <v>42806.458333333336</v>
      </c>
      <c r="T2658" s="13">
        <f>(J2658/86400)+25569+(-8/24)</f>
        <v>42767.355185185188</v>
      </c>
      <c r="U2658" t="str">
        <f t="shared" si="166"/>
        <v>Feb</v>
      </c>
      <c r="V2658">
        <f t="shared" si="167"/>
        <v>2017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>(E2659/D2659)*100</f>
        <v>18.737933333333334</v>
      </c>
      <c r="P2659" s="6">
        <f>E2659/L2659</f>
        <v>95.277627118644077</v>
      </c>
      <c r="Q2659" t="str">
        <f t="shared" si="164"/>
        <v>technology</v>
      </c>
      <c r="R2659" t="str">
        <f t="shared" si="165"/>
        <v>space exploration</v>
      </c>
      <c r="S2659" s="13">
        <f>(I2659/86400)+25569+(-8/24)</f>
        <v>42584.729166666664</v>
      </c>
      <c r="T2659" s="13">
        <f>(J2659/86400)+25569+(-8/24)</f>
        <v>42551.595520833333</v>
      </c>
      <c r="U2659" t="str">
        <f t="shared" si="166"/>
        <v>Jun</v>
      </c>
      <c r="V2659">
        <f t="shared" si="167"/>
        <v>2016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>(E2660/D2660)*100</f>
        <v>9.285714285714286E-2</v>
      </c>
      <c r="P2660" s="6">
        <f>E2660/L2660</f>
        <v>22.75</v>
      </c>
      <c r="Q2660" t="str">
        <f t="shared" si="164"/>
        <v>technology</v>
      </c>
      <c r="R2660" t="str">
        <f t="shared" si="165"/>
        <v>space exploration</v>
      </c>
      <c r="S2660" s="13">
        <f>(I2660/86400)+25569+(-8/24)</f>
        <v>42581.550856481474</v>
      </c>
      <c r="T2660" s="13">
        <f>(J2660/86400)+25569+(-8/24)</f>
        <v>42551.550856481474</v>
      </c>
      <c r="U2660" t="str">
        <f t="shared" si="166"/>
        <v>Jun</v>
      </c>
      <c r="V2660">
        <f t="shared" si="167"/>
        <v>2016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>(E2661/D2661)*100</f>
        <v>2.7204081632653061</v>
      </c>
      <c r="P2661" s="6">
        <f>E2661/L2661</f>
        <v>133.30000000000001</v>
      </c>
      <c r="Q2661" t="str">
        <f t="shared" si="164"/>
        <v>technology</v>
      </c>
      <c r="R2661" t="str">
        <f t="shared" si="165"/>
        <v>space exploration</v>
      </c>
      <c r="S2661" s="13">
        <f>(I2661/86400)+25569+(-8/24)</f>
        <v>42111.736226851848</v>
      </c>
      <c r="T2661" s="13">
        <f>(J2661/86400)+25569+(-8/24)</f>
        <v>42081.736226851848</v>
      </c>
      <c r="U2661" t="str">
        <f t="shared" si="166"/>
        <v>Mar</v>
      </c>
      <c r="V2661">
        <f t="shared" si="167"/>
        <v>2015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>(E2662/D2662)*100</f>
        <v>9.5000000000000001E-2</v>
      </c>
      <c r="P2662" s="6">
        <f>E2662/L2662</f>
        <v>3.8</v>
      </c>
      <c r="Q2662" t="str">
        <f t="shared" si="164"/>
        <v>technology</v>
      </c>
      <c r="R2662" t="str">
        <f t="shared" si="165"/>
        <v>space exploration</v>
      </c>
      <c r="S2662" s="13">
        <f>(I2662/86400)+25569+(-8/24)</f>
        <v>42332.421504629623</v>
      </c>
      <c r="T2662" s="13">
        <f>(J2662/86400)+25569+(-8/24)</f>
        <v>42272.379837962959</v>
      </c>
      <c r="U2662" t="str">
        <f t="shared" si="166"/>
        <v>Sep</v>
      </c>
      <c r="V2662">
        <f t="shared" si="167"/>
        <v>2015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>(E2663/D2663)*100</f>
        <v>102.89999999999999</v>
      </c>
      <c r="P2663" s="6">
        <f>E2663/L2663</f>
        <v>85.75</v>
      </c>
      <c r="Q2663" t="str">
        <f t="shared" si="164"/>
        <v>technology</v>
      </c>
      <c r="R2663" t="str">
        <f t="shared" si="165"/>
        <v>makerspaces</v>
      </c>
      <c r="S2663" s="13">
        <f>(I2663/86400)+25569+(-8/24)</f>
        <v>41572.625115740739</v>
      </c>
      <c r="T2663" s="13">
        <f>(J2663/86400)+25569+(-8/24)</f>
        <v>41542.625115740739</v>
      </c>
      <c r="U2663" t="str">
        <f t="shared" si="166"/>
        <v>Sep</v>
      </c>
      <c r="V2663">
        <f t="shared" si="167"/>
        <v>2013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>(E2664/D2664)*100</f>
        <v>106.80000000000001</v>
      </c>
      <c r="P2664" s="6">
        <f>E2664/L2664</f>
        <v>267</v>
      </c>
      <c r="Q2664" t="str">
        <f t="shared" si="164"/>
        <v>technology</v>
      </c>
      <c r="R2664" t="str">
        <f t="shared" si="165"/>
        <v>makerspaces</v>
      </c>
      <c r="S2664" s="13">
        <f>(I2664/86400)+25569+(-8/24)</f>
        <v>42237.413344907407</v>
      </c>
      <c r="T2664" s="13">
        <f>(J2664/86400)+25569+(-8/24)</f>
        <v>42207.413344907407</v>
      </c>
      <c r="U2664" t="str">
        <f t="shared" si="166"/>
        <v>Jul</v>
      </c>
      <c r="V2664">
        <f t="shared" si="167"/>
        <v>2015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>(E2665/D2665)*100</f>
        <v>104.59625</v>
      </c>
      <c r="P2665" s="6">
        <f>E2665/L2665</f>
        <v>373.55803571428572</v>
      </c>
      <c r="Q2665" t="str">
        <f t="shared" si="164"/>
        <v>technology</v>
      </c>
      <c r="R2665" t="str">
        <f t="shared" si="165"/>
        <v>makerspaces</v>
      </c>
      <c r="S2665" s="13">
        <f>(I2665/86400)+25569+(-8/24)</f>
        <v>42251.291666666664</v>
      </c>
      <c r="T2665" s="13">
        <f>(J2665/86400)+25569+(-8/24)</f>
        <v>42222.28943287037</v>
      </c>
      <c r="U2665" t="str">
        <f t="shared" si="166"/>
        <v>Aug</v>
      </c>
      <c r="V2665">
        <f t="shared" si="167"/>
        <v>2015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>(E2666/D2666)*100</f>
        <v>103.42857142857143</v>
      </c>
      <c r="P2666" s="6">
        <f>E2666/L2666</f>
        <v>174.03846153846155</v>
      </c>
      <c r="Q2666" t="str">
        <f t="shared" si="164"/>
        <v>technology</v>
      </c>
      <c r="R2666" t="str">
        <f t="shared" si="165"/>
        <v>makerspaces</v>
      </c>
      <c r="S2666" s="13">
        <f>(I2666/86400)+25569+(-8/24)</f>
        <v>42346.957638888889</v>
      </c>
      <c r="T2666" s="13">
        <f>(J2666/86400)+25569+(-8/24)</f>
        <v>42312.692094907405</v>
      </c>
      <c r="U2666" t="str">
        <f t="shared" si="166"/>
        <v>Nov</v>
      </c>
      <c r="V2666">
        <f t="shared" si="167"/>
        <v>2015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>(E2667/D2667)*100</f>
        <v>123.14285714285715</v>
      </c>
      <c r="P2667" s="6">
        <f>E2667/L2667</f>
        <v>93.695652173913047</v>
      </c>
      <c r="Q2667" t="str">
        <f t="shared" si="164"/>
        <v>technology</v>
      </c>
      <c r="R2667" t="str">
        <f t="shared" si="165"/>
        <v>makerspaces</v>
      </c>
      <c r="S2667" s="13">
        <f>(I2667/86400)+25569+(-8/24)</f>
        <v>42128.562199074069</v>
      </c>
      <c r="T2667" s="13">
        <f>(J2667/86400)+25569+(-8/24)</f>
        <v>42083.562199074069</v>
      </c>
      <c r="U2667" t="str">
        <f t="shared" si="166"/>
        <v>Mar</v>
      </c>
      <c r="V2667">
        <f t="shared" si="167"/>
        <v>2015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>(E2668/D2668)*100</f>
        <v>159.29509999999999</v>
      </c>
      <c r="P2668" s="6">
        <f>E2668/L2668</f>
        <v>77.327718446601949</v>
      </c>
      <c r="Q2668" t="str">
        <f t="shared" si="164"/>
        <v>technology</v>
      </c>
      <c r="R2668" t="str">
        <f t="shared" si="165"/>
        <v>makerspaces</v>
      </c>
      <c r="S2668" s="13">
        <f>(I2668/86400)+25569+(-8/24)</f>
        <v>42272.541666666664</v>
      </c>
      <c r="T2668" s="13">
        <f>(J2668/86400)+25569+(-8/24)</f>
        <v>42235.43100694444</v>
      </c>
      <c r="U2668" t="str">
        <f t="shared" si="166"/>
        <v>Aug</v>
      </c>
      <c r="V2668">
        <f t="shared" si="167"/>
        <v>2015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>(E2669/D2669)*100</f>
        <v>110.66666666666667</v>
      </c>
      <c r="P2669" s="6">
        <f>E2669/L2669</f>
        <v>92.222222222222229</v>
      </c>
      <c r="Q2669" t="str">
        <f t="shared" si="164"/>
        <v>technology</v>
      </c>
      <c r="R2669" t="str">
        <f t="shared" si="165"/>
        <v>makerspaces</v>
      </c>
      <c r="S2669" s="13">
        <f>(I2669/86400)+25569+(-8/24)</f>
        <v>42410.592777777776</v>
      </c>
      <c r="T2669" s="13">
        <f>(J2669/86400)+25569+(-8/24)</f>
        <v>42380.592777777776</v>
      </c>
      <c r="U2669" t="str">
        <f t="shared" si="166"/>
        <v>Jan</v>
      </c>
      <c r="V2669">
        <f t="shared" si="167"/>
        <v>2016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>(E2670/D2670)*100</f>
        <v>170.70000000000002</v>
      </c>
      <c r="P2670" s="6">
        <f>E2670/L2670</f>
        <v>60.964285714285715</v>
      </c>
      <c r="Q2670" t="str">
        <f t="shared" si="164"/>
        <v>technology</v>
      </c>
      <c r="R2670" t="str">
        <f t="shared" si="165"/>
        <v>makerspaces</v>
      </c>
      <c r="S2670" s="13">
        <f>(I2670/86400)+25569+(-8/24)</f>
        <v>42317.272222222215</v>
      </c>
      <c r="T2670" s="13">
        <f>(J2670/86400)+25569+(-8/24)</f>
        <v>42275.255381944444</v>
      </c>
      <c r="U2670" t="str">
        <f t="shared" si="166"/>
        <v>Sep</v>
      </c>
      <c r="V2670">
        <f t="shared" si="167"/>
        <v>2015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>(E2671/D2671)*100</f>
        <v>125.125</v>
      </c>
      <c r="P2671" s="6">
        <f>E2671/L2671</f>
        <v>91</v>
      </c>
      <c r="Q2671" t="str">
        <f t="shared" si="164"/>
        <v>technology</v>
      </c>
      <c r="R2671" t="str">
        <f t="shared" si="165"/>
        <v>makerspaces</v>
      </c>
      <c r="S2671" s="13">
        <f>(I2671/86400)+25569+(-8/24)</f>
        <v>42378.702499999992</v>
      </c>
      <c r="T2671" s="13">
        <f>(J2671/86400)+25569+(-8/24)</f>
        <v>42318.702499999992</v>
      </c>
      <c r="U2671" t="str">
        <f t="shared" si="166"/>
        <v>Nov</v>
      </c>
      <c r="V2671">
        <f t="shared" si="167"/>
        <v>2015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>(E2672/D2672)*100</f>
        <v>6.4158609339642041</v>
      </c>
      <c r="P2672" s="6">
        <f>E2672/L2672</f>
        <v>41.583333333333336</v>
      </c>
      <c r="Q2672" t="str">
        <f t="shared" si="164"/>
        <v>technology</v>
      </c>
      <c r="R2672" t="str">
        <f t="shared" si="165"/>
        <v>makerspaces</v>
      </c>
      <c r="S2672" s="13">
        <f>(I2672/86400)+25569+(-8/24)</f>
        <v>41848.687268518515</v>
      </c>
      <c r="T2672" s="13">
        <f>(J2672/86400)+25569+(-8/24)</f>
        <v>41820.687268518515</v>
      </c>
      <c r="U2672" t="str">
        <f t="shared" si="166"/>
        <v>Jun</v>
      </c>
      <c r="V2672">
        <f t="shared" si="167"/>
        <v>2014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>(E2673/D2673)*100</f>
        <v>11.343999999999999</v>
      </c>
      <c r="P2673" s="6">
        <f>E2673/L2673</f>
        <v>33.761904761904759</v>
      </c>
      <c r="Q2673" t="str">
        <f t="shared" si="164"/>
        <v>technology</v>
      </c>
      <c r="R2673" t="str">
        <f t="shared" si="165"/>
        <v>makerspaces</v>
      </c>
      <c r="S2673" s="13">
        <f>(I2673/86400)+25569+(-8/24)</f>
        <v>41992.484722222223</v>
      </c>
      <c r="T2673" s="13">
        <f>(J2673/86400)+25569+(-8/24)</f>
        <v>41962.41569444444</v>
      </c>
      <c r="U2673" t="str">
        <f t="shared" si="166"/>
        <v>Nov</v>
      </c>
      <c r="V2673">
        <f t="shared" si="167"/>
        <v>2014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>(E2674/D2674)*100</f>
        <v>33.19</v>
      </c>
      <c r="P2674" s="6">
        <f>E2674/L2674</f>
        <v>70.61702127659575</v>
      </c>
      <c r="Q2674" t="str">
        <f t="shared" si="164"/>
        <v>technology</v>
      </c>
      <c r="R2674" t="str">
        <f t="shared" si="165"/>
        <v>makerspaces</v>
      </c>
      <c r="S2674" s="13">
        <f>(I2674/86400)+25569+(-8/24)</f>
        <v>42365.916666666664</v>
      </c>
      <c r="T2674" s="13">
        <f>(J2674/86400)+25569+(-8/24)</f>
        <v>42344.550810185181</v>
      </c>
      <c r="U2674" t="str">
        <f t="shared" si="166"/>
        <v>Dec</v>
      </c>
      <c r="V2674">
        <f t="shared" si="167"/>
        <v>2015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>(E2675/D2675)*100</f>
        <v>27.58</v>
      </c>
      <c r="P2675" s="6">
        <f>E2675/L2675</f>
        <v>167.15151515151516</v>
      </c>
      <c r="Q2675" t="str">
        <f t="shared" si="164"/>
        <v>technology</v>
      </c>
      <c r="R2675" t="str">
        <f t="shared" si="165"/>
        <v>makerspaces</v>
      </c>
      <c r="S2675" s="13">
        <f>(I2675/86400)+25569+(-8/24)</f>
        <v>41941.614583333328</v>
      </c>
      <c r="T2675" s="13">
        <f>(J2675/86400)+25569+(-8/24)</f>
        <v>41912.208321759259</v>
      </c>
      <c r="U2675" t="str">
        <f t="shared" si="166"/>
        <v>Sep</v>
      </c>
      <c r="V2675">
        <f t="shared" si="167"/>
        <v>2014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>(E2676/D2676)*100</f>
        <v>62.839999999999996</v>
      </c>
      <c r="P2676" s="6">
        <f>E2676/L2676</f>
        <v>128.61988304093566</v>
      </c>
      <c r="Q2676" t="str">
        <f t="shared" si="164"/>
        <v>technology</v>
      </c>
      <c r="R2676" t="str">
        <f t="shared" si="165"/>
        <v>makerspaces</v>
      </c>
      <c r="S2676" s="13">
        <f>(I2676/86400)+25569+(-8/24)</f>
        <v>42555.874305555553</v>
      </c>
      <c r="T2676" s="13">
        <f>(J2676/86400)+25569+(-8/24)</f>
        <v>42529.299421296295</v>
      </c>
      <c r="U2676" t="str">
        <f t="shared" si="166"/>
        <v>Jun</v>
      </c>
      <c r="V2676">
        <f t="shared" si="167"/>
        <v>2016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>(E2677/D2677)*100</f>
        <v>7.5880000000000001</v>
      </c>
      <c r="P2677" s="6">
        <f>E2677/L2677</f>
        <v>65.41379310344827</v>
      </c>
      <c r="Q2677" t="str">
        <f t="shared" si="164"/>
        <v>technology</v>
      </c>
      <c r="R2677" t="str">
        <f t="shared" si="165"/>
        <v>makerspaces</v>
      </c>
      <c r="S2677" s="13">
        <f>(I2677/86400)+25569+(-8/24)</f>
        <v>41953.565844907404</v>
      </c>
      <c r="T2677" s="13">
        <f>(J2677/86400)+25569+(-8/24)</f>
        <v>41923.524178240739</v>
      </c>
      <c r="U2677" t="str">
        <f t="shared" si="166"/>
        <v>Oct</v>
      </c>
      <c r="V2677">
        <f t="shared" si="167"/>
        <v>2014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>(E2678/D2678)*100</f>
        <v>50.38095238095238</v>
      </c>
      <c r="P2678" s="6">
        <f>E2678/L2678</f>
        <v>117.55555555555556</v>
      </c>
      <c r="Q2678" t="str">
        <f t="shared" si="164"/>
        <v>technology</v>
      </c>
      <c r="R2678" t="str">
        <f t="shared" si="165"/>
        <v>makerspaces</v>
      </c>
      <c r="S2678" s="13">
        <f>(I2678/86400)+25569+(-8/24)</f>
        <v>42512.291365740741</v>
      </c>
      <c r="T2678" s="13">
        <f>(J2678/86400)+25569+(-8/24)</f>
        <v>42482.291365740741</v>
      </c>
      <c r="U2678" t="str">
        <f t="shared" si="166"/>
        <v>Apr</v>
      </c>
      <c r="V2678">
        <f t="shared" si="167"/>
        <v>2016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>(E2679/D2679)*100</f>
        <v>17.512820512820511</v>
      </c>
      <c r="P2679" s="6">
        <f>E2679/L2679</f>
        <v>126.48148148148148</v>
      </c>
      <c r="Q2679" t="str">
        <f t="shared" si="164"/>
        <v>technology</v>
      </c>
      <c r="R2679" t="str">
        <f t="shared" si="165"/>
        <v>makerspaces</v>
      </c>
      <c r="S2679" s="13">
        <f>(I2679/86400)+25569+(-8/24)</f>
        <v>41822.696099537039</v>
      </c>
      <c r="T2679" s="13">
        <f>(J2679/86400)+25569+(-8/24)</f>
        <v>41792.696099537039</v>
      </c>
      <c r="U2679" t="str">
        <f t="shared" si="166"/>
        <v>Jun</v>
      </c>
      <c r="V2679">
        <f t="shared" si="167"/>
        <v>2014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>(E2680/D2680)*100</f>
        <v>1.375E-2</v>
      </c>
      <c r="P2680" s="6">
        <f>E2680/L2680</f>
        <v>550</v>
      </c>
      <c r="Q2680" t="str">
        <f t="shared" si="164"/>
        <v>technology</v>
      </c>
      <c r="R2680" t="str">
        <f t="shared" si="165"/>
        <v>makerspaces</v>
      </c>
      <c r="S2680" s="13">
        <f>(I2680/86400)+25569+(-8/24)</f>
        <v>42271.464872685181</v>
      </c>
      <c r="T2680" s="13">
        <f>(J2680/86400)+25569+(-8/24)</f>
        <v>42241.464872685181</v>
      </c>
      <c r="U2680" t="str">
        <f t="shared" si="166"/>
        <v>Aug</v>
      </c>
      <c r="V2680">
        <f t="shared" si="167"/>
        <v>2015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>(E2681/D2681)*100</f>
        <v>0.33</v>
      </c>
      <c r="P2681" s="6">
        <f>E2681/L2681</f>
        <v>44</v>
      </c>
      <c r="Q2681" t="str">
        <f t="shared" si="164"/>
        <v>technology</v>
      </c>
      <c r="R2681" t="str">
        <f t="shared" si="165"/>
        <v>makerspaces</v>
      </c>
      <c r="S2681" s="13">
        <f>(I2681/86400)+25569+(-8/24)</f>
        <v>42062.667754629627</v>
      </c>
      <c r="T2681" s="13">
        <f>(J2681/86400)+25569+(-8/24)</f>
        <v>42032.667754629627</v>
      </c>
      <c r="U2681" t="str">
        <f t="shared" si="166"/>
        <v>Jan</v>
      </c>
      <c r="V2681">
        <f t="shared" si="167"/>
        <v>2015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>(E2682/D2682)*100</f>
        <v>0.86250000000000004</v>
      </c>
      <c r="P2682" s="6">
        <f>E2682/L2682</f>
        <v>69</v>
      </c>
      <c r="Q2682" t="str">
        <f t="shared" si="164"/>
        <v>technology</v>
      </c>
      <c r="R2682" t="str">
        <f t="shared" si="165"/>
        <v>makerspaces</v>
      </c>
      <c r="S2682" s="13">
        <f>(I2682/86400)+25569+(-8/24)</f>
        <v>42465.836701388886</v>
      </c>
      <c r="T2682" s="13">
        <f>(J2682/86400)+25569+(-8/24)</f>
        <v>42435.878368055557</v>
      </c>
      <c r="U2682" t="str">
        <f t="shared" si="166"/>
        <v>Mar</v>
      </c>
      <c r="V2682">
        <f t="shared" si="167"/>
        <v>2016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>(E2683/D2683)*100</f>
        <v>0.6875</v>
      </c>
      <c r="P2683" s="6">
        <f>E2683/L2683</f>
        <v>27.5</v>
      </c>
      <c r="Q2683" t="str">
        <f t="shared" si="164"/>
        <v>food</v>
      </c>
      <c r="R2683" t="str">
        <f t="shared" si="165"/>
        <v>food trucks</v>
      </c>
      <c r="S2683" s="13">
        <f>(I2683/86400)+25569+(-8/24)</f>
        <v>41830.561921296292</v>
      </c>
      <c r="T2683" s="13">
        <f>(J2683/86400)+25569+(-8/24)</f>
        <v>41805.561921296292</v>
      </c>
      <c r="U2683" t="str">
        <f t="shared" si="166"/>
        <v>Jun</v>
      </c>
      <c r="V2683">
        <f t="shared" si="167"/>
        <v>2014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>(E2684/D2684)*100</f>
        <v>28.299999999999997</v>
      </c>
      <c r="P2684" s="6">
        <f>E2684/L2684</f>
        <v>84.9</v>
      </c>
      <c r="Q2684" t="str">
        <f t="shared" si="164"/>
        <v>food</v>
      </c>
      <c r="R2684" t="str">
        <f t="shared" si="165"/>
        <v>food trucks</v>
      </c>
      <c r="S2684" s="13">
        <f>(I2684/86400)+25569+(-8/24)</f>
        <v>41964.915972222218</v>
      </c>
      <c r="T2684" s="13">
        <f>(J2684/86400)+25569+(-8/24)</f>
        <v>41932.538657407407</v>
      </c>
      <c r="U2684" t="str">
        <f t="shared" si="166"/>
        <v>Oct</v>
      </c>
      <c r="V2684">
        <f t="shared" si="167"/>
        <v>2014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>(E2685/D2685)*100</f>
        <v>0.24</v>
      </c>
      <c r="P2685" s="6">
        <f>E2685/L2685</f>
        <v>12</v>
      </c>
      <c r="Q2685" t="str">
        <f t="shared" si="164"/>
        <v>food</v>
      </c>
      <c r="R2685" t="str">
        <f t="shared" si="165"/>
        <v>food trucks</v>
      </c>
      <c r="S2685" s="13">
        <f>(I2685/86400)+25569+(-8/24)</f>
        <v>42064.421759259254</v>
      </c>
      <c r="T2685" s="13">
        <f>(J2685/86400)+25569+(-8/24)</f>
        <v>42034.421759259254</v>
      </c>
      <c r="U2685" t="str">
        <f t="shared" si="166"/>
        <v>Jan</v>
      </c>
      <c r="V2685">
        <f t="shared" si="167"/>
        <v>2015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>(E2686/D2686)*100</f>
        <v>1.1428571428571428</v>
      </c>
      <c r="P2686" s="6">
        <f>E2686/L2686</f>
        <v>200</v>
      </c>
      <c r="Q2686" t="str">
        <f t="shared" si="164"/>
        <v>food</v>
      </c>
      <c r="R2686" t="str">
        <f t="shared" si="165"/>
        <v>food trucks</v>
      </c>
      <c r="S2686" s="13">
        <f>(I2686/86400)+25569+(-8/24)</f>
        <v>41860.581307870372</v>
      </c>
      <c r="T2686" s="13">
        <f>(J2686/86400)+25569+(-8/24)</f>
        <v>41820.581307870372</v>
      </c>
      <c r="U2686" t="str">
        <f t="shared" si="166"/>
        <v>Jun</v>
      </c>
      <c r="V2686">
        <f t="shared" si="167"/>
        <v>2014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>(E2687/D2687)*100</f>
        <v>0.02</v>
      </c>
      <c r="P2687" s="6">
        <f>E2687/L2687</f>
        <v>10</v>
      </c>
      <c r="Q2687" t="str">
        <f t="shared" si="164"/>
        <v>food</v>
      </c>
      <c r="R2687" t="str">
        <f t="shared" si="165"/>
        <v>food trucks</v>
      </c>
      <c r="S2687" s="13">
        <f>(I2687/86400)+25569+(-8/24)</f>
        <v>42121.32094907407</v>
      </c>
      <c r="T2687" s="13">
        <f>(J2687/86400)+25569+(-8/24)</f>
        <v>42061.362615740734</v>
      </c>
      <c r="U2687" t="str">
        <f t="shared" si="166"/>
        <v>Feb</v>
      </c>
      <c r="V2687">
        <f t="shared" si="167"/>
        <v>2015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>(E2688/D2688)*100</f>
        <v>0</v>
      </c>
      <c r="P2688" s="6" t="e">
        <f>E2688/L2688</f>
        <v>#DIV/0!</v>
      </c>
      <c r="Q2688" t="str">
        <f t="shared" si="164"/>
        <v>food</v>
      </c>
      <c r="R2688" t="str">
        <f t="shared" si="165"/>
        <v>food trucks</v>
      </c>
      <c r="S2688" s="13">
        <f>(I2688/86400)+25569+(-8/24)</f>
        <v>41912.641469907401</v>
      </c>
      <c r="T2688" s="13">
        <f>(J2688/86400)+25569+(-8/24)</f>
        <v>41892.641469907401</v>
      </c>
      <c r="U2688" t="str">
        <f t="shared" si="166"/>
        <v>Sep</v>
      </c>
      <c r="V2688">
        <f t="shared" si="167"/>
        <v>2014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>(E2689/D2689)*100</f>
        <v>0</v>
      </c>
      <c r="P2689" s="6" t="e">
        <f>E2689/L2689</f>
        <v>#DIV/0!</v>
      </c>
      <c r="Q2689" t="str">
        <f t="shared" si="164"/>
        <v>food</v>
      </c>
      <c r="R2689" t="str">
        <f t="shared" si="165"/>
        <v>food trucks</v>
      </c>
      <c r="S2689" s="13">
        <f>(I2689/86400)+25569+(-8/24)</f>
        <v>42184.306921296295</v>
      </c>
      <c r="T2689" s="13">
        <f>(J2689/86400)+25569+(-8/24)</f>
        <v>42154.306921296295</v>
      </c>
      <c r="U2689" t="str">
        <f t="shared" si="166"/>
        <v>May</v>
      </c>
      <c r="V2689">
        <f t="shared" si="167"/>
        <v>2015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>(E2690/D2690)*100</f>
        <v>0.14799999999999999</v>
      </c>
      <c r="P2690" s="6">
        <f>E2690/L2690</f>
        <v>5.2857142857142856</v>
      </c>
      <c r="Q2690" t="str">
        <f t="shared" si="164"/>
        <v>food</v>
      </c>
      <c r="R2690" t="str">
        <f t="shared" si="165"/>
        <v>food trucks</v>
      </c>
      <c r="S2690" s="13">
        <f>(I2690/86400)+25569+(-8/24)</f>
        <v>42058.791666666664</v>
      </c>
      <c r="T2690" s="13">
        <f>(J2690/86400)+25569+(-8/24)</f>
        <v>42027.785532407404</v>
      </c>
      <c r="U2690" t="str">
        <f t="shared" si="166"/>
        <v>Jan</v>
      </c>
      <c r="V2690">
        <f t="shared" si="167"/>
        <v>2015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>(E2691/D2691)*100</f>
        <v>2.8571428571428571E-3</v>
      </c>
      <c r="P2691" s="6">
        <f>E2691/L2691</f>
        <v>1</v>
      </c>
      <c r="Q2691" t="str">
        <f t="shared" ref="Q2691:Q2754" si="168">LEFT(N2691,FIND("/",N2691)-1)</f>
        <v>food</v>
      </c>
      <c r="R2691" t="str">
        <f t="shared" ref="R2691:R2754" si="169">MID(N2691,FIND("/",N2691)+1,20)</f>
        <v>food trucks</v>
      </c>
      <c r="S2691" s="13">
        <f>(I2691/86400)+25569+(-8/24)</f>
        <v>42581.62835648148</v>
      </c>
      <c r="T2691" s="13">
        <f>(J2691/86400)+25569+(-8/24)</f>
        <v>42551.62835648148</v>
      </c>
      <c r="U2691" t="str">
        <f t="shared" ref="U2691:U2754" si="170">TEXT(T2691,"mmm")</f>
        <v>Jun</v>
      </c>
      <c r="V2691">
        <f t="shared" ref="V2691:V2754" si="171">YEAR(T2691)</f>
        <v>2016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>(E2692/D2692)*100</f>
        <v>10.7325</v>
      </c>
      <c r="P2692" s="6">
        <f>E2692/L2692</f>
        <v>72.762711864406782</v>
      </c>
      <c r="Q2692" t="str">
        <f t="shared" si="168"/>
        <v>food</v>
      </c>
      <c r="R2692" t="str">
        <f t="shared" si="169"/>
        <v>food trucks</v>
      </c>
      <c r="S2692" s="13">
        <f>(I2692/86400)+25569+(-8/24)</f>
        <v>42157.77171296296</v>
      </c>
      <c r="T2692" s="13">
        <f>(J2692/86400)+25569+(-8/24)</f>
        <v>42112.77171296296</v>
      </c>
      <c r="U2692" t="str">
        <f t="shared" si="170"/>
        <v>Apr</v>
      </c>
      <c r="V2692">
        <f t="shared" si="171"/>
        <v>2015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>(E2693/D2693)*100</f>
        <v>5.3846153846153842E-2</v>
      </c>
      <c r="P2693" s="6">
        <f>E2693/L2693</f>
        <v>17.5</v>
      </c>
      <c r="Q2693" t="str">
        <f t="shared" si="168"/>
        <v>food</v>
      </c>
      <c r="R2693" t="str">
        <f t="shared" si="169"/>
        <v>food trucks</v>
      </c>
      <c r="S2693" s="13">
        <f>(I2693/86400)+25569+(-8/24)</f>
        <v>42134.390706018516</v>
      </c>
      <c r="T2693" s="13">
        <f>(J2693/86400)+25569+(-8/24)</f>
        <v>42089.390706018516</v>
      </c>
      <c r="U2693" t="str">
        <f t="shared" si="170"/>
        <v>Mar</v>
      </c>
      <c r="V2693">
        <f t="shared" si="171"/>
        <v>2015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>(E2694/D2694)*100</f>
        <v>0.7142857142857143</v>
      </c>
      <c r="P2694" s="6">
        <f>E2694/L2694</f>
        <v>25</v>
      </c>
      <c r="Q2694" t="str">
        <f t="shared" si="168"/>
        <v>food</v>
      </c>
      <c r="R2694" t="str">
        <f t="shared" si="169"/>
        <v>food trucks</v>
      </c>
      <c r="S2694" s="13">
        <f>(I2694/86400)+25569+(-8/24)</f>
        <v>42087.959027777775</v>
      </c>
      <c r="T2694" s="13">
        <f>(J2694/86400)+25569+(-8/24)</f>
        <v>42058.000694444439</v>
      </c>
      <c r="U2694" t="str">
        <f t="shared" si="170"/>
        <v>Feb</v>
      </c>
      <c r="V2694">
        <f t="shared" si="171"/>
        <v>2015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>(E2695/D2695)*100</f>
        <v>0.8</v>
      </c>
      <c r="P2695" s="6">
        <f>E2695/L2695</f>
        <v>13.333333333333334</v>
      </c>
      <c r="Q2695" t="str">
        <f t="shared" si="168"/>
        <v>food</v>
      </c>
      <c r="R2695" t="str">
        <f t="shared" si="169"/>
        <v>food trucks</v>
      </c>
      <c r="S2695" s="13">
        <f>(I2695/86400)+25569+(-8/24)</f>
        <v>41863.805162037032</v>
      </c>
      <c r="T2695" s="13">
        <f>(J2695/86400)+25569+(-8/24)</f>
        <v>41833.805162037032</v>
      </c>
      <c r="U2695" t="str">
        <f t="shared" si="170"/>
        <v>Jul</v>
      </c>
      <c r="V2695">
        <f t="shared" si="171"/>
        <v>2014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>(E2696/D2696)*100</f>
        <v>3.3333333333333335E-3</v>
      </c>
      <c r="P2696" s="6">
        <f>E2696/L2696</f>
        <v>1</v>
      </c>
      <c r="Q2696" t="str">
        <f t="shared" si="168"/>
        <v>food</v>
      </c>
      <c r="R2696" t="str">
        <f t="shared" si="169"/>
        <v>food trucks</v>
      </c>
      <c r="S2696" s="13">
        <f>(I2696/86400)+25569+(-8/24)</f>
        <v>41907.807164351849</v>
      </c>
      <c r="T2696" s="13">
        <f>(J2696/86400)+25569+(-8/24)</f>
        <v>41877.807164351849</v>
      </c>
      <c r="U2696" t="str">
        <f t="shared" si="170"/>
        <v>Aug</v>
      </c>
      <c r="V2696">
        <f t="shared" si="171"/>
        <v>2014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>(E2697/D2697)*100</f>
        <v>0.47333333333333333</v>
      </c>
      <c r="P2697" s="6">
        <f>E2697/L2697</f>
        <v>23.666666666666668</v>
      </c>
      <c r="Q2697" t="str">
        <f t="shared" si="168"/>
        <v>food</v>
      </c>
      <c r="R2697" t="str">
        <f t="shared" si="169"/>
        <v>food trucks</v>
      </c>
      <c r="S2697" s="13">
        <f>(I2697/86400)+25569+(-8/24)</f>
        <v>42107.806921296295</v>
      </c>
      <c r="T2697" s="13">
        <f>(J2697/86400)+25569+(-8/24)</f>
        <v>42047.848587962959</v>
      </c>
      <c r="U2697" t="str">
        <f t="shared" si="170"/>
        <v>Feb</v>
      </c>
      <c r="V2697">
        <f t="shared" si="171"/>
        <v>2015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>(E2698/D2698)*100</f>
        <v>5.65</v>
      </c>
      <c r="P2698" s="6">
        <f>E2698/L2698</f>
        <v>89.21052631578948</v>
      </c>
      <c r="Q2698" t="str">
        <f t="shared" si="168"/>
        <v>food</v>
      </c>
      <c r="R2698" t="str">
        <f t="shared" si="169"/>
        <v>food trucks</v>
      </c>
      <c r="S2698" s="13">
        <f>(I2698/86400)+25569+(-8/24)</f>
        <v>41998.511111111111</v>
      </c>
      <c r="T2698" s="13">
        <f>(J2698/86400)+25569+(-8/24)</f>
        <v>41964.511111111111</v>
      </c>
      <c r="U2698" t="str">
        <f t="shared" si="170"/>
        <v>Nov</v>
      </c>
      <c r="V2698">
        <f t="shared" si="171"/>
        <v>2014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>(E2699/D2699)*100</f>
        <v>26.35217391304348</v>
      </c>
      <c r="P2699" s="6">
        <f>E2699/L2699</f>
        <v>116.55769230769231</v>
      </c>
      <c r="Q2699" t="str">
        <f t="shared" si="168"/>
        <v>food</v>
      </c>
      <c r="R2699" t="str">
        <f t="shared" si="169"/>
        <v>food trucks</v>
      </c>
      <c r="S2699" s="13">
        <f>(I2699/86400)+25569+(-8/24)</f>
        <v>42218.583333333336</v>
      </c>
      <c r="T2699" s="13">
        <f>(J2699/86400)+25569+(-8/24)</f>
        <v>42187.606747685182</v>
      </c>
      <c r="U2699" t="str">
        <f t="shared" si="170"/>
        <v>Jul</v>
      </c>
      <c r="V2699">
        <f t="shared" si="171"/>
        <v>2015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>(E2700/D2700)*100</f>
        <v>0.325125</v>
      </c>
      <c r="P2700" s="6">
        <f>E2700/L2700</f>
        <v>13.005000000000001</v>
      </c>
      <c r="Q2700" t="str">
        <f t="shared" si="168"/>
        <v>food</v>
      </c>
      <c r="R2700" t="str">
        <f t="shared" si="169"/>
        <v>food trucks</v>
      </c>
      <c r="S2700" s="13">
        <f>(I2700/86400)+25569+(-8/24)</f>
        <v>41817.564907407403</v>
      </c>
      <c r="T2700" s="13">
        <f>(J2700/86400)+25569+(-8/24)</f>
        <v>41787.564907407403</v>
      </c>
      <c r="U2700" t="str">
        <f t="shared" si="170"/>
        <v>May</v>
      </c>
      <c r="V2700">
        <f t="shared" si="171"/>
        <v>2014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>(E2701/D2701)*100</f>
        <v>0</v>
      </c>
      <c r="P2701" s="6" t="e">
        <f>E2701/L2701</f>
        <v>#DIV/0!</v>
      </c>
      <c r="Q2701" t="str">
        <f t="shared" si="168"/>
        <v>food</v>
      </c>
      <c r="R2701" t="str">
        <f t="shared" si="169"/>
        <v>food trucks</v>
      </c>
      <c r="S2701" s="13">
        <f>(I2701/86400)+25569+(-8/24)</f>
        <v>41859.563229166662</v>
      </c>
      <c r="T2701" s="13">
        <f>(J2701/86400)+25569+(-8/24)</f>
        <v>41829.563229166662</v>
      </c>
      <c r="U2701" t="str">
        <f t="shared" si="170"/>
        <v>Jul</v>
      </c>
      <c r="V2701">
        <f t="shared" si="171"/>
        <v>2014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>(E2702/D2702)*100</f>
        <v>0.7000700070007001</v>
      </c>
      <c r="P2702" s="6">
        <f>E2702/L2702</f>
        <v>17.5</v>
      </c>
      <c r="Q2702" t="str">
        <f t="shared" si="168"/>
        <v>food</v>
      </c>
      <c r="R2702" t="str">
        <f t="shared" si="169"/>
        <v>food trucks</v>
      </c>
      <c r="S2702" s="13">
        <f>(I2702/86400)+25569+(-8/24)</f>
        <v>41900.541342592587</v>
      </c>
      <c r="T2702" s="13">
        <f>(J2702/86400)+25569+(-8/24)</f>
        <v>41870.541342592587</v>
      </c>
      <c r="U2702" t="str">
        <f t="shared" si="170"/>
        <v>Aug</v>
      </c>
      <c r="V2702">
        <f t="shared" si="171"/>
        <v>2014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>(E2703/D2703)*100</f>
        <v>46.176470588235297</v>
      </c>
      <c r="P2703" s="6">
        <f>E2703/L2703</f>
        <v>34.130434782608695</v>
      </c>
      <c r="Q2703" t="str">
        <f t="shared" si="168"/>
        <v>theater</v>
      </c>
      <c r="R2703" t="str">
        <f t="shared" si="169"/>
        <v>spaces</v>
      </c>
      <c r="S2703" s="13">
        <f>(I2703/86400)+25569+(-8/24)</f>
        <v>42832.399699074071</v>
      </c>
      <c r="T2703" s="13">
        <f>(J2703/86400)+25569+(-8/24)</f>
        <v>42801.441365740735</v>
      </c>
      <c r="U2703" t="str">
        <f t="shared" si="170"/>
        <v>Mar</v>
      </c>
      <c r="V2703">
        <f t="shared" si="171"/>
        <v>2017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>(E2704/D2704)*100</f>
        <v>34.410000000000004</v>
      </c>
      <c r="P2704" s="6">
        <f>E2704/L2704</f>
        <v>132.34615384615384</v>
      </c>
      <c r="Q2704" t="str">
        <f t="shared" si="168"/>
        <v>theater</v>
      </c>
      <c r="R2704" t="str">
        <f t="shared" si="169"/>
        <v>spaces</v>
      </c>
      <c r="S2704" s="13">
        <f>(I2704/86400)+25569+(-8/24)</f>
        <v>42830.426817129628</v>
      </c>
      <c r="T2704" s="13">
        <f>(J2704/86400)+25569+(-8/24)</f>
        <v>42800.468483796292</v>
      </c>
      <c r="U2704" t="str">
        <f t="shared" si="170"/>
        <v>Mar</v>
      </c>
      <c r="V2704">
        <f t="shared" si="171"/>
        <v>2017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>(E2705/D2705)*100</f>
        <v>103.75000000000001</v>
      </c>
      <c r="P2705" s="6">
        <f>E2705/L2705</f>
        <v>922.22222222222217</v>
      </c>
      <c r="Q2705" t="str">
        <f t="shared" si="168"/>
        <v>theater</v>
      </c>
      <c r="R2705" t="str">
        <f t="shared" si="169"/>
        <v>spaces</v>
      </c>
      <c r="S2705" s="13">
        <f>(I2705/86400)+25569+(-8/24)</f>
        <v>42816.315162037034</v>
      </c>
      <c r="T2705" s="13">
        <f>(J2705/86400)+25569+(-8/24)</f>
        <v>42756.356828703698</v>
      </c>
      <c r="U2705" t="str">
        <f t="shared" si="170"/>
        <v>Jan</v>
      </c>
      <c r="V2705">
        <f t="shared" si="171"/>
        <v>2017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>(E2706/D2706)*100</f>
        <v>6.0263157894736841</v>
      </c>
      <c r="P2706" s="6">
        <f>E2706/L2706</f>
        <v>163.57142857142858</v>
      </c>
      <c r="Q2706" t="str">
        <f t="shared" si="168"/>
        <v>theater</v>
      </c>
      <c r="R2706" t="str">
        <f t="shared" si="169"/>
        <v>spaces</v>
      </c>
      <c r="S2706" s="13">
        <f>(I2706/86400)+25569+(-8/24)</f>
        <v>42830.48743055555</v>
      </c>
      <c r="T2706" s="13">
        <f>(J2706/86400)+25569+(-8/24)</f>
        <v>42787.529097222221</v>
      </c>
      <c r="U2706" t="str">
        <f t="shared" si="170"/>
        <v>Feb</v>
      </c>
      <c r="V2706">
        <f t="shared" si="171"/>
        <v>2017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>(E2707/D2707)*100</f>
        <v>10.539393939393939</v>
      </c>
      <c r="P2707" s="6">
        <f>E2707/L2707</f>
        <v>217.375</v>
      </c>
      <c r="Q2707" t="str">
        <f t="shared" si="168"/>
        <v>theater</v>
      </c>
      <c r="R2707" t="str">
        <f t="shared" si="169"/>
        <v>spaces</v>
      </c>
      <c r="S2707" s="13">
        <f>(I2707/86400)+25569+(-8/24)</f>
        <v>42818.541180555556</v>
      </c>
      <c r="T2707" s="13">
        <f>(J2707/86400)+25569+(-8/24)</f>
        <v>42773.58284722222</v>
      </c>
      <c r="U2707" t="str">
        <f t="shared" si="170"/>
        <v>Feb</v>
      </c>
      <c r="V2707">
        <f t="shared" si="171"/>
        <v>2017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>(E2708/D2708)*100</f>
        <v>112.29714285714284</v>
      </c>
      <c r="P2708" s="6">
        <f>E2708/L2708</f>
        <v>149.44486692015209</v>
      </c>
      <c r="Q2708" t="str">
        <f t="shared" si="168"/>
        <v>theater</v>
      </c>
      <c r="R2708" t="str">
        <f t="shared" si="169"/>
        <v>spaces</v>
      </c>
      <c r="S2708" s="13">
        <f>(I2708/86400)+25569+(-8/24)</f>
        <v>41927.957638888889</v>
      </c>
      <c r="T2708" s="13">
        <f>(J2708/86400)+25569+(-8/24)</f>
        <v>41898.961608796293</v>
      </c>
      <c r="U2708" t="str">
        <f t="shared" si="170"/>
        <v>Sep</v>
      </c>
      <c r="V2708">
        <f t="shared" si="171"/>
        <v>2014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>(E2709/D2709)*100</f>
        <v>350.84462500000001</v>
      </c>
      <c r="P2709" s="6">
        <f>E2709/L2709</f>
        <v>71.237487309644663</v>
      </c>
      <c r="Q2709" t="str">
        <f t="shared" si="168"/>
        <v>theater</v>
      </c>
      <c r="R2709" t="str">
        <f t="shared" si="169"/>
        <v>spaces</v>
      </c>
      <c r="S2709" s="13">
        <f>(I2709/86400)+25569+(-8/24)</f>
        <v>41420.957638888889</v>
      </c>
      <c r="T2709" s="13">
        <f>(J2709/86400)+25569+(-8/24)</f>
        <v>41391.449571759258</v>
      </c>
      <c r="U2709" t="str">
        <f t="shared" si="170"/>
        <v>Apr</v>
      </c>
      <c r="V2709">
        <f t="shared" si="171"/>
        <v>2013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>(E2710/D2710)*100</f>
        <v>233.21535</v>
      </c>
      <c r="P2710" s="6">
        <f>E2710/L2710</f>
        <v>44.464318398474738</v>
      </c>
      <c r="Q2710" t="str">
        <f t="shared" si="168"/>
        <v>theater</v>
      </c>
      <c r="R2710" t="str">
        <f t="shared" si="169"/>
        <v>spaces</v>
      </c>
      <c r="S2710" s="13">
        <f>(I2710/86400)+25569+(-8/24)</f>
        <v>42572.364884259259</v>
      </c>
      <c r="T2710" s="13">
        <f>(J2710/86400)+25569+(-8/24)</f>
        <v>42512.364884259259</v>
      </c>
      <c r="U2710" t="str">
        <f t="shared" si="170"/>
        <v>May</v>
      </c>
      <c r="V2710">
        <f t="shared" si="171"/>
        <v>2016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>(E2711/D2711)*100</f>
        <v>101.60599999999999</v>
      </c>
      <c r="P2711" s="6">
        <f>E2711/L2711</f>
        <v>164.94480519480518</v>
      </c>
      <c r="Q2711" t="str">
        <f t="shared" si="168"/>
        <v>theater</v>
      </c>
      <c r="R2711" t="str">
        <f t="shared" si="169"/>
        <v>spaces</v>
      </c>
      <c r="S2711" s="13">
        <f>(I2711/86400)+25569+(-8/24)</f>
        <v>42646.832638888889</v>
      </c>
      <c r="T2711" s="13">
        <f>(J2711/86400)+25569+(-8/24)</f>
        <v>42611.816446759258</v>
      </c>
      <c r="U2711" t="str">
        <f t="shared" si="170"/>
        <v>Aug</v>
      </c>
      <c r="V2711">
        <f t="shared" si="171"/>
        <v>2016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>(E2712/D2712)*100</f>
        <v>153.90035000000003</v>
      </c>
      <c r="P2712" s="6">
        <f>E2712/L2712</f>
        <v>84.871516544117654</v>
      </c>
      <c r="Q2712" t="str">
        <f t="shared" si="168"/>
        <v>theater</v>
      </c>
      <c r="R2712" t="str">
        <f t="shared" si="169"/>
        <v>spaces</v>
      </c>
      <c r="S2712" s="13">
        <f>(I2712/86400)+25569+(-8/24)</f>
        <v>41859.75</v>
      </c>
      <c r="T2712" s="13">
        <f>(J2712/86400)+25569+(-8/24)</f>
        <v>41827.896157407406</v>
      </c>
      <c r="U2712" t="str">
        <f t="shared" si="170"/>
        <v>Jul</v>
      </c>
      <c r="V2712">
        <f t="shared" si="171"/>
        <v>2014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>(E2713/D2713)*100</f>
        <v>100.7161125319693</v>
      </c>
      <c r="P2713" s="6">
        <f>E2713/L2713</f>
        <v>53.945205479452056</v>
      </c>
      <c r="Q2713" t="str">
        <f t="shared" si="168"/>
        <v>theater</v>
      </c>
      <c r="R2713" t="str">
        <f t="shared" si="169"/>
        <v>spaces</v>
      </c>
      <c r="S2713" s="13">
        <f>(I2713/86400)+25569+(-8/24)</f>
        <v>41810.584027777775</v>
      </c>
      <c r="T2713" s="13">
        <f>(J2713/86400)+25569+(-8/24)</f>
        <v>41780.411921296291</v>
      </c>
      <c r="U2713" t="str">
        <f t="shared" si="170"/>
        <v>May</v>
      </c>
      <c r="V2713">
        <f t="shared" si="171"/>
        <v>2014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>(E2714/D2714)*100</f>
        <v>131.38181818181818</v>
      </c>
      <c r="P2714" s="6">
        <f>E2714/L2714</f>
        <v>50.531468531468533</v>
      </c>
      <c r="Q2714" t="str">
        <f t="shared" si="168"/>
        <v>theater</v>
      </c>
      <c r="R2714" t="str">
        <f t="shared" si="169"/>
        <v>spaces</v>
      </c>
      <c r="S2714" s="13">
        <f>(I2714/86400)+25569+(-8/24)</f>
        <v>41468.416666666664</v>
      </c>
      <c r="T2714" s="13">
        <f>(J2714/86400)+25569+(-8/24)</f>
        <v>41431.728703703702</v>
      </c>
      <c r="U2714" t="str">
        <f t="shared" si="170"/>
        <v>Jun</v>
      </c>
      <c r="V2714">
        <f t="shared" si="171"/>
        <v>2013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>(E2715/D2715)*100</f>
        <v>102.24133333333334</v>
      </c>
      <c r="P2715" s="6">
        <f>E2715/L2715</f>
        <v>108.00140845070422</v>
      </c>
      <c r="Q2715" t="str">
        <f t="shared" si="168"/>
        <v>theater</v>
      </c>
      <c r="R2715" t="str">
        <f t="shared" si="169"/>
        <v>spaces</v>
      </c>
      <c r="S2715" s="13">
        <f>(I2715/86400)+25569+(-8/24)</f>
        <v>42362.320416666662</v>
      </c>
      <c r="T2715" s="13">
        <f>(J2715/86400)+25569+(-8/24)</f>
        <v>42322.320416666662</v>
      </c>
      <c r="U2715" t="str">
        <f t="shared" si="170"/>
        <v>Nov</v>
      </c>
      <c r="V2715">
        <f t="shared" si="171"/>
        <v>2015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>(E2716/D2716)*100</f>
        <v>116.35599999999999</v>
      </c>
      <c r="P2716" s="6">
        <f>E2716/L2716</f>
        <v>95.373770491803285</v>
      </c>
      <c r="Q2716" t="str">
        <f t="shared" si="168"/>
        <v>theater</v>
      </c>
      <c r="R2716" t="str">
        <f t="shared" si="169"/>
        <v>spaces</v>
      </c>
      <c r="S2716" s="13">
        <f>(I2716/86400)+25569+(-8/24)</f>
        <v>42657.624999999993</v>
      </c>
      <c r="T2716" s="13">
        <f>(J2716/86400)+25569+(-8/24)</f>
        <v>42629.321712962956</v>
      </c>
      <c r="U2716" t="str">
        <f t="shared" si="170"/>
        <v>Sep</v>
      </c>
      <c r="V2716">
        <f t="shared" si="171"/>
        <v>2016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>(E2717/D2717)*100</f>
        <v>264.62241666666665</v>
      </c>
      <c r="P2717" s="6">
        <f>E2717/L2717</f>
        <v>57.631016333938291</v>
      </c>
      <c r="Q2717" t="str">
        <f t="shared" si="168"/>
        <v>theater</v>
      </c>
      <c r="R2717" t="str">
        <f t="shared" si="169"/>
        <v>spaces</v>
      </c>
      <c r="S2717" s="13">
        <f>(I2717/86400)+25569+(-8/24)</f>
        <v>42421.065138888887</v>
      </c>
      <c r="T2717" s="13">
        <f>(J2717/86400)+25569+(-8/24)</f>
        <v>42387.065138888887</v>
      </c>
      <c r="U2717" t="str">
        <f t="shared" si="170"/>
        <v>Jan</v>
      </c>
      <c r="V2717">
        <f t="shared" si="171"/>
        <v>2016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>(E2718/D2718)*100</f>
        <v>119.98010000000001</v>
      </c>
      <c r="P2718" s="6">
        <f>E2718/L2718</f>
        <v>64.160481283422456</v>
      </c>
      <c r="Q2718" t="str">
        <f t="shared" si="168"/>
        <v>theater</v>
      </c>
      <c r="R2718" t="str">
        <f t="shared" si="169"/>
        <v>spaces</v>
      </c>
      <c r="S2718" s="13">
        <f>(I2718/86400)+25569+(-8/24)</f>
        <v>42284.999918981477</v>
      </c>
      <c r="T2718" s="13">
        <f>(J2718/86400)+25569+(-8/24)</f>
        <v>42254.999918981477</v>
      </c>
      <c r="U2718" t="str">
        <f t="shared" si="170"/>
        <v>Sep</v>
      </c>
      <c r="V2718">
        <f t="shared" si="171"/>
        <v>2015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>(E2719/D2719)*100</f>
        <v>120.10400000000001</v>
      </c>
      <c r="P2719" s="6">
        <f>E2719/L2719</f>
        <v>92.387692307692305</v>
      </c>
      <c r="Q2719" t="str">
        <f t="shared" si="168"/>
        <v>theater</v>
      </c>
      <c r="R2719" t="str">
        <f t="shared" si="169"/>
        <v>spaces</v>
      </c>
      <c r="S2719" s="13">
        <f>(I2719/86400)+25569+(-8/24)</f>
        <v>41979.623252314814</v>
      </c>
      <c r="T2719" s="13">
        <f>(J2719/86400)+25569+(-8/24)</f>
        <v>41934.581585648142</v>
      </c>
      <c r="U2719" t="str">
        <f t="shared" si="170"/>
        <v>Oct</v>
      </c>
      <c r="V2719">
        <f t="shared" si="171"/>
        <v>2014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>(E2720/D2720)*100</f>
        <v>103.58333333333334</v>
      </c>
      <c r="P2720" s="6">
        <f>E2720/L2720</f>
        <v>125.97972972972973</v>
      </c>
      <c r="Q2720" t="str">
        <f t="shared" si="168"/>
        <v>theater</v>
      </c>
      <c r="R2720" t="str">
        <f t="shared" si="169"/>
        <v>spaces</v>
      </c>
      <c r="S2720" s="13">
        <f>(I2720/86400)+25569+(-8/24)</f>
        <v>42493.624999999993</v>
      </c>
      <c r="T2720" s="13">
        <f>(J2720/86400)+25569+(-8/24)</f>
        <v>42465.263252314813</v>
      </c>
      <c r="U2720" t="str">
        <f t="shared" si="170"/>
        <v>Apr</v>
      </c>
      <c r="V2720">
        <f t="shared" si="171"/>
        <v>2016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>(E2721/D2721)*100</f>
        <v>108.83333333333334</v>
      </c>
      <c r="P2721" s="6">
        <f>E2721/L2721</f>
        <v>94.637681159420296</v>
      </c>
      <c r="Q2721" t="str">
        <f t="shared" si="168"/>
        <v>theater</v>
      </c>
      <c r="R2721" t="str">
        <f t="shared" si="169"/>
        <v>spaces</v>
      </c>
      <c r="S2721" s="13">
        <f>(I2721/86400)+25569+(-8/24)</f>
        <v>42477.656180555554</v>
      </c>
      <c r="T2721" s="13">
        <f>(J2721/86400)+25569+(-8/24)</f>
        <v>42417.697847222218</v>
      </c>
      <c r="U2721" t="str">
        <f t="shared" si="170"/>
        <v>Feb</v>
      </c>
      <c r="V2721">
        <f t="shared" si="171"/>
        <v>2016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>(E2722/D2722)*100</f>
        <v>118.12400000000001</v>
      </c>
      <c r="P2722" s="6">
        <f>E2722/L2722</f>
        <v>170.69942196531792</v>
      </c>
      <c r="Q2722" t="str">
        <f t="shared" si="168"/>
        <v>theater</v>
      </c>
      <c r="R2722" t="str">
        <f t="shared" si="169"/>
        <v>spaces</v>
      </c>
      <c r="S2722" s="13">
        <f>(I2722/86400)+25569+(-8/24)</f>
        <v>42685.174224537033</v>
      </c>
      <c r="T2722" s="13">
        <f>(J2722/86400)+25569+(-8/24)</f>
        <v>42655.132557870369</v>
      </c>
      <c r="U2722" t="str">
        <f t="shared" si="170"/>
        <v>Oct</v>
      </c>
      <c r="V2722">
        <f t="shared" si="171"/>
        <v>2016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>(E2723/D2723)*100</f>
        <v>1462</v>
      </c>
      <c r="P2723" s="6">
        <f>E2723/L2723</f>
        <v>40.762081784386616</v>
      </c>
      <c r="Q2723" t="str">
        <f t="shared" si="168"/>
        <v>technology</v>
      </c>
      <c r="R2723" t="str">
        <f t="shared" si="169"/>
        <v>hardware</v>
      </c>
      <c r="S2723" s="13">
        <f>(I2723/86400)+25569+(-8/24)</f>
        <v>41523.458333333328</v>
      </c>
      <c r="T2723" s="13">
        <f>(J2723/86400)+25569+(-8/24)</f>
        <v>41493.210625</v>
      </c>
      <c r="U2723" t="str">
        <f t="shared" si="170"/>
        <v>Aug</v>
      </c>
      <c r="V2723">
        <f t="shared" si="171"/>
        <v>2013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>(E2724/D2724)*100</f>
        <v>252.54</v>
      </c>
      <c r="P2724" s="6">
        <f>E2724/L2724</f>
        <v>68.254054054054052</v>
      </c>
      <c r="Q2724" t="str">
        <f t="shared" si="168"/>
        <v>technology</v>
      </c>
      <c r="R2724" t="str">
        <f t="shared" si="169"/>
        <v>hardware</v>
      </c>
      <c r="S2724" s="13">
        <f>(I2724/86400)+25569+(-8/24)</f>
        <v>42764.52376157407</v>
      </c>
      <c r="T2724" s="13">
        <f>(J2724/86400)+25569+(-8/24)</f>
        <v>42704.52376157407</v>
      </c>
      <c r="U2724" t="str">
        <f t="shared" si="170"/>
        <v>Nov</v>
      </c>
      <c r="V2724">
        <f t="shared" si="171"/>
        <v>2016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>(E2725/D2725)*100</f>
        <v>140.05000000000001</v>
      </c>
      <c r="P2725" s="6">
        <f>E2725/L2725</f>
        <v>95.48863636363636</v>
      </c>
      <c r="Q2725" t="str">
        <f t="shared" si="168"/>
        <v>technology</v>
      </c>
      <c r="R2725" t="str">
        <f t="shared" si="169"/>
        <v>hardware</v>
      </c>
      <c r="S2725" s="13">
        <f>(I2725/86400)+25569+(-8/24)</f>
        <v>42004.547314814808</v>
      </c>
      <c r="T2725" s="13">
        <f>(J2725/86400)+25569+(-8/24)</f>
        <v>41944.505648148144</v>
      </c>
      <c r="U2725" t="str">
        <f t="shared" si="170"/>
        <v>Nov</v>
      </c>
      <c r="V2725">
        <f t="shared" si="171"/>
        <v>2014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>(E2726/D2726)*100</f>
        <v>296.87520259319291</v>
      </c>
      <c r="P2726" s="6">
        <f>E2726/L2726</f>
        <v>7.1902649656526005</v>
      </c>
      <c r="Q2726" t="str">
        <f t="shared" si="168"/>
        <v>technology</v>
      </c>
      <c r="R2726" t="str">
        <f t="shared" si="169"/>
        <v>hardware</v>
      </c>
      <c r="S2726" s="13">
        <f>(I2726/86400)+25569+(-8/24)</f>
        <v>42230.993738425925</v>
      </c>
      <c r="T2726" s="13">
        <f>(J2726/86400)+25569+(-8/24)</f>
        <v>42198.993738425925</v>
      </c>
      <c r="U2726" t="str">
        <f t="shared" si="170"/>
        <v>Jul</v>
      </c>
      <c r="V2726">
        <f t="shared" si="171"/>
        <v>2015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>(E2727/D2727)*100</f>
        <v>144.54249999999999</v>
      </c>
      <c r="P2727" s="6">
        <f>E2727/L2727</f>
        <v>511.65486725663715</v>
      </c>
      <c r="Q2727" t="str">
        <f t="shared" si="168"/>
        <v>technology</v>
      </c>
      <c r="R2727" t="str">
        <f t="shared" si="169"/>
        <v>hardware</v>
      </c>
      <c r="S2727" s="13">
        <f>(I2727/86400)+25569+(-8/24)</f>
        <v>42795.41128472222</v>
      </c>
      <c r="T2727" s="13">
        <f>(J2727/86400)+25569+(-8/24)</f>
        <v>42745.41128472222</v>
      </c>
      <c r="U2727" t="str">
        <f t="shared" si="170"/>
        <v>Jan</v>
      </c>
      <c r="V2727">
        <f t="shared" si="171"/>
        <v>2017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>(E2728/D2728)*100</f>
        <v>105.745</v>
      </c>
      <c r="P2728" s="6">
        <f>E2728/L2728</f>
        <v>261.74504950495049</v>
      </c>
      <c r="Q2728" t="str">
        <f t="shared" si="168"/>
        <v>technology</v>
      </c>
      <c r="R2728" t="str">
        <f t="shared" si="169"/>
        <v>hardware</v>
      </c>
      <c r="S2728" s="13">
        <f>(I2728/86400)+25569+(-8/24)</f>
        <v>42482.246655092589</v>
      </c>
      <c r="T2728" s="13">
        <f>(J2728/86400)+25569+(-8/24)</f>
        <v>42452.246655092589</v>
      </c>
      <c r="U2728" t="str">
        <f t="shared" si="170"/>
        <v>Mar</v>
      </c>
      <c r="V2728">
        <f t="shared" si="171"/>
        <v>2016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>(E2729/D2729)*100</f>
        <v>493.21000000000004</v>
      </c>
      <c r="P2729" s="6">
        <f>E2729/L2729</f>
        <v>69.760961810466767</v>
      </c>
      <c r="Q2729" t="str">
        <f t="shared" si="168"/>
        <v>technology</v>
      </c>
      <c r="R2729" t="str">
        <f t="shared" si="169"/>
        <v>hardware</v>
      </c>
      <c r="S2729" s="13">
        <f>(I2729/86400)+25569+(-8/24)</f>
        <v>42223.343321759261</v>
      </c>
      <c r="T2729" s="13">
        <f>(J2729/86400)+25569+(-8/24)</f>
        <v>42198.343321759261</v>
      </c>
      <c r="U2729" t="str">
        <f t="shared" si="170"/>
        <v>Jul</v>
      </c>
      <c r="V2729">
        <f t="shared" si="171"/>
        <v>2015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>(E2730/D2730)*100</f>
        <v>201.82666666666668</v>
      </c>
      <c r="P2730" s="6">
        <f>E2730/L2730</f>
        <v>77.229591836734699</v>
      </c>
      <c r="Q2730" t="str">
        <f t="shared" si="168"/>
        <v>technology</v>
      </c>
      <c r="R2730" t="str">
        <f t="shared" si="169"/>
        <v>hardware</v>
      </c>
      <c r="S2730" s="13">
        <f>(I2730/86400)+25569+(-8/24)</f>
        <v>42368.266597222224</v>
      </c>
      <c r="T2730" s="13">
        <f>(J2730/86400)+25569+(-8/24)</f>
        <v>42333.266597222224</v>
      </c>
      <c r="U2730" t="str">
        <f t="shared" si="170"/>
        <v>Nov</v>
      </c>
      <c r="V2730">
        <f t="shared" si="171"/>
        <v>2015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>(E2731/D2731)*100</f>
        <v>104.44</v>
      </c>
      <c r="P2731" s="6">
        <f>E2731/L2731</f>
        <v>340.56521739130437</v>
      </c>
      <c r="Q2731" t="str">
        <f t="shared" si="168"/>
        <v>technology</v>
      </c>
      <c r="R2731" t="str">
        <f t="shared" si="169"/>
        <v>hardware</v>
      </c>
      <c r="S2731" s="13">
        <f>(I2731/86400)+25569+(-8/24)</f>
        <v>42124.907372685186</v>
      </c>
      <c r="T2731" s="13">
        <f>(J2731/86400)+25569+(-8/24)</f>
        <v>42094.907372685186</v>
      </c>
      <c r="U2731" t="str">
        <f t="shared" si="170"/>
        <v>Mar</v>
      </c>
      <c r="V2731">
        <f t="shared" si="171"/>
        <v>2015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>(E2732/D2732)*100</f>
        <v>170.29262962962963</v>
      </c>
      <c r="P2732" s="6">
        <f>E2732/L2732</f>
        <v>67.417903225806455</v>
      </c>
      <c r="Q2732" t="str">
        <f t="shared" si="168"/>
        <v>technology</v>
      </c>
      <c r="R2732" t="str">
        <f t="shared" si="169"/>
        <v>hardware</v>
      </c>
      <c r="S2732" s="13">
        <f>(I2732/86400)+25569+(-8/24)</f>
        <v>41386.208043981482</v>
      </c>
      <c r="T2732" s="13">
        <f>(J2732/86400)+25569+(-8/24)</f>
        <v>41351.208043981482</v>
      </c>
      <c r="U2732" t="str">
        <f t="shared" si="170"/>
        <v>Mar</v>
      </c>
      <c r="V2732">
        <f t="shared" si="171"/>
        <v>2013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>(E2733/D2733)*100</f>
        <v>104.30333333333333</v>
      </c>
      <c r="P2733" s="6">
        <f>E2733/L2733</f>
        <v>845.70270270270271</v>
      </c>
      <c r="Q2733" t="str">
        <f t="shared" si="168"/>
        <v>technology</v>
      </c>
      <c r="R2733" t="str">
        <f t="shared" si="169"/>
        <v>hardware</v>
      </c>
      <c r="S2733" s="13">
        <f>(I2733/86400)+25569+(-8/24)</f>
        <v>41929.833333333328</v>
      </c>
      <c r="T2733" s="13">
        <f>(J2733/86400)+25569+(-8/24)</f>
        <v>41872.192384259259</v>
      </c>
      <c r="U2733" t="str">
        <f t="shared" si="170"/>
        <v>Aug</v>
      </c>
      <c r="V2733">
        <f t="shared" si="171"/>
        <v>2014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>(E2734/D2734)*100</f>
        <v>118.25000000000001</v>
      </c>
      <c r="P2734" s="6">
        <f>E2734/L2734</f>
        <v>97.191780821917803</v>
      </c>
      <c r="Q2734" t="str">
        <f t="shared" si="168"/>
        <v>technology</v>
      </c>
      <c r="R2734" t="str">
        <f t="shared" si="169"/>
        <v>hardware</v>
      </c>
      <c r="S2734" s="13">
        <f>(I2734/86400)+25569+(-8/24)</f>
        <v>41421.666666666664</v>
      </c>
      <c r="T2734" s="13">
        <f>(J2734/86400)+25569+(-8/24)</f>
        <v>41389.474861111106</v>
      </c>
      <c r="U2734" t="str">
        <f t="shared" si="170"/>
        <v>Apr</v>
      </c>
      <c r="V2734">
        <f t="shared" si="171"/>
        <v>2013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>(E2735/D2735)*100</f>
        <v>107.538</v>
      </c>
      <c r="P2735" s="6">
        <f>E2735/L2735</f>
        <v>451.84033613445376</v>
      </c>
      <c r="Q2735" t="str">
        <f t="shared" si="168"/>
        <v>technology</v>
      </c>
      <c r="R2735" t="str">
        <f t="shared" si="169"/>
        <v>hardware</v>
      </c>
      <c r="S2735" s="13">
        <f>(I2735/86400)+25569+(-8/24)</f>
        <v>42103.897847222215</v>
      </c>
      <c r="T2735" s="13">
        <f>(J2735/86400)+25569+(-8/24)</f>
        <v>42043.939513888887</v>
      </c>
      <c r="U2735" t="str">
        <f t="shared" si="170"/>
        <v>Feb</v>
      </c>
      <c r="V2735">
        <f t="shared" si="171"/>
        <v>2015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>(E2736/D2736)*100</f>
        <v>2260300</v>
      </c>
      <c r="P2736" s="6">
        <f>E2736/L2736</f>
        <v>138.66871165644173</v>
      </c>
      <c r="Q2736" t="str">
        <f t="shared" si="168"/>
        <v>technology</v>
      </c>
      <c r="R2736" t="str">
        <f t="shared" si="169"/>
        <v>hardware</v>
      </c>
      <c r="S2736" s="13">
        <f>(I2736/86400)+25569+(-8/24)</f>
        <v>42656.582638888889</v>
      </c>
      <c r="T2736" s="13">
        <f>(J2736/86400)+25569+(-8/24)</f>
        <v>42626.335555555554</v>
      </c>
      <c r="U2736" t="str">
        <f t="shared" si="170"/>
        <v>Sep</v>
      </c>
      <c r="V2736">
        <f t="shared" si="171"/>
        <v>2016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>(E2737/D2737)*100</f>
        <v>978.13466666666682</v>
      </c>
      <c r="P2737" s="6">
        <f>E2737/L2737</f>
        <v>21.640147492625371</v>
      </c>
      <c r="Q2737" t="str">
        <f t="shared" si="168"/>
        <v>technology</v>
      </c>
      <c r="R2737" t="str">
        <f t="shared" si="169"/>
        <v>hardware</v>
      </c>
      <c r="S2737" s="13">
        <f>(I2737/86400)+25569+(-8/24)</f>
        <v>41346.5</v>
      </c>
      <c r="T2737" s="13">
        <f>(J2737/86400)+25569+(-8/24)</f>
        <v>41315.787615740737</v>
      </c>
      <c r="U2737" t="str">
        <f t="shared" si="170"/>
        <v>Feb</v>
      </c>
      <c r="V2737">
        <f t="shared" si="171"/>
        <v>2013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>(E2738/D2738)*100</f>
        <v>122.9</v>
      </c>
      <c r="P2738" s="6">
        <f>E2738/L2738</f>
        <v>169.51724137931035</v>
      </c>
      <c r="Q2738" t="str">
        <f t="shared" si="168"/>
        <v>technology</v>
      </c>
      <c r="R2738" t="str">
        <f t="shared" si="169"/>
        <v>hardware</v>
      </c>
      <c r="S2738" s="13">
        <f>(I2738/86400)+25569+(-8/24)</f>
        <v>41752.333020833328</v>
      </c>
      <c r="T2738" s="13">
        <f>(J2738/86400)+25569+(-8/24)</f>
        <v>41722.333020833328</v>
      </c>
      <c r="U2738" t="str">
        <f t="shared" si="170"/>
        <v>Mar</v>
      </c>
      <c r="V2738">
        <f t="shared" si="171"/>
        <v>2014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>(E2739/D2739)*100</f>
        <v>246.0608</v>
      </c>
      <c r="P2739" s="6">
        <f>E2739/L2739</f>
        <v>161.88210526315791</v>
      </c>
      <c r="Q2739" t="str">
        <f t="shared" si="168"/>
        <v>technology</v>
      </c>
      <c r="R2739" t="str">
        <f t="shared" si="169"/>
        <v>hardware</v>
      </c>
      <c r="S2739" s="13">
        <f>(I2739/86400)+25569+(-8/24)</f>
        <v>41654.458333333328</v>
      </c>
      <c r="T2739" s="13">
        <f>(J2739/86400)+25569+(-8/24)</f>
        <v>41611.584340277775</v>
      </c>
      <c r="U2739" t="str">
        <f t="shared" si="170"/>
        <v>Dec</v>
      </c>
      <c r="V2739">
        <f t="shared" si="171"/>
        <v>2013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>(E2740/D2740)*100</f>
        <v>147.94</v>
      </c>
      <c r="P2740" s="6">
        <f>E2740/L2740</f>
        <v>493.13333333333333</v>
      </c>
      <c r="Q2740" t="str">
        <f t="shared" si="168"/>
        <v>technology</v>
      </c>
      <c r="R2740" t="str">
        <f t="shared" si="169"/>
        <v>hardware</v>
      </c>
      <c r="S2740" s="13">
        <f>(I2740/86400)+25569+(-8/24)</f>
        <v>42679.810231481482</v>
      </c>
      <c r="T2740" s="13">
        <f>(J2740/86400)+25569+(-8/24)</f>
        <v>42619.810231481482</v>
      </c>
      <c r="U2740" t="str">
        <f t="shared" si="170"/>
        <v>Sep</v>
      </c>
      <c r="V2740">
        <f t="shared" si="171"/>
        <v>2016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>(E2741/D2741)*100</f>
        <v>384.09090909090907</v>
      </c>
      <c r="P2741" s="6">
        <f>E2741/L2741</f>
        <v>22.120418848167539</v>
      </c>
      <c r="Q2741" t="str">
        <f t="shared" si="168"/>
        <v>technology</v>
      </c>
      <c r="R2741" t="str">
        <f t="shared" si="169"/>
        <v>hardware</v>
      </c>
      <c r="S2741" s="13">
        <f>(I2741/86400)+25569+(-8/24)</f>
        <v>41764.554594907408</v>
      </c>
      <c r="T2741" s="13">
        <f>(J2741/86400)+25569+(-8/24)</f>
        <v>41719.554594907408</v>
      </c>
      <c r="U2741" t="str">
        <f t="shared" si="170"/>
        <v>Mar</v>
      </c>
      <c r="V2741">
        <f t="shared" si="171"/>
        <v>2014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>(E2742/D2742)*100</f>
        <v>103.33333333333334</v>
      </c>
      <c r="P2742" s="6">
        <f>E2742/L2742</f>
        <v>18.235294117647058</v>
      </c>
      <c r="Q2742" t="str">
        <f t="shared" si="168"/>
        <v>technology</v>
      </c>
      <c r="R2742" t="str">
        <f t="shared" si="169"/>
        <v>hardware</v>
      </c>
      <c r="S2742" s="13">
        <f>(I2742/86400)+25569+(-8/24)</f>
        <v>42074.656851851854</v>
      </c>
      <c r="T2742" s="13">
        <f>(J2742/86400)+25569+(-8/24)</f>
        <v>42044.698518518511</v>
      </c>
      <c r="U2742" t="str">
        <f t="shared" si="170"/>
        <v>Feb</v>
      </c>
      <c r="V2742">
        <f t="shared" si="171"/>
        <v>2015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>(E2743/D2743)*100</f>
        <v>0.43750000000000006</v>
      </c>
      <c r="P2743" s="6">
        <f>E2743/L2743</f>
        <v>8.75</v>
      </c>
      <c r="Q2743" t="str">
        <f t="shared" si="168"/>
        <v>publishing</v>
      </c>
      <c r="R2743" t="str">
        <f t="shared" si="169"/>
        <v>children's books</v>
      </c>
      <c r="S2743" s="13">
        <f>(I2743/86400)+25569+(-8/24)</f>
        <v>41931.754861111105</v>
      </c>
      <c r="T2743" s="13">
        <f>(J2743/86400)+25569+(-8/24)</f>
        <v>41911.324097222219</v>
      </c>
      <c r="U2743" t="str">
        <f t="shared" si="170"/>
        <v>Sep</v>
      </c>
      <c r="V2743">
        <f t="shared" si="171"/>
        <v>2014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>(E2744/D2744)*100</f>
        <v>29.24</v>
      </c>
      <c r="P2744" s="6">
        <f>E2744/L2744</f>
        <v>40.611111111111114</v>
      </c>
      <c r="Q2744" t="str">
        <f t="shared" si="168"/>
        <v>publishing</v>
      </c>
      <c r="R2744" t="str">
        <f t="shared" si="169"/>
        <v>children's books</v>
      </c>
      <c r="S2744" s="13">
        <f>(I2744/86400)+25569+(-8/24)</f>
        <v>41044.386423611111</v>
      </c>
      <c r="T2744" s="13">
        <f>(J2744/86400)+25569+(-8/24)</f>
        <v>41030.386423611111</v>
      </c>
      <c r="U2744" t="str">
        <f t="shared" si="170"/>
        <v>May</v>
      </c>
      <c r="V2744">
        <f t="shared" si="171"/>
        <v>2012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>(E2745/D2745)*100</f>
        <v>0</v>
      </c>
      <c r="P2745" s="6" t="e">
        <f>E2745/L2745</f>
        <v>#DIV/0!</v>
      </c>
      <c r="Q2745" t="str">
        <f t="shared" si="168"/>
        <v>publishing</v>
      </c>
      <c r="R2745" t="str">
        <f t="shared" si="169"/>
        <v>children's books</v>
      </c>
      <c r="S2745" s="13">
        <f>(I2745/86400)+25569+(-8/24)</f>
        <v>42661.995451388888</v>
      </c>
      <c r="T2745" s="13">
        <f>(J2745/86400)+25569+(-8/24)</f>
        <v>42631.995451388888</v>
      </c>
      <c r="U2745" t="str">
        <f t="shared" si="170"/>
        <v>Sep</v>
      </c>
      <c r="V2745">
        <f t="shared" si="171"/>
        <v>2016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>(E2746/D2746)*100</f>
        <v>5.21875</v>
      </c>
      <c r="P2746" s="6">
        <f>E2746/L2746</f>
        <v>37.954545454545453</v>
      </c>
      <c r="Q2746" t="str">
        <f t="shared" si="168"/>
        <v>publishing</v>
      </c>
      <c r="R2746" t="str">
        <f t="shared" si="169"/>
        <v>children's books</v>
      </c>
      <c r="S2746" s="13">
        <f>(I2746/86400)+25569+(-8/24)</f>
        <v>40967.729143518518</v>
      </c>
      <c r="T2746" s="13">
        <f>(J2746/86400)+25569+(-8/24)</f>
        <v>40937.729143518518</v>
      </c>
      <c r="U2746" t="str">
        <f t="shared" si="170"/>
        <v>Jan</v>
      </c>
      <c r="V2746">
        <f t="shared" si="171"/>
        <v>2012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>(E2747/D2747)*100</f>
        <v>21.887499999999999</v>
      </c>
      <c r="P2747" s="6">
        <f>E2747/L2747</f>
        <v>35.734693877551024</v>
      </c>
      <c r="Q2747" t="str">
        <f t="shared" si="168"/>
        <v>publishing</v>
      </c>
      <c r="R2747" t="str">
        <f t="shared" si="169"/>
        <v>children's books</v>
      </c>
      <c r="S2747" s="13">
        <f>(I2747/86400)+25569+(-8/24)</f>
        <v>41104.654722222222</v>
      </c>
      <c r="T2747" s="13">
        <f>(J2747/86400)+25569+(-8/24)</f>
        <v>41044.654722222222</v>
      </c>
      <c r="U2747" t="str">
        <f t="shared" si="170"/>
        <v>May</v>
      </c>
      <c r="V2747">
        <f t="shared" si="171"/>
        <v>2012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>(E2748/D2748)*100</f>
        <v>26.700000000000003</v>
      </c>
      <c r="P2748" s="6">
        <f>E2748/L2748</f>
        <v>42.157894736842103</v>
      </c>
      <c r="Q2748" t="str">
        <f t="shared" si="168"/>
        <v>publishing</v>
      </c>
      <c r="R2748" t="str">
        <f t="shared" si="169"/>
        <v>children's books</v>
      </c>
      <c r="S2748" s="13">
        <f>(I2748/86400)+25569+(-8/24)</f>
        <v>41880.44804398148</v>
      </c>
      <c r="T2748" s="13">
        <f>(J2748/86400)+25569+(-8/24)</f>
        <v>41850.44804398148</v>
      </c>
      <c r="U2748" t="str">
        <f t="shared" si="170"/>
        <v>Jul</v>
      </c>
      <c r="V2748">
        <f t="shared" si="171"/>
        <v>2014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>(E2749/D2749)*100</f>
        <v>28.000000000000004</v>
      </c>
      <c r="P2749" s="6">
        <f>E2749/L2749</f>
        <v>35</v>
      </c>
      <c r="Q2749" t="str">
        <f t="shared" si="168"/>
        <v>publishing</v>
      </c>
      <c r="R2749" t="str">
        <f t="shared" si="169"/>
        <v>children's books</v>
      </c>
      <c r="S2749" s="13">
        <f>(I2749/86400)+25569+(-8/24)</f>
        <v>41075.798611111109</v>
      </c>
      <c r="T2749" s="13">
        <f>(J2749/86400)+25569+(-8/24)</f>
        <v>41044.314780092587</v>
      </c>
      <c r="U2749" t="str">
        <f t="shared" si="170"/>
        <v>May</v>
      </c>
      <c r="V2749">
        <f t="shared" si="171"/>
        <v>2012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>(E2750/D2750)*100</f>
        <v>1.06</v>
      </c>
      <c r="P2750" s="6">
        <f>E2750/L2750</f>
        <v>13.25</v>
      </c>
      <c r="Q2750" t="str">
        <f t="shared" si="168"/>
        <v>publishing</v>
      </c>
      <c r="R2750" t="str">
        <f t="shared" si="169"/>
        <v>children's books</v>
      </c>
      <c r="S2750" s="13">
        <f>(I2750/86400)+25569+(-8/24)</f>
        <v>42615.377337962964</v>
      </c>
      <c r="T2750" s="13">
        <f>(J2750/86400)+25569+(-8/24)</f>
        <v>42585.377337962964</v>
      </c>
      <c r="U2750" t="str">
        <f t="shared" si="170"/>
        <v>Aug</v>
      </c>
      <c r="V2750">
        <f t="shared" si="171"/>
        <v>2016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>(E2751/D2751)*100</f>
        <v>1.0999999999999999</v>
      </c>
      <c r="P2751" s="6">
        <f>E2751/L2751</f>
        <v>55</v>
      </c>
      <c r="Q2751" t="str">
        <f t="shared" si="168"/>
        <v>publishing</v>
      </c>
      <c r="R2751" t="str">
        <f t="shared" si="169"/>
        <v>children's books</v>
      </c>
      <c r="S2751" s="13">
        <f>(I2751/86400)+25569+(-8/24)</f>
        <v>42098.424039351848</v>
      </c>
      <c r="T2751" s="13">
        <f>(J2751/86400)+25569+(-8/24)</f>
        <v>42068.46570601852</v>
      </c>
      <c r="U2751" t="str">
        <f t="shared" si="170"/>
        <v>Mar</v>
      </c>
      <c r="V2751">
        <f t="shared" si="171"/>
        <v>2015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>(E2752/D2752)*100</f>
        <v>0</v>
      </c>
      <c r="P2752" s="6" t="e">
        <f>E2752/L2752</f>
        <v>#DIV/0!</v>
      </c>
      <c r="Q2752" t="str">
        <f t="shared" si="168"/>
        <v>publishing</v>
      </c>
      <c r="R2752" t="str">
        <f t="shared" si="169"/>
        <v>children's books</v>
      </c>
      <c r="S2752" s="13">
        <f>(I2752/86400)+25569+(-8/24)</f>
        <v>41090.5</v>
      </c>
      <c r="T2752" s="13">
        <f>(J2752/86400)+25569+(-8/24)</f>
        <v>41078.566493055558</v>
      </c>
      <c r="U2752" t="str">
        <f t="shared" si="170"/>
        <v>Jun</v>
      </c>
      <c r="V2752">
        <f t="shared" si="171"/>
        <v>2012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>(E2753/D2753)*100</f>
        <v>0</v>
      </c>
      <c r="P2753" s="6" t="e">
        <f>E2753/L2753</f>
        <v>#DIV/0!</v>
      </c>
      <c r="Q2753" t="str">
        <f t="shared" si="168"/>
        <v>publishing</v>
      </c>
      <c r="R2753" t="str">
        <f t="shared" si="169"/>
        <v>children's books</v>
      </c>
      <c r="S2753" s="13">
        <f>(I2753/86400)+25569+(-8/24)</f>
        <v>41807.553726851846</v>
      </c>
      <c r="T2753" s="13">
        <f>(J2753/86400)+25569+(-8/24)</f>
        <v>41747.553726851846</v>
      </c>
      <c r="U2753" t="str">
        <f t="shared" si="170"/>
        <v>Apr</v>
      </c>
      <c r="V2753">
        <f t="shared" si="171"/>
        <v>2014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>(E2754/D2754)*100</f>
        <v>11.458333333333332</v>
      </c>
      <c r="P2754" s="6">
        <f>E2754/L2754</f>
        <v>39.285714285714285</v>
      </c>
      <c r="Q2754" t="str">
        <f t="shared" si="168"/>
        <v>publishing</v>
      </c>
      <c r="R2754" t="str">
        <f t="shared" si="169"/>
        <v>children's books</v>
      </c>
      <c r="S2754" s="13">
        <f>(I2754/86400)+25569+(-8/24)</f>
        <v>40895.431759259256</v>
      </c>
      <c r="T2754" s="13">
        <f>(J2754/86400)+25569+(-8/24)</f>
        <v>40855.431759259256</v>
      </c>
      <c r="U2754" t="str">
        <f t="shared" si="170"/>
        <v>Nov</v>
      </c>
      <c r="V2754">
        <f t="shared" si="171"/>
        <v>2011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>(E2755/D2755)*100</f>
        <v>19</v>
      </c>
      <c r="P2755" s="6">
        <f>E2755/L2755</f>
        <v>47.5</v>
      </c>
      <c r="Q2755" t="str">
        <f t="shared" ref="Q2755:Q2818" si="172">LEFT(N2755,FIND("/",N2755)-1)</f>
        <v>publishing</v>
      </c>
      <c r="R2755" t="str">
        <f t="shared" ref="R2755:R2818" si="173">MID(N2755,FIND("/",N2755)+1,20)</f>
        <v>children's books</v>
      </c>
      <c r="S2755" s="13">
        <f>(I2755/86400)+25569+(-8/24)</f>
        <v>41147.567395833328</v>
      </c>
      <c r="T2755" s="13">
        <f>(J2755/86400)+25569+(-8/24)</f>
        <v>41117.567395833328</v>
      </c>
      <c r="U2755" t="str">
        <f t="shared" ref="U2755:U2818" si="174">TEXT(T2755,"mmm")</f>
        <v>Jul</v>
      </c>
      <c r="V2755">
        <f t="shared" ref="V2755:V2818" si="175">YEAR(T2755)</f>
        <v>2012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>(E2756/D2756)*100</f>
        <v>0</v>
      </c>
      <c r="P2756" s="6" t="e">
        <f>E2756/L2756</f>
        <v>#DIV/0!</v>
      </c>
      <c r="Q2756" t="str">
        <f t="shared" si="172"/>
        <v>publishing</v>
      </c>
      <c r="R2756" t="str">
        <f t="shared" si="173"/>
        <v>children's books</v>
      </c>
      <c r="S2756" s="13">
        <f>(I2756/86400)+25569+(-8/24)</f>
        <v>41893.302673611106</v>
      </c>
      <c r="T2756" s="13">
        <f>(J2756/86400)+25569+(-8/24)</f>
        <v>41863.302673611106</v>
      </c>
      <c r="U2756" t="str">
        <f t="shared" si="174"/>
        <v>Aug</v>
      </c>
      <c r="V2756">
        <f t="shared" si="175"/>
        <v>2014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>(E2757/D2757)*100</f>
        <v>52</v>
      </c>
      <c r="P2757" s="6">
        <f>E2757/L2757</f>
        <v>17.333333333333332</v>
      </c>
      <c r="Q2757" t="str">
        <f t="shared" si="172"/>
        <v>publishing</v>
      </c>
      <c r="R2757" t="str">
        <f t="shared" si="173"/>
        <v>children's books</v>
      </c>
      <c r="S2757" s="13">
        <f>(I2757/86400)+25569+(-8/24)</f>
        <v>42102.457488425927</v>
      </c>
      <c r="T2757" s="13">
        <f>(J2757/86400)+25569+(-8/24)</f>
        <v>42072.457488425927</v>
      </c>
      <c r="U2757" t="str">
        <f t="shared" si="174"/>
        <v>Mar</v>
      </c>
      <c r="V2757">
        <f t="shared" si="175"/>
        <v>2015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>(E2758/D2758)*100</f>
        <v>10.48</v>
      </c>
      <c r="P2758" s="6">
        <f>E2758/L2758</f>
        <v>31.757575757575758</v>
      </c>
      <c r="Q2758" t="str">
        <f t="shared" si="172"/>
        <v>publishing</v>
      </c>
      <c r="R2758" t="str">
        <f t="shared" si="173"/>
        <v>children's books</v>
      </c>
      <c r="S2758" s="13">
        <f>(I2758/86400)+25569+(-8/24)</f>
        <v>41650.567141203697</v>
      </c>
      <c r="T2758" s="13">
        <f>(J2758/86400)+25569+(-8/24)</f>
        <v>41620.567141203697</v>
      </c>
      <c r="U2758" t="str">
        <f t="shared" si="174"/>
        <v>Dec</v>
      </c>
      <c r="V2758">
        <f t="shared" si="175"/>
        <v>2013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>(E2759/D2759)*100</f>
        <v>0.66666666666666674</v>
      </c>
      <c r="P2759" s="6">
        <f>E2759/L2759</f>
        <v>5</v>
      </c>
      <c r="Q2759" t="str">
        <f t="shared" si="172"/>
        <v>publishing</v>
      </c>
      <c r="R2759" t="str">
        <f t="shared" si="173"/>
        <v>children's books</v>
      </c>
      <c r="S2759" s="13">
        <f>(I2759/86400)+25569+(-8/24)</f>
        <v>42588.323287037034</v>
      </c>
      <c r="T2759" s="13">
        <f>(J2759/86400)+25569+(-8/24)</f>
        <v>42573.323287037034</v>
      </c>
      <c r="U2759" t="str">
        <f t="shared" si="174"/>
        <v>Jul</v>
      </c>
      <c r="V2759">
        <f t="shared" si="175"/>
        <v>2016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>(E2760/D2760)*100</f>
        <v>11.700000000000001</v>
      </c>
      <c r="P2760" s="6">
        <f>E2760/L2760</f>
        <v>39</v>
      </c>
      <c r="Q2760" t="str">
        <f t="shared" si="172"/>
        <v>publishing</v>
      </c>
      <c r="R2760" t="str">
        <f t="shared" si="173"/>
        <v>children's books</v>
      </c>
      <c r="S2760" s="13">
        <f>(I2760/86400)+25569+(-8/24)</f>
        <v>42653.10859953703</v>
      </c>
      <c r="T2760" s="13">
        <f>(J2760/86400)+25569+(-8/24)</f>
        <v>42639.10859953703</v>
      </c>
      <c r="U2760" t="str">
        <f t="shared" si="174"/>
        <v>Sep</v>
      </c>
      <c r="V2760">
        <f t="shared" si="175"/>
        <v>2016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>(E2761/D2761)*100</f>
        <v>10.5</v>
      </c>
      <c r="P2761" s="6">
        <f>E2761/L2761</f>
        <v>52.5</v>
      </c>
      <c r="Q2761" t="str">
        <f t="shared" si="172"/>
        <v>publishing</v>
      </c>
      <c r="R2761" t="str">
        <f t="shared" si="173"/>
        <v>children's books</v>
      </c>
      <c r="S2761" s="13">
        <f>(I2761/86400)+25569+(-8/24)</f>
        <v>42567.033171296294</v>
      </c>
      <c r="T2761" s="13">
        <f>(J2761/86400)+25569+(-8/24)</f>
        <v>42524.033171296294</v>
      </c>
      <c r="U2761" t="str">
        <f t="shared" si="174"/>
        <v>Jun</v>
      </c>
      <c r="V2761">
        <f t="shared" si="175"/>
        <v>2016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>(E2762/D2762)*100</f>
        <v>0</v>
      </c>
      <c r="P2762" s="6" t="e">
        <f>E2762/L2762</f>
        <v>#DIV/0!</v>
      </c>
      <c r="Q2762" t="str">
        <f t="shared" si="172"/>
        <v>publishing</v>
      </c>
      <c r="R2762" t="str">
        <f t="shared" si="173"/>
        <v>children's books</v>
      </c>
      <c r="S2762" s="13">
        <f>(I2762/86400)+25569+(-8/24)</f>
        <v>41445.127986111111</v>
      </c>
      <c r="T2762" s="13">
        <f>(J2762/86400)+25569+(-8/24)</f>
        <v>41415.127986111111</v>
      </c>
      <c r="U2762" t="str">
        <f t="shared" si="174"/>
        <v>May</v>
      </c>
      <c r="V2762">
        <f t="shared" si="175"/>
        <v>2013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>(E2763/D2763)*100</f>
        <v>0.72</v>
      </c>
      <c r="P2763" s="6">
        <f>E2763/L2763</f>
        <v>9</v>
      </c>
      <c r="Q2763" t="str">
        <f t="shared" si="172"/>
        <v>publishing</v>
      </c>
      <c r="R2763" t="str">
        <f t="shared" si="173"/>
        <v>children's books</v>
      </c>
      <c r="S2763" s="13">
        <f>(I2763/86400)+25569+(-8/24)</f>
        <v>41276.73024305555</v>
      </c>
      <c r="T2763" s="13">
        <f>(J2763/86400)+25569+(-8/24)</f>
        <v>41246.73024305555</v>
      </c>
      <c r="U2763" t="str">
        <f t="shared" si="174"/>
        <v>Dec</v>
      </c>
      <c r="V2763">
        <f t="shared" si="175"/>
        <v>2012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>(E2764/D2764)*100</f>
        <v>0.76923076923076927</v>
      </c>
      <c r="P2764" s="6">
        <f>E2764/L2764</f>
        <v>25</v>
      </c>
      <c r="Q2764" t="str">
        <f t="shared" si="172"/>
        <v>publishing</v>
      </c>
      <c r="R2764" t="str">
        <f t="shared" si="173"/>
        <v>children's books</v>
      </c>
      <c r="S2764" s="13">
        <f>(I2764/86400)+25569+(-8/24)</f>
        <v>40986.661979166667</v>
      </c>
      <c r="T2764" s="13">
        <f>(J2764/86400)+25569+(-8/24)</f>
        <v>40926.703645833331</v>
      </c>
      <c r="U2764" t="str">
        <f t="shared" si="174"/>
        <v>Jan</v>
      </c>
      <c r="V2764">
        <f t="shared" si="175"/>
        <v>2012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>(E2765/D2765)*100</f>
        <v>0.22842639593908631</v>
      </c>
      <c r="P2765" s="6">
        <f>E2765/L2765</f>
        <v>30</v>
      </c>
      <c r="Q2765" t="str">
        <f t="shared" si="172"/>
        <v>publishing</v>
      </c>
      <c r="R2765" t="str">
        <f t="shared" si="173"/>
        <v>children's books</v>
      </c>
      <c r="S2765" s="13">
        <f>(I2765/86400)+25569+(-8/24)</f>
        <v>41418.246342592589</v>
      </c>
      <c r="T2765" s="13">
        <f>(J2765/86400)+25569+(-8/24)</f>
        <v>41373.246342592589</v>
      </c>
      <c r="U2765" t="str">
        <f t="shared" si="174"/>
        <v>Apr</v>
      </c>
      <c r="V2765">
        <f t="shared" si="175"/>
        <v>2013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>(E2766/D2766)*100</f>
        <v>1.125</v>
      </c>
      <c r="P2766" s="6">
        <f>E2766/L2766</f>
        <v>11.25</v>
      </c>
      <c r="Q2766" t="str">
        <f t="shared" si="172"/>
        <v>publishing</v>
      </c>
      <c r="R2766" t="str">
        <f t="shared" si="173"/>
        <v>children's books</v>
      </c>
      <c r="S2766" s="13">
        <f>(I2766/86400)+25569+(-8/24)</f>
        <v>41059.458333333328</v>
      </c>
      <c r="T2766" s="13">
        <f>(J2766/86400)+25569+(-8/24)</f>
        <v>41029.958692129629</v>
      </c>
      <c r="U2766" t="str">
        <f t="shared" si="174"/>
        <v>Apr</v>
      </c>
      <c r="V2766">
        <f t="shared" si="175"/>
        <v>2012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>(E2767/D2767)*100</f>
        <v>0</v>
      </c>
      <c r="P2767" s="6" t="e">
        <f>E2767/L2767</f>
        <v>#DIV/0!</v>
      </c>
      <c r="Q2767" t="str">
        <f t="shared" si="172"/>
        <v>publishing</v>
      </c>
      <c r="R2767" t="str">
        <f t="shared" si="173"/>
        <v>children's books</v>
      </c>
      <c r="S2767" s="13">
        <f>(I2767/86400)+25569+(-8/24)</f>
        <v>41210.245694444442</v>
      </c>
      <c r="T2767" s="13">
        <f>(J2767/86400)+25569+(-8/24)</f>
        <v>41194.245694444442</v>
      </c>
      <c r="U2767" t="str">
        <f t="shared" si="174"/>
        <v>Oct</v>
      </c>
      <c r="V2767">
        <f t="shared" si="175"/>
        <v>2012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>(E2768/D2768)*100</f>
        <v>2</v>
      </c>
      <c r="P2768" s="6">
        <f>E2768/L2768</f>
        <v>25</v>
      </c>
      <c r="Q2768" t="str">
        <f t="shared" si="172"/>
        <v>publishing</v>
      </c>
      <c r="R2768" t="str">
        <f t="shared" si="173"/>
        <v>children's books</v>
      </c>
      <c r="S2768" s="13">
        <f>(I2768/86400)+25569+(-8/24)</f>
        <v>40766.334699074076</v>
      </c>
      <c r="T2768" s="13">
        <f>(J2768/86400)+25569+(-8/24)</f>
        <v>40736.334699074076</v>
      </c>
      <c r="U2768" t="str">
        <f t="shared" si="174"/>
        <v>Jul</v>
      </c>
      <c r="V2768">
        <f t="shared" si="175"/>
        <v>2011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>(E2769/D2769)*100</f>
        <v>0.85000000000000009</v>
      </c>
      <c r="P2769" s="6">
        <f>E2769/L2769</f>
        <v>11.333333333333334</v>
      </c>
      <c r="Q2769" t="str">
        <f t="shared" si="172"/>
        <v>publishing</v>
      </c>
      <c r="R2769" t="str">
        <f t="shared" si="173"/>
        <v>children's books</v>
      </c>
      <c r="S2769" s="13">
        <f>(I2769/86400)+25569+(-8/24)</f>
        <v>42232.625578703701</v>
      </c>
      <c r="T2769" s="13">
        <f>(J2769/86400)+25569+(-8/24)</f>
        <v>42172.625578703701</v>
      </c>
      <c r="U2769" t="str">
        <f t="shared" si="174"/>
        <v>Jun</v>
      </c>
      <c r="V2769">
        <f t="shared" si="175"/>
        <v>2015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>(E2770/D2770)*100</f>
        <v>14.314285714285715</v>
      </c>
      <c r="P2770" s="6">
        <f>E2770/L2770</f>
        <v>29.470588235294116</v>
      </c>
      <c r="Q2770" t="str">
        <f t="shared" si="172"/>
        <v>publishing</v>
      </c>
      <c r="R2770" t="str">
        <f t="shared" si="173"/>
        <v>children's books</v>
      </c>
      <c r="S2770" s="13">
        <f>(I2770/86400)+25569+(-8/24)</f>
        <v>40997.239849537036</v>
      </c>
      <c r="T2770" s="13">
        <f>(J2770/86400)+25569+(-8/24)</f>
        <v>40967.2815162037</v>
      </c>
      <c r="U2770" t="str">
        <f t="shared" si="174"/>
        <v>Feb</v>
      </c>
      <c r="V2770">
        <f t="shared" si="175"/>
        <v>2012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>(E2771/D2771)*100</f>
        <v>0.25</v>
      </c>
      <c r="P2771" s="6">
        <f>E2771/L2771</f>
        <v>1</v>
      </c>
      <c r="Q2771" t="str">
        <f t="shared" si="172"/>
        <v>publishing</v>
      </c>
      <c r="R2771" t="str">
        <f t="shared" si="173"/>
        <v>children's books</v>
      </c>
      <c r="S2771" s="13">
        <f>(I2771/86400)+25569+(-8/24)</f>
        <v>41795.492939814816</v>
      </c>
      <c r="T2771" s="13">
        <f>(J2771/86400)+25569+(-8/24)</f>
        <v>41745.492939814816</v>
      </c>
      <c r="U2771" t="str">
        <f t="shared" si="174"/>
        <v>Apr</v>
      </c>
      <c r="V2771">
        <f t="shared" si="175"/>
        <v>2014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>(E2772/D2772)*100</f>
        <v>10.411249999999999</v>
      </c>
      <c r="P2772" s="6">
        <f>E2772/L2772</f>
        <v>63.098484848484851</v>
      </c>
      <c r="Q2772" t="str">
        <f t="shared" si="172"/>
        <v>publishing</v>
      </c>
      <c r="R2772" t="str">
        <f t="shared" si="173"/>
        <v>children's books</v>
      </c>
      <c r="S2772" s="13">
        <f>(I2772/86400)+25569+(-8/24)</f>
        <v>41716.330208333333</v>
      </c>
      <c r="T2772" s="13">
        <f>(J2772/86400)+25569+(-8/24)</f>
        <v>41686.371874999997</v>
      </c>
      <c r="U2772" t="str">
        <f t="shared" si="174"/>
        <v>Feb</v>
      </c>
      <c r="V2772">
        <f t="shared" si="175"/>
        <v>2014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>(E2773/D2773)*100</f>
        <v>0</v>
      </c>
      <c r="P2773" s="6" t="e">
        <f>E2773/L2773</f>
        <v>#DIV/0!</v>
      </c>
      <c r="Q2773" t="str">
        <f t="shared" si="172"/>
        <v>publishing</v>
      </c>
      <c r="R2773" t="str">
        <f t="shared" si="173"/>
        <v>children's books</v>
      </c>
      <c r="S2773" s="13">
        <f>(I2773/86400)+25569+(-8/24)</f>
        <v>41306.375</v>
      </c>
      <c r="T2773" s="13">
        <f>(J2773/86400)+25569+(-8/24)</f>
        <v>41257.198379629626</v>
      </c>
      <c r="U2773" t="str">
        <f t="shared" si="174"/>
        <v>Dec</v>
      </c>
      <c r="V2773">
        <f t="shared" si="175"/>
        <v>2012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>(E2774/D2774)*100</f>
        <v>0</v>
      </c>
      <c r="P2774" s="6" t="e">
        <f>E2774/L2774</f>
        <v>#DIV/0!</v>
      </c>
      <c r="Q2774" t="str">
        <f t="shared" si="172"/>
        <v>publishing</v>
      </c>
      <c r="R2774" t="str">
        <f t="shared" si="173"/>
        <v>children's books</v>
      </c>
      <c r="S2774" s="13">
        <f>(I2774/86400)+25569+(-8/24)</f>
        <v>41552.535810185182</v>
      </c>
      <c r="T2774" s="13">
        <f>(J2774/86400)+25569+(-8/24)</f>
        <v>41537.535810185182</v>
      </c>
      <c r="U2774" t="str">
        <f t="shared" si="174"/>
        <v>Sep</v>
      </c>
      <c r="V2774">
        <f t="shared" si="175"/>
        <v>2013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>(E2775/D2775)*100</f>
        <v>0.18867924528301888</v>
      </c>
      <c r="P2775" s="6">
        <f>E2775/L2775</f>
        <v>1</v>
      </c>
      <c r="Q2775" t="str">
        <f t="shared" si="172"/>
        <v>publishing</v>
      </c>
      <c r="R2775" t="str">
        <f t="shared" si="173"/>
        <v>children's books</v>
      </c>
      <c r="S2775" s="13">
        <f>(I2775/86400)+25569+(-8/24)</f>
        <v>42484.531493055554</v>
      </c>
      <c r="T2775" s="13">
        <f>(J2775/86400)+25569+(-8/24)</f>
        <v>42474.531493055554</v>
      </c>
      <c r="U2775" t="str">
        <f t="shared" si="174"/>
        <v>Apr</v>
      </c>
      <c r="V2775">
        <f t="shared" si="175"/>
        <v>2016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>(E2776/D2776)*100</f>
        <v>14.249999999999998</v>
      </c>
      <c r="P2776" s="6">
        <f>E2776/L2776</f>
        <v>43.846153846153847</v>
      </c>
      <c r="Q2776" t="str">
        <f t="shared" si="172"/>
        <v>publishing</v>
      </c>
      <c r="R2776" t="str">
        <f t="shared" si="173"/>
        <v>children's books</v>
      </c>
      <c r="S2776" s="13">
        <f>(I2776/86400)+25569+(-8/24)</f>
        <v>41340.793148148143</v>
      </c>
      <c r="T2776" s="13">
        <f>(J2776/86400)+25569+(-8/24)</f>
        <v>41310.793148148143</v>
      </c>
      <c r="U2776" t="str">
        <f t="shared" si="174"/>
        <v>Feb</v>
      </c>
      <c r="V2776">
        <f t="shared" si="175"/>
        <v>2013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>(E2777/D2777)*100</f>
        <v>3</v>
      </c>
      <c r="P2777" s="6">
        <f>E2777/L2777</f>
        <v>75</v>
      </c>
      <c r="Q2777" t="str">
        <f t="shared" si="172"/>
        <v>publishing</v>
      </c>
      <c r="R2777" t="str">
        <f t="shared" si="173"/>
        <v>children's books</v>
      </c>
      <c r="S2777" s="13">
        <f>(I2777/86400)+25569+(-8/24)</f>
        <v>40892.680023148147</v>
      </c>
      <c r="T2777" s="13">
        <f>(J2777/86400)+25569+(-8/24)</f>
        <v>40862.680023148147</v>
      </c>
      <c r="U2777" t="str">
        <f t="shared" si="174"/>
        <v>Nov</v>
      </c>
      <c r="V2777">
        <f t="shared" si="175"/>
        <v>2011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>(E2778/D2778)*100</f>
        <v>7.8809523809523814</v>
      </c>
      <c r="P2778" s="6">
        <f>E2778/L2778</f>
        <v>45.972222222222221</v>
      </c>
      <c r="Q2778" t="str">
        <f t="shared" si="172"/>
        <v>publishing</v>
      </c>
      <c r="R2778" t="str">
        <f t="shared" si="173"/>
        <v>children's books</v>
      </c>
      <c r="S2778" s="13">
        <f>(I2778/86400)+25569+(-8/24)</f>
        <v>42166.963842592588</v>
      </c>
      <c r="T2778" s="13">
        <f>(J2778/86400)+25569+(-8/24)</f>
        <v>42135.963842592588</v>
      </c>
      <c r="U2778" t="str">
        <f t="shared" si="174"/>
        <v>May</v>
      </c>
      <c r="V2778">
        <f t="shared" si="175"/>
        <v>2015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>(E2779/D2779)*100</f>
        <v>0.33333333333333337</v>
      </c>
      <c r="P2779" s="6">
        <f>E2779/L2779</f>
        <v>10</v>
      </c>
      <c r="Q2779" t="str">
        <f t="shared" si="172"/>
        <v>publishing</v>
      </c>
      <c r="R2779" t="str">
        <f t="shared" si="173"/>
        <v>children's books</v>
      </c>
      <c r="S2779" s="13">
        <f>(I2779/86400)+25569+(-8/24)</f>
        <v>42202.335694444446</v>
      </c>
      <c r="T2779" s="13">
        <f>(J2779/86400)+25569+(-8/24)</f>
        <v>42172.335694444446</v>
      </c>
      <c r="U2779" t="str">
        <f t="shared" si="174"/>
        <v>Jun</v>
      </c>
      <c r="V2779">
        <f t="shared" si="175"/>
        <v>2015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>(E2780/D2780)*100</f>
        <v>25.545454545454543</v>
      </c>
      <c r="P2780" s="6">
        <f>E2780/L2780</f>
        <v>93.666666666666671</v>
      </c>
      <c r="Q2780" t="str">
        <f t="shared" si="172"/>
        <v>publishing</v>
      </c>
      <c r="R2780" t="str">
        <f t="shared" si="173"/>
        <v>children's books</v>
      </c>
      <c r="S2780" s="13">
        <f>(I2780/86400)+25569+(-8/24)</f>
        <v>41876.644745370366</v>
      </c>
      <c r="T2780" s="13">
        <f>(J2780/86400)+25569+(-8/24)</f>
        <v>41846.644745370366</v>
      </c>
      <c r="U2780" t="str">
        <f t="shared" si="174"/>
        <v>Jul</v>
      </c>
      <c r="V2780">
        <f t="shared" si="175"/>
        <v>2014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>(E2781/D2781)*100</f>
        <v>2.12</v>
      </c>
      <c r="P2781" s="6">
        <f>E2781/L2781</f>
        <v>53</v>
      </c>
      <c r="Q2781" t="str">
        <f t="shared" si="172"/>
        <v>publishing</v>
      </c>
      <c r="R2781" t="str">
        <f t="shared" si="173"/>
        <v>children's books</v>
      </c>
      <c r="S2781" s="13">
        <f>(I2781/86400)+25569+(-8/24)</f>
        <v>42330.294224537036</v>
      </c>
      <c r="T2781" s="13">
        <f>(J2781/86400)+25569+(-8/24)</f>
        <v>42300.252557870372</v>
      </c>
      <c r="U2781" t="str">
        <f t="shared" si="174"/>
        <v>Oct</v>
      </c>
      <c r="V2781">
        <f t="shared" si="175"/>
        <v>2015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>(E2782/D2782)*100</f>
        <v>0</v>
      </c>
      <c r="P2782" s="6" t="e">
        <f>E2782/L2782</f>
        <v>#DIV/0!</v>
      </c>
      <c r="Q2782" t="str">
        <f t="shared" si="172"/>
        <v>publishing</v>
      </c>
      <c r="R2782" t="str">
        <f t="shared" si="173"/>
        <v>children's books</v>
      </c>
      <c r="S2782" s="13">
        <f>(I2782/86400)+25569+(-8/24)</f>
        <v>42804.114444444444</v>
      </c>
      <c r="T2782" s="13">
        <f>(J2782/86400)+25569+(-8/24)</f>
        <v>42774.114444444444</v>
      </c>
      <c r="U2782" t="str">
        <f t="shared" si="174"/>
        <v>Feb</v>
      </c>
      <c r="V2782">
        <f t="shared" si="175"/>
        <v>2017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>(E2783/D2783)*100</f>
        <v>105.28</v>
      </c>
      <c r="P2783" s="6">
        <f>E2783/L2783</f>
        <v>47</v>
      </c>
      <c r="Q2783" t="str">
        <f t="shared" si="172"/>
        <v>theater</v>
      </c>
      <c r="R2783" t="str">
        <f t="shared" si="173"/>
        <v>plays</v>
      </c>
      <c r="S2783" s="13">
        <f>(I2783/86400)+25569+(-8/24)</f>
        <v>42046.958333333336</v>
      </c>
      <c r="T2783" s="13">
        <f>(J2783/86400)+25569+(-8/24)</f>
        <v>42018.608263888884</v>
      </c>
      <c r="U2783" t="str">
        <f t="shared" si="174"/>
        <v>Jan</v>
      </c>
      <c r="V2783">
        <f t="shared" si="175"/>
        <v>2015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>(E2784/D2784)*100</f>
        <v>120</v>
      </c>
      <c r="P2784" s="6">
        <f>E2784/L2784</f>
        <v>66.666666666666671</v>
      </c>
      <c r="Q2784" t="str">
        <f t="shared" si="172"/>
        <v>theater</v>
      </c>
      <c r="R2784" t="str">
        <f t="shared" si="173"/>
        <v>plays</v>
      </c>
      <c r="S2784" s="13">
        <f>(I2784/86400)+25569+(-8/24)</f>
        <v>42051.874305555553</v>
      </c>
      <c r="T2784" s="13">
        <f>(J2784/86400)+25569+(-8/24)</f>
        <v>42026.591643518514</v>
      </c>
      <c r="U2784" t="str">
        <f t="shared" si="174"/>
        <v>Jan</v>
      </c>
      <c r="V2784">
        <f t="shared" si="175"/>
        <v>2015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>(E2785/D2785)*100</f>
        <v>114.5</v>
      </c>
      <c r="P2785" s="6">
        <f>E2785/L2785</f>
        <v>18.770491803278688</v>
      </c>
      <c r="Q2785" t="str">
        <f t="shared" si="172"/>
        <v>theater</v>
      </c>
      <c r="R2785" t="str">
        <f t="shared" si="173"/>
        <v>plays</v>
      </c>
      <c r="S2785" s="13">
        <f>(I2785/86400)+25569+(-8/24)</f>
        <v>42117.201921296299</v>
      </c>
      <c r="T2785" s="13">
        <f>(J2785/86400)+25569+(-8/24)</f>
        <v>42103.201921296299</v>
      </c>
      <c r="U2785" t="str">
        <f t="shared" si="174"/>
        <v>Apr</v>
      </c>
      <c r="V2785">
        <f t="shared" si="175"/>
        <v>2015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>(E2786/D2786)*100</f>
        <v>119</v>
      </c>
      <c r="P2786" s="6">
        <f>E2786/L2786</f>
        <v>66.111111111111114</v>
      </c>
      <c r="Q2786" t="str">
        <f t="shared" si="172"/>
        <v>theater</v>
      </c>
      <c r="R2786" t="str">
        <f t="shared" si="173"/>
        <v>plays</v>
      </c>
      <c r="S2786" s="13">
        <f>(I2786/86400)+25569+(-8/24)</f>
        <v>41941.454201388886</v>
      </c>
      <c r="T2786" s="13">
        <f>(J2786/86400)+25569+(-8/24)</f>
        <v>41920.454201388886</v>
      </c>
      <c r="U2786" t="str">
        <f t="shared" si="174"/>
        <v>Oct</v>
      </c>
      <c r="V2786">
        <f t="shared" si="175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>(E2787/D2787)*100</f>
        <v>104.67999999999999</v>
      </c>
      <c r="P2787" s="6">
        <f>E2787/L2787</f>
        <v>36.859154929577464</v>
      </c>
      <c r="Q2787" t="str">
        <f t="shared" si="172"/>
        <v>theater</v>
      </c>
      <c r="R2787" t="str">
        <f t="shared" si="173"/>
        <v>plays</v>
      </c>
      <c r="S2787" s="13">
        <f>(I2787/86400)+25569+(-8/24)</f>
        <v>42587.541666666664</v>
      </c>
      <c r="T2787" s="13">
        <f>(J2787/86400)+25569+(-8/24)</f>
        <v>42557.856099537035</v>
      </c>
      <c r="U2787" t="str">
        <f t="shared" si="174"/>
        <v>Jul</v>
      </c>
      <c r="V2787">
        <f t="shared" si="175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>(E2788/D2788)*100</f>
        <v>117.83999999999999</v>
      </c>
      <c r="P2788" s="6">
        <f>E2788/L2788</f>
        <v>39.810810810810814</v>
      </c>
      <c r="Q2788" t="str">
        <f t="shared" si="172"/>
        <v>theater</v>
      </c>
      <c r="R2788" t="str">
        <f t="shared" si="173"/>
        <v>plays</v>
      </c>
      <c r="S2788" s="13">
        <f>(I2788/86400)+25569+(-8/24)</f>
        <v>41829.235879629625</v>
      </c>
      <c r="T2788" s="13">
        <f>(J2788/86400)+25569+(-8/24)</f>
        <v>41815.235879629625</v>
      </c>
      <c r="U2788" t="str">
        <f t="shared" si="174"/>
        <v>Jun</v>
      </c>
      <c r="V2788">
        <f t="shared" si="175"/>
        <v>2014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>(E2789/D2789)*100</f>
        <v>119.7</v>
      </c>
      <c r="P2789" s="6">
        <f>E2789/L2789</f>
        <v>31.5</v>
      </c>
      <c r="Q2789" t="str">
        <f t="shared" si="172"/>
        <v>theater</v>
      </c>
      <c r="R2789" t="str">
        <f t="shared" si="173"/>
        <v>plays</v>
      </c>
      <c r="S2789" s="13">
        <f>(I2789/86400)+25569+(-8/24)</f>
        <v>41837.865185185183</v>
      </c>
      <c r="T2789" s="13">
        <f>(J2789/86400)+25569+(-8/24)</f>
        <v>41807.865185185183</v>
      </c>
      <c r="U2789" t="str">
        <f t="shared" si="174"/>
        <v>Jun</v>
      </c>
      <c r="V2789">
        <f t="shared" si="175"/>
        <v>2014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>(E2790/D2790)*100</f>
        <v>102.49999999999999</v>
      </c>
      <c r="P2790" s="6">
        <f>E2790/L2790</f>
        <v>102.5</v>
      </c>
      <c r="Q2790" t="str">
        <f t="shared" si="172"/>
        <v>theater</v>
      </c>
      <c r="R2790" t="str">
        <f t="shared" si="173"/>
        <v>plays</v>
      </c>
      <c r="S2790" s="13">
        <f>(I2790/86400)+25569+(-8/24)</f>
        <v>42580.36855324074</v>
      </c>
      <c r="T2790" s="13">
        <f>(J2790/86400)+25569+(-8/24)</f>
        <v>42550.36855324074</v>
      </c>
      <c r="U2790" t="str">
        <f t="shared" si="174"/>
        <v>Jun</v>
      </c>
      <c r="V2790">
        <f t="shared" si="175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>(E2791/D2791)*100</f>
        <v>101.16666666666667</v>
      </c>
      <c r="P2791" s="6">
        <f>E2791/L2791</f>
        <v>126.45833333333333</v>
      </c>
      <c r="Q2791" t="str">
        <f t="shared" si="172"/>
        <v>theater</v>
      </c>
      <c r="R2791" t="str">
        <f t="shared" si="173"/>
        <v>plays</v>
      </c>
      <c r="S2791" s="13">
        <f>(I2791/86400)+25569+(-8/24)</f>
        <v>42074.833333333336</v>
      </c>
      <c r="T2791" s="13">
        <f>(J2791/86400)+25569+(-8/24)</f>
        <v>42055.679791666662</v>
      </c>
      <c r="U2791" t="str">
        <f t="shared" si="174"/>
        <v>Feb</v>
      </c>
      <c r="V2791">
        <f t="shared" si="175"/>
        <v>2015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>(E2792/D2792)*100</f>
        <v>105.33333333333333</v>
      </c>
      <c r="P2792" s="6">
        <f>E2792/L2792</f>
        <v>47.878787878787875</v>
      </c>
      <c r="Q2792" t="str">
        <f t="shared" si="172"/>
        <v>theater</v>
      </c>
      <c r="R2792" t="str">
        <f t="shared" si="173"/>
        <v>plays</v>
      </c>
      <c r="S2792" s="13">
        <f>(I2792/86400)+25569+(-8/24)</f>
        <v>42046.605358796289</v>
      </c>
      <c r="T2792" s="13">
        <f>(J2792/86400)+25569+(-8/24)</f>
        <v>42016.605358796289</v>
      </c>
      <c r="U2792" t="str">
        <f t="shared" si="174"/>
        <v>Jan</v>
      </c>
      <c r="V2792">
        <f t="shared" si="175"/>
        <v>2015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>(E2793/D2793)*100</f>
        <v>102.49999999999999</v>
      </c>
      <c r="P2793" s="6">
        <f>E2793/L2793</f>
        <v>73.214285714285708</v>
      </c>
      <c r="Q2793" t="str">
        <f t="shared" si="172"/>
        <v>theater</v>
      </c>
      <c r="R2793" t="str">
        <f t="shared" si="173"/>
        <v>plays</v>
      </c>
      <c r="S2793" s="13">
        <f>(I2793/86400)+25569+(-8/24)</f>
        <v>42621.833333333336</v>
      </c>
      <c r="T2793" s="13">
        <f>(J2793/86400)+25569+(-8/24)</f>
        <v>42591.566655092589</v>
      </c>
      <c r="U2793" t="str">
        <f t="shared" si="174"/>
        <v>Aug</v>
      </c>
      <c r="V2793">
        <f t="shared" si="175"/>
        <v>2016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>(E2794/D2794)*100</f>
        <v>107.60000000000001</v>
      </c>
      <c r="P2794" s="6">
        <f>E2794/L2794</f>
        <v>89.666666666666671</v>
      </c>
      <c r="Q2794" t="str">
        <f t="shared" si="172"/>
        <v>theater</v>
      </c>
      <c r="R2794" t="str">
        <f t="shared" si="173"/>
        <v>plays</v>
      </c>
      <c r="S2794" s="13">
        <f>(I2794/86400)+25569+(-8/24)</f>
        <v>42227.897673611107</v>
      </c>
      <c r="T2794" s="13">
        <f>(J2794/86400)+25569+(-8/24)</f>
        <v>42182.897673611107</v>
      </c>
      <c r="U2794" t="str">
        <f t="shared" si="174"/>
        <v>Jun</v>
      </c>
      <c r="V2794">
        <f t="shared" si="175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>(E2795/D2795)*100</f>
        <v>110.5675</v>
      </c>
      <c r="P2795" s="6">
        <f>E2795/L2795</f>
        <v>151.4623287671233</v>
      </c>
      <c r="Q2795" t="str">
        <f t="shared" si="172"/>
        <v>theater</v>
      </c>
      <c r="R2795" t="str">
        <f t="shared" si="173"/>
        <v>plays</v>
      </c>
      <c r="S2795" s="13">
        <f>(I2795/86400)+25569+(-8/24)</f>
        <v>42206.085706018515</v>
      </c>
      <c r="T2795" s="13">
        <f>(J2795/86400)+25569+(-8/24)</f>
        <v>42176.085706018515</v>
      </c>
      <c r="U2795" t="str">
        <f t="shared" si="174"/>
        <v>Jun</v>
      </c>
      <c r="V2795">
        <f t="shared" si="175"/>
        <v>2015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>(E2796/D2796)*100</f>
        <v>150</v>
      </c>
      <c r="P2796" s="6">
        <f>E2796/L2796</f>
        <v>25</v>
      </c>
      <c r="Q2796" t="str">
        <f t="shared" si="172"/>
        <v>theater</v>
      </c>
      <c r="R2796" t="str">
        <f t="shared" si="173"/>
        <v>plays</v>
      </c>
      <c r="S2796" s="13">
        <f>(I2796/86400)+25569+(-8/24)</f>
        <v>42432.458333333336</v>
      </c>
      <c r="T2796" s="13">
        <f>(J2796/86400)+25569+(-8/24)</f>
        <v>42416.35832175926</v>
      </c>
      <c r="U2796" t="str">
        <f t="shared" si="174"/>
        <v>Feb</v>
      </c>
      <c r="V2796">
        <f t="shared" si="175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>(E2797/D2797)*100</f>
        <v>104.28571428571429</v>
      </c>
      <c r="P2797" s="6">
        <f>E2797/L2797</f>
        <v>36.5</v>
      </c>
      <c r="Q2797" t="str">
        <f t="shared" si="172"/>
        <v>theater</v>
      </c>
      <c r="R2797" t="str">
        <f t="shared" si="173"/>
        <v>plays</v>
      </c>
      <c r="S2797" s="13">
        <f>(I2797/86400)+25569+(-8/24)</f>
        <v>41796.625</v>
      </c>
      <c r="T2797" s="13">
        <f>(J2797/86400)+25569+(-8/24)</f>
        <v>41780.192604166667</v>
      </c>
      <c r="U2797" t="str">
        <f t="shared" si="174"/>
        <v>May</v>
      </c>
      <c r="V2797">
        <f t="shared" si="175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>(E2798/D2798)*100</f>
        <v>115.5</v>
      </c>
      <c r="P2798" s="6">
        <f>E2798/L2798</f>
        <v>44</v>
      </c>
      <c r="Q2798" t="str">
        <f t="shared" si="172"/>
        <v>theater</v>
      </c>
      <c r="R2798" t="str">
        <f t="shared" si="173"/>
        <v>plays</v>
      </c>
      <c r="S2798" s="13">
        <f>(I2798/86400)+25569+(-8/24)</f>
        <v>41825.194768518515</v>
      </c>
      <c r="T2798" s="13">
        <f>(J2798/86400)+25569+(-8/24)</f>
        <v>41795.194768518515</v>
      </c>
      <c r="U2798" t="str">
        <f t="shared" si="174"/>
        <v>Jun</v>
      </c>
      <c r="V2798">
        <f t="shared" si="175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>(E2799/D2799)*100</f>
        <v>102.64512500000001</v>
      </c>
      <c r="P2799" s="6">
        <f>E2799/L2799</f>
        <v>87.357553191489373</v>
      </c>
      <c r="Q2799" t="str">
        <f t="shared" si="172"/>
        <v>theater</v>
      </c>
      <c r="R2799" t="str">
        <f t="shared" si="173"/>
        <v>plays</v>
      </c>
      <c r="S2799" s="13">
        <f>(I2799/86400)+25569+(-8/24)</f>
        <v>41828.606944444444</v>
      </c>
      <c r="T2799" s="13">
        <f>(J2799/86400)+25569+(-8/24)</f>
        <v>41798.606944444444</v>
      </c>
      <c r="U2799" t="str">
        <f t="shared" si="174"/>
        <v>Jun</v>
      </c>
      <c r="V2799">
        <f t="shared" si="175"/>
        <v>2014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>(E2800/D2800)*100</f>
        <v>101.4</v>
      </c>
      <c r="P2800" s="6">
        <f>E2800/L2800</f>
        <v>36.474820143884891</v>
      </c>
      <c r="Q2800" t="str">
        <f t="shared" si="172"/>
        <v>theater</v>
      </c>
      <c r="R2800" t="str">
        <f t="shared" si="173"/>
        <v>plays</v>
      </c>
      <c r="S2800" s="13">
        <f>(I2800/86400)+25569+(-8/24)</f>
        <v>42216.333333333336</v>
      </c>
      <c r="T2800" s="13">
        <f>(J2800/86400)+25569+(-8/24)</f>
        <v>42201.341678240737</v>
      </c>
      <c r="U2800" t="str">
        <f t="shared" si="174"/>
        <v>Jul</v>
      </c>
      <c r="V2800">
        <f t="shared" si="175"/>
        <v>2015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>(E2801/D2801)*100</f>
        <v>116.6348</v>
      </c>
      <c r="P2801" s="6">
        <f>E2801/L2801</f>
        <v>44.859538461538463</v>
      </c>
      <c r="Q2801" t="str">
        <f t="shared" si="172"/>
        <v>theater</v>
      </c>
      <c r="R2801" t="str">
        <f t="shared" si="173"/>
        <v>plays</v>
      </c>
      <c r="S2801" s="13">
        <f>(I2801/86400)+25569+(-8/24)</f>
        <v>42538.333333333336</v>
      </c>
      <c r="T2801" s="13">
        <f>(J2801/86400)+25569+(-8/24)</f>
        <v>42506.93136574074</v>
      </c>
      <c r="U2801" t="str">
        <f t="shared" si="174"/>
        <v>May</v>
      </c>
      <c r="V2801">
        <f t="shared" si="175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>(E2802/D2802)*100</f>
        <v>133</v>
      </c>
      <c r="P2802" s="6">
        <f>E2802/L2802</f>
        <v>42.903225806451616</v>
      </c>
      <c r="Q2802" t="str">
        <f t="shared" si="172"/>
        <v>theater</v>
      </c>
      <c r="R2802" t="str">
        <f t="shared" si="173"/>
        <v>plays</v>
      </c>
      <c r="S2802" s="13">
        <f>(I2802/86400)+25569+(-8/24)</f>
        <v>42008.219513888886</v>
      </c>
      <c r="T2802" s="13">
        <f>(J2802/86400)+25569+(-8/24)</f>
        <v>41948.219513888886</v>
      </c>
      <c r="U2802" t="str">
        <f t="shared" si="174"/>
        <v>Nov</v>
      </c>
      <c r="V2802">
        <f t="shared" si="175"/>
        <v>2014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>(E2803/D2803)*100</f>
        <v>133.20000000000002</v>
      </c>
      <c r="P2803" s="6">
        <f>E2803/L2803</f>
        <v>51.230769230769234</v>
      </c>
      <c r="Q2803" t="str">
        <f t="shared" si="172"/>
        <v>theater</v>
      </c>
      <c r="R2803" t="str">
        <f t="shared" si="173"/>
        <v>plays</v>
      </c>
      <c r="S2803" s="13">
        <f>(I2803/86400)+25569+(-8/24)</f>
        <v>41922.125</v>
      </c>
      <c r="T2803" s="13">
        <f>(J2803/86400)+25569+(-8/24)</f>
        <v>41899.909826388888</v>
      </c>
      <c r="U2803" t="str">
        <f t="shared" si="174"/>
        <v>Sep</v>
      </c>
      <c r="V2803">
        <f t="shared" si="175"/>
        <v>2014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>(E2804/D2804)*100</f>
        <v>101.83333333333333</v>
      </c>
      <c r="P2804" s="6">
        <f>E2804/L2804</f>
        <v>33.944444444444443</v>
      </c>
      <c r="Q2804" t="str">
        <f t="shared" si="172"/>
        <v>theater</v>
      </c>
      <c r="R2804" t="str">
        <f t="shared" si="173"/>
        <v>plays</v>
      </c>
      <c r="S2804" s="13">
        <f>(I2804/86400)+25569+(-8/24)</f>
        <v>42222.313738425924</v>
      </c>
      <c r="T2804" s="13">
        <f>(J2804/86400)+25569+(-8/24)</f>
        <v>42192.313738425924</v>
      </c>
      <c r="U2804" t="str">
        <f t="shared" si="174"/>
        <v>Jul</v>
      </c>
      <c r="V2804">
        <f t="shared" si="175"/>
        <v>2015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>(E2805/D2805)*100</f>
        <v>127.95</v>
      </c>
      <c r="P2805" s="6">
        <f>E2805/L2805</f>
        <v>90.744680851063833</v>
      </c>
      <c r="Q2805" t="str">
        <f t="shared" si="172"/>
        <v>theater</v>
      </c>
      <c r="R2805" t="str">
        <f t="shared" si="173"/>
        <v>plays</v>
      </c>
      <c r="S2805" s="13">
        <f>(I2805/86400)+25569+(-8/24)</f>
        <v>42200.666666666664</v>
      </c>
      <c r="T2805" s="13">
        <f>(J2805/86400)+25569+(-8/24)</f>
        <v>42157.732361111113</v>
      </c>
      <c r="U2805" t="str">
        <f t="shared" si="174"/>
        <v>Jun</v>
      </c>
      <c r="V2805">
        <f t="shared" si="175"/>
        <v>2015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>(E2806/D2806)*100</f>
        <v>114.99999999999999</v>
      </c>
      <c r="P2806" s="6">
        <f>E2806/L2806</f>
        <v>50</v>
      </c>
      <c r="Q2806" t="str">
        <f t="shared" si="172"/>
        <v>theater</v>
      </c>
      <c r="R2806" t="str">
        <f t="shared" si="173"/>
        <v>plays</v>
      </c>
      <c r="S2806" s="13">
        <f>(I2806/86400)+25569+(-8/24)</f>
        <v>41911.120254629626</v>
      </c>
      <c r="T2806" s="13">
        <f>(J2806/86400)+25569+(-8/24)</f>
        <v>41881.120254629626</v>
      </c>
      <c r="U2806" t="str">
        <f t="shared" si="174"/>
        <v>Aug</v>
      </c>
      <c r="V2806">
        <f t="shared" si="175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>(E2807/D2807)*100</f>
        <v>110.00000000000001</v>
      </c>
      <c r="P2807" s="6">
        <f>E2807/L2807</f>
        <v>24.444444444444443</v>
      </c>
      <c r="Q2807" t="str">
        <f t="shared" si="172"/>
        <v>theater</v>
      </c>
      <c r="R2807" t="str">
        <f t="shared" si="173"/>
        <v>plays</v>
      </c>
      <c r="S2807" s="13">
        <f>(I2807/86400)+25569+(-8/24)</f>
        <v>42238.1721412037</v>
      </c>
      <c r="T2807" s="13">
        <f>(J2807/86400)+25569+(-8/24)</f>
        <v>42213.1721412037</v>
      </c>
      <c r="U2807" t="str">
        <f t="shared" si="174"/>
        <v>Jul</v>
      </c>
      <c r="V2807">
        <f t="shared" si="175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>(E2808/D2808)*100</f>
        <v>112.1</v>
      </c>
      <c r="P2808" s="6">
        <f>E2808/L2808</f>
        <v>44.25</v>
      </c>
      <c r="Q2808" t="str">
        <f t="shared" si="172"/>
        <v>theater</v>
      </c>
      <c r="R2808" t="str">
        <f t="shared" si="173"/>
        <v>plays</v>
      </c>
      <c r="S2808" s="13">
        <f>(I2808/86400)+25569+(-8/24)</f>
        <v>42221.124999999993</v>
      </c>
      <c r="T2808" s="13">
        <f>(J2808/86400)+25569+(-8/24)</f>
        <v>42184.933912037035</v>
      </c>
      <c r="U2808" t="str">
        <f t="shared" si="174"/>
        <v>Jun</v>
      </c>
      <c r="V2808">
        <f t="shared" si="175"/>
        <v>2015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>(E2809/D2809)*100</f>
        <v>126</v>
      </c>
      <c r="P2809" s="6">
        <f>E2809/L2809</f>
        <v>67.741935483870961</v>
      </c>
      <c r="Q2809" t="str">
        <f t="shared" si="172"/>
        <v>theater</v>
      </c>
      <c r="R2809" t="str">
        <f t="shared" si="173"/>
        <v>plays</v>
      </c>
      <c r="S2809" s="13">
        <f>(I2809/86400)+25569+(-8/24)</f>
        <v>42184.539791666662</v>
      </c>
      <c r="T2809" s="13">
        <f>(J2809/86400)+25569+(-8/24)</f>
        <v>42154.539791666662</v>
      </c>
      <c r="U2809" t="str">
        <f t="shared" si="174"/>
        <v>May</v>
      </c>
      <c r="V2809">
        <f t="shared" si="175"/>
        <v>2015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>(E2810/D2810)*100</f>
        <v>100.24444444444444</v>
      </c>
      <c r="P2810" s="6">
        <f>E2810/L2810</f>
        <v>65.376811594202906</v>
      </c>
      <c r="Q2810" t="str">
        <f t="shared" si="172"/>
        <v>theater</v>
      </c>
      <c r="R2810" t="str">
        <f t="shared" si="173"/>
        <v>plays</v>
      </c>
      <c r="S2810" s="13">
        <f>(I2810/86400)+25569+(-8/24)</f>
        <v>42238.513136574074</v>
      </c>
      <c r="T2810" s="13">
        <f>(J2810/86400)+25569+(-8/24)</f>
        <v>42208.513136574074</v>
      </c>
      <c r="U2810" t="str">
        <f t="shared" si="174"/>
        <v>Jul</v>
      </c>
      <c r="V2810">
        <f t="shared" si="175"/>
        <v>2015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>(E2811/D2811)*100</f>
        <v>102.4</v>
      </c>
      <c r="P2811" s="6">
        <f>E2811/L2811</f>
        <v>121.9047619047619</v>
      </c>
      <c r="Q2811" t="str">
        <f t="shared" si="172"/>
        <v>theater</v>
      </c>
      <c r="R2811" t="str">
        <f t="shared" si="173"/>
        <v>plays</v>
      </c>
      <c r="S2811" s="13">
        <f>(I2811/86400)+25569+(-8/24)</f>
        <v>42459.277083333327</v>
      </c>
      <c r="T2811" s="13">
        <f>(J2811/86400)+25569+(-8/24)</f>
        <v>42451.163483796299</v>
      </c>
      <c r="U2811" t="str">
        <f t="shared" si="174"/>
        <v>Mar</v>
      </c>
      <c r="V2811">
        <f t="shared" si="175"/>
        <v>2016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>(E2812/D2812)*100</f>
        <v>108.2</v>
      </c>
      <c r="P2812" s="6">
        <f>E2812/L2812</f>
        <v>47.456140350877192</v>
      </c>
      <c r="Q2812" t="str">
        <f t="shared" si="172"/>
        <v>theater</v>
      </c>
      <c r="R2812" t="str">
        <f t="shared" si="173"/>
        <v>plays</v>
      </c>
      <c r="S2812" s="13">
        <f>(I2812/86400)+25569+(-8/24)</f>
        <v>41790.832638888889</v>
      </c>
      <c r="T2812" s="13">
        <f>(J2812/86400)+25569+(-8/24)</f>
        <v>41758.806296296294</v>
      </c>
      <c r="U2812" t="str">
        <f t="shared" si="174"/>
        <v>Apr</v>
      </c>
      <c r="V2812">
        <f t="shared" si="175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>(E2813/D2813)*100</f>
        <v>100.27</v>
      </c>
      <c r="P2813" s="6">
        <f>E2813/L2813</f>
        <v>92.842592592592595</v>
      </c>
      <c r="Q2813" t="str">
        <f t="shared" si="172"/>
        <v>theater</v>
      </c>
      <c r="R2813" t="str">
        <f t="shared" si="173"/>
        <v>plays</v>
      </c>
      <c r="S2813" s="13">
        <f>(I2813/86400)+25569+(-8/24)</f>
        <v>42058.163229166668</v>
      </c>
      <c r="T2813" s="13">
        <f>(J2813/86400)+25569+(-8/24)</f>
        <v>42028.163229166668</v>
      </c>
      <c r="U2813" t="str">
        <f t="shared" si="174"/>
        <v>Jan</v>
      </c>
      <c r="V2813">
        <f t="shared" si="175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>(E2814/D2814)*100</f>
        <v>113.3</v>
      </c>
      <c r="P2814" s="6">
        <f>E2814/L2814</f>
        <v>68.253012048192772</v>
      </c>
      <c r="Q2814" t="str">
        <f t="shared" si="172"/>
        <v>theater</v>
      </c>
      <c r="R2814" t="str">
        <f t="shared" si="173"/>
        <v>plays</v>
      </c>
      <c r="S2814" s="13">
        <f>(I2814/86400)+25569+(-8/24)</f>
        <v>42099.833333333336</v>
      </c>
      <c r="T2814" s="13">
        <f>(J2814/86400)+25569+(-8/24)</f>
        <v>42054.410856481474</v>
      </c>
      <c r="U2814" t="str">
        <f t="shared" si="174"/>
        <v>Feb</v>
      </c>
      <c r="V2814">
        <f t="shared" si="175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>(E2815/D2815)*100</f>
        <v>127.57571428571428</v>
      </c>
      <c r="P2815" s="6">
        <f>E2815/L2815</f>
        <v>37.209583333333335</v>
      </c>
      <c r="Q2815" t="str">
        <f t="shared" si="172"/>
        <v>theater</v>
      </c>
      <c r="R2815" t="str">
        <f t="shared" si="173"/>
        <v>plays</v>
      </c>
      <c r="S2815" s="13">
        <f>(I2815/86400)+25569+(-8/24)</f>
        <v>42718.409270833326</v>
      </c>
      <c r="T2815" s="13">
        <f>(J2815/86400)+25569+(-8/24)</f>
        <v>42693.409270833326</v>
      </c>
      <c r="U2815" t="str">
        <f t="shared" si="174"/>
        <v>Nov</v>
      </c>
      <c r="V2815">
        <f t="shared" si="175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>(E2816/D2816)*100</f>
        <v>107.73333333333332</v>
      </c>
      <c r="P2816" s="6">
        <f>E2816/L2816</f>
        <v>25.25</v>
      </c>
      <c r="Q2816" t="str">
        <f t="shared" si="172"/>
        <v>theater</v>
      </c>
      <c r="R2816" t="str">
        <f t="shared" si="173"/>
        <v>plays</v>
      </c>
      <c r="S2816" s="13">
        <f>(I2816/86400)+25569+(-8/24)</f>
        <v>42133.066145833327</v>
      </c>
      <c r="T2816" s="13">
        <f>(J2816/86400)+25569+(-8/24)</f>
        <v>42103.066145833327</v>
      </c>
      <c r="U2816" t="str">
        <f t="shared" si="174"/>
        <v>Apr</v>
      </c>
      <c r="V2816">
        <f t="shared" si="175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>(E2817/D2817)*100</f>
        <v>242</v>
      </c>
      <c r="P2817" s="6">
        <f>E2817/L2817</f>
        <v>43.214285714285715</v>
      </c>
      <c r="Q2817" t="str">
        <f t="shared" si="172"/>
        <v>theater</v>
      </c>
      <c r="R2817" t="str">
        <f t="shared" si="173"/>
        <v>plays</v>
      </c>
      <c r="S2817" s="13">
        <f>(I2817/86400)+25569+(-8/24)</f>
        <v>42589.443391203698</v>
      </c>
      <c r="T2817" s="13">
        <f>(J2817/86400)+25569+(-8/24)</f>
        <v>42559.443391203698</v>
      </c>
      <c r="U2817" t="str">
        <f t="shared" si="174"/>
        <v>Jul</v>
      </c>
      <c r="V2817">
        <f t="shared" si="175"/>
        <v>2016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>(E2818/D2818)*100</f>
        <v>141.56666666666666</v>
      </c>
      <c r="P2818" s="6">
        <f>E2818/L2818</f>
        <v>25.130177514792898</v>
      </c>
      <c r="Q2818" t="str">
        <f t="shared" si="172"/>
        <v>theater</v>
      </c>
      <c r="R2818" t="str">
        <f t="shared" si="173"/>
        <v>plays</v>
      </c>
      <c r="S2818" s="13">
        <f>(I2818/86400)+25569+(-8/24)</f>
        <v>42218.333333333336</v>
      </c>
      <c r="T2818" s="13">
        <f>(J2818/86400)+25569+(-8/24)</f>
        <v>42188.134166666663</v>
      </c>
      <c r="U2818" t="str">
        <f t="shared" si="174"/>
        <v>Jul</v>
      </c>
      <c r="V2818">
        <f t="shared" si="175"/>
        <v>2015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>(E2819/D2819)*100</f>
        <v>130</v>
      </c>
      <c r="P2819" s="6">
        <f>E2819/L2819</f>
        <v>23.636363636363637</v>
      </c>
      <c r="Q2819" t="str">
        <f t="shared" ref="Q2819:Q2882" si="176">LEFT(N2819,FIND("/",N2819)-1)</f>
        <v>theater</v>
      </c>
      <c r="R2819" t="str">
        <f t="shared" ref="R2819:R2882" si="177">MID(N2819,FIND("/",N2819)+1,20)</f>
        <v>plays</v>
      </c>
      <c r="S2819" s="13">
        <f>(I2819/86400)+25569+(-8/24)</f>
        <v>42063.30164351852</v>
      </c>
      <c r="T2819" s="13">
        <f>(J2819/86400)+25569+(-8/24)</f>
        <v>42023.30164351852</v>
      </c>
      <c r="U2819" t="str">
        <f t="shared" ref="U2819:U2882" si="178">TEXT(T2819,"mmm")</f>
        <v>Jan</v>
      </c>
      <c r="V2819">
        <f t="shared" ref="V2819:V2882" si="179">YEAR(T2819)</f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>(E2820/D2820)*100</f>
        <v>106.03</v>
      </c>
      <c r="P2820" s="6">
        <f>E2820/L2820</f>
        <v>103.95098039215686</v>
      </c>
      <c r="Q2820" t="str">
        <f t="shared" si="176"/>
        <v>theater</v>
      </c>
      <c r="R2820" t="str">
        <f t="shared" si="177"/>
        <v>plays</v>
      </c>
      <c r="S2820" s="13">
        <f>(I2820/86400)+25569+(-8/24)</f>
        <v>42270.264884259253</v>
      </c>
      <c r="T2820" s="13">
        <f>(J2820/86400)+25569+(-8/24)</f>
        <v>42250.264884259253</v>
      </c>
      <c r="U2820" t="str">
        <f t="shared" si="178"/>
        <v>Sep</v>
      </c>
      <c r="V2820">
        <f t="shared" si="179"/>
        <v>2015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>(E2821/D2821)*100</f>
        <v>104.80000000000001</v>
      </c>
      <c r="P2821" s="6">
        <f>E2821/L2821</f>
        <v>50.384615384615387</v>
      </c>
      <c r="Q2821" t="str">
        <f t="shared" si="176"/>
        <v>theater</v>
      </c>
      <c r="R2821" t="str">
        <f t="shared" si="177"/>
        <v>plays</v>
      </c>
      <c r="S2821" s="13">
        <f>(I2821/86400)+25569+(-8/24)</f>
        <v>42169.192233796297</v>
      </c>
      <c r="T2821" s="13">
        <f>(J2821/86400)+25569+(-8/24)</f>
        <v>42139.192233796297</v>
      </c>
      <c r="U2821" t="str">
        <f t="shared" si="178"/>
        <v>May</v>
      </c>
      <c r="V2821">
        <f t="shared" si="179"/>
        <v>2015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>(E2822/D2822)*100</f>
        <v>136</v>
      </c>
      <c r="P2822" s="6">
        <f>E2822/L2822</f>
        <v>13.6</v>
      </c>
      <c r="Q2822" t="str">
        <f t="shared" si="176"/>
        <v>theater</v>
      </c>
      <c r="R2822" t="str">
        <f t="shared" si="177"/>
        <v>plays</v>
      </c>
      <c r="S2822" s="13">
        <f>(I2822/86400)+25569+(-8/24)</f>
        <v>42425.666666666664</v>
      </c>
      <c r="T2822" s="13">
        <f>(J2822/86400)+25569+(-8/24)</f>
        <v>42401.277650462966</v>
      </c>
      <c r="U2822" t="str">
        <f t="shared" si="178"/>
        <v>Feb</v>
      </c>
      <c r="V2822">
        <f t="shared" si="179"/>
        <v>2016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>(E2823/D2823)*100</f>
        <v>100</v>
      </c>
      <c r="P2823" s="6">
        <f>E2823/L2823</f>
        <v>28.571428571428573</v>
      </c>
      <c r="Q2823" t="str">
        <f t="shared" si="176"/>
        <v>theater</v>
      </c>
      <c r="R2823" t="str">
        <f t="shared" si="177"/>
        <v>plays</v>
      </c>
      <c r="S2823" s="13">
        <f>(I2823/86400)+25569+(-8/24)</f>
        <v>41905.589525462965</v>
      </c>
      <c r="T2823" s="13">
        <f>(J2823/86400)+25569+(-8/24)</f>
        <v>41875.589525462965</v>
      </c>
      <c r="U2823" t="str">
        <f t="shared" si="178"/>
        <v>Aug</v>
      </c>
      <c r="V2823">
        <f t="shared" si="179"/>
        <v>2014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>(E2824/D2824)*100</f>
        <v>100</v>
      </c>
      <c r="P2824" s="6">
        <f>E2824/L2824</f>
        <v>63.829787234042556</v>
      </c>
      <c r="Q2824" t="str">
        <f t="shared" si="176"/>
        <v>theater</v>
      </c>
      <c r="R2824" t="str">
        <f t="shared" si="177"/>
        <v>plays</v>
      </c>
      <c r="S2824" s="13">
        <f>(I2824/86400)+25569+(-8/24)</f>
        <v>42090.308935185181</v>
      </c>
      <c r="T2824" s="13">
        <f>(J2824/86400)+25569+(-8/24)</f>
        <v>42060.350601851846</v>
      </c>
      <c r="U2824" t="str">
        <f t="shared" si="178"/>
        <v>Feb</v>
      </c>
      <c r="V2824">
        <f t="shared" si="179"/>
        <v>2015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>(E2825/D2825)*100</f>
        <v>124</v>
      </c>
      <c r="P2825" s="6">
        <f>E2825/L2825</f>
        <v>8.8571428571428577</v>
      </c>
      <c r="Q2825" t="str">
        <f t="shared" si="176"/>
        <v>theater</v>
      </c>
      <c r="R2825" t="str">
        <f t="shared" si="177"/>
        <v>plays</v>
      </c>
      <c r="S2825" s="13">
        <f>(I2825/86400)+25569+(-8/24)</f>
        <v>42094.624305555553</v>
      </c>
      <c r="T2825" s="13">
        <f>(J2825/86400)+25569+(-8/24)</f>
        <v>42066.678310185183</v>
      </c>
      <c r="U2825" t="str">
        <f t="shared" si="178"/>
        <v>Mar</v>
      </c>
      <c r="V2825">
        <f t="shared" si="179"/>
        <v>2015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>(E2826/D2826)*100</f>
        <v>116.92307692307693</v>
      </c>
      <c r="P2826" s="6">
        <f>E2826/L2826</f>
        <v>50.666666666666664</v>
      </c>
      <c r="Q2826" t="str">
        <f t="shared" si="176"/>
        <v>theater</v>
      </c>
      <c r="R2826" t="str">
        <f t="shared" si="177"/>
        <v>plays</v>
      </c>
      <c r="S2826" s="13">
        <f>(I2826/86400)+25569+(-8/24)</f>
        <v>42167.738194444442</v>
      </c>
      <c r="T2826" s="13">
        <f>(J2826/86400)+25569+(-8/24)</f>
        <v>42135.9374537037</v>
      </c>
      <c r="U2826" t="str">
        <f t="shared" si="178"/>
        <v>May</v>
      </c>
      <c r="V2826">
        <f t="shared" si="179"/>
        <v>2015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>(E2827/D2827)*100</f>
        <v>103.33333333333334</v>
      </c>
      <c r="P2827" s="6">
        <f>E2827/L2827</f>
        <v>60.784313725490193</v>
      </c>
      <c r="Q2827" t="str">
        <f t="shared" si="176"/>
        <v>theater</v>
      </c>
      <c r="R2827" t="str">
        <f t="shared" si="177"/>
        <v>plays</v>
      </c>
      <c r="S2827" s="13">
        <f>(I2827/86400)+25569+(-8/24)</f>
        <v>42342.459328703706</v>
      </c>
      <c r="T2827" s="13">
        <f>(J2827/86400)+25569+(-8/24)</f>
        <v>42312.459328703706</v>
      </c>
      <c r="U2827" t="str">
        <f t="shared" si="178"/>
        <v>Nov</v>
      </c>
      <c r="V2827">
        <f t="shared" si="179"/>
        <v>2015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>(E2828/D2828)*100</f>
        <v>107.74999999999999</v>
      </c>
      <c r="P2828" s="6">
        <f>E2828/L2828</f>
        <v>113.42105263157895</v>
      </c>
      <c r="Q2828" t="str">
        <f t="shared" si="176"/>
        <v>theater</v>
      </c>
      <c r="R2828" t="str">
        <f t="shared" si="177"/>
        <v>plays</v>
      </c>
      <c r="S2828" s="13">
        <f>(I2828/86400)+25569+(-8/24)</f>
        <v>42194.958333333336</v>
      </c>
      <c r="T2828" s="13">
        <f>(J2828/86400)+25569+(-8/24)</f>
        <v>42170.701527777775</v>
      </c>
      <c r="U2828" t="str">
        <f t="shared" si="178"/>
        <v>Jun</v>
      </c>
      <c r="V2828">
        <f t="shared" si="179"/>
        <v>2015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>(E2829/D2829)*100</f>
        <v>120.24999999999999</v>
      </c>
      <c r="P2829" s="6">
        <f>E2829/L2829</f>
        <v>104.56521739130434</v>
      </c>
      <c r="Q2829" t="str">
        <f t="shared" si="176"/>
        <v>theater</v>
      </c>
      <c r="R2829" t="str">
        <f t="shared" si="177"/>
        <v>plays</v>
      </c>
      <c r="S2829" s="13">
        <f>(I2829/86400)+25569+(-8/24)</f>
        <v>42524.354166666664</v>
      </c>
      <c r="T2829" s="13">
        <f>(J2829/86400)+25569+(-8/24)</f>
        <v>42494.350300925922</v>
      </c>
      <c r="U2829" t="str">
        <f t="shared" si="178"/>
        <v>May</v>
      </c>
      <c r="V2829">
        <f t="shared" si="179"/>
        <v>2016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>(E2830/D2830)*100</f>
        <v>100.37894736842105</v>
      </c>
      <c r="P2830" s="6">
        <f>E2830/L2830</f>
        <v>98.30927835051547</v>
      </c>
      <c r="Q2830" t="str">
        <f t="shared" si="176"/>
        <v>theater</v>
      </c>
      <c r="R2830" t="str">
        <f t="shared" si="177"/>
        <v>plays</v>
      </c>
      <c r="S2830" s="13">
        <f>(I2830/86400)+25569+(-8/24)</f>
        <v>42279.624999999993</v>
      </c>
      <c r="T2830" s="13">
        <f>(J2830/86400)+25569+(-8/24)</f>
        <v>42253.931354166663</v>
      </c>
      <c r="U2830" t="str">
        <f t="shared" si="178"/>
        <v>Sep</v>
      </c>
      <c r="V2830">
        <f t="shared" si="179"/>
        <v>2015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>(E2831/D2831)*100</f>
        <v>106.52</v>
      </c>
      <c r="P2831" s="6">
        <f>E2831/L2831</f>
        <v>35.039473684210527</v>
      </c>
      <c r="Q2831" t="str">
        <f t="shared" si="176"/>
        <v>theater</v>
      </c>
      <c r="R2831" t="str">
        <f t="shared" si="177"/>
        <v>plays</v>
      </c>
      <c r="S2831" s="13">
        <f>(I2831/86400)+25569+(-8/24)</f>
        <v>42523.100902777776</v>
      </c>
      <c r="T2831" s="13">
        <f>(J2831/86400)+25569+(-8/24)</f>
        <v>42495.100902777776</v>
      </c>
      <c r="U2831" t="str">
        <f t="shared" si="178"/>
        <v>May</v>
      </c>
      <c r="V2831">
        <f t="shared" si="179"/>
        <v>2016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>(E2832/D2832)*100</f>
        <v>100</v>
      </c>
      <c r="P2832" s="6">
        <f>E2832/L2832</f>
        <v>272.72727272727275</v>
      </c>
      <c r="Q2832" t="str">
        <f t="shared" si="176"/>
        <v>theater</v>
      </c>
      <c r="R2832" t="str">
        <f t="shared" si="177"/>
        <v>plays</v>
      </c>
      <c r="S2832" s="13">
        <f>(I2832/86400)+25569+(-8/24)</f>
        <v>41770.832638888889</v>
      </c>
      <c r="T2832" s="13">
        <f>(J2832/86400)+25569+(-8/24)</f>
        <v>41758.506342592591</v>
      </c>
      <c r="U2832" t="str">
        <f t="shared" si="178"/>
        <v>Apr</v>
      </c>
      <c r="V2832">
        <f t="shared" si="179"/>
        <v>2014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>(E2833/D2833)*100</f>
        <v>110.66666666666667</v>
      </c>
      <c r="P2833" s="6">
        <f>E2833/L2833</f>
        <v>63.846153846153847</v>
      </c>
      <c r="Q2833" t="str">
        <f t="shared" si="176"/>
        <v>theater</v>
      </c>
      <c r="R2833" t="str">
        <f t="shared" si="177"/>
        <v>plays</v>
      </c>
      <c r="S2833" s="13">
        <f>(I2833/86400)+25569+(-8/24)</f>
        <v>42201.491550925923</v>
      </c>
      <c r="T2833" s="13">
        <f>(J2833/86400)+25569+(-8/24)</f>
        <v>42171.491550925923</v>
      </c>
      <c r="U2833" t="str">
        <f t="shared" si="178"/>
        <v>Jun</v>
      </c>
      <c r="V2833">
        <f t="shared" si="179"/>
        <v>2015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>(E2834/D2834)*100</f>
        <v>114.71959999999999</v>
      </c>
      <c r="P2834" s="6">
        <f>E2834/L2834</f>
        <v>30.189368421052631</v>
      </c>
      <c r="Q2834" t="str">
        <f t="shared" si="176"/>
        <v>theater</v>
      </c>
      <c r="R2834" t="str">
        <f t="shared" si="177"/>
        <v>plays</v>
      </c>
      <c r="S2834" s="13">
        <f>(I2834/86400)+25569+(-8/24)</f>
        <v>41966.583333333336</v>
      </c>
      <c r="T2834" s="13">
        <f>(J2834/86400)+25569+(-8/24)</f>
        <v>41938.376087962963</v>
      </c>
      <c r="U2834" t="str">
        <f t="shared" si="178"/>
        <v>Oct</v>
      </c>
      <c r="V2834">
        <f t="shared" si="179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>(E2835/D2835)*100</f>
        <v>108.25925925925925</v>
      </c>
      <c r="P2835" s="6">
        <f>E2835/L2835</f>
        <v>83.51428571428572</v>
      </c>
      <c r="Q2835" t="str">
        <f t="shared" si="176"/>
        <v>theater</v>
      </c>
      <c r="R2835" t="str">
        <f t="shared" si="177"/>
        <v>plays</v>
      </c>
      <c r="S2835" s="13">
        <f>(I2835/86400)+25569+(-8/24)</f>
        <v>42287.749999999993</v>
      </c>
      <c r="T2835" s="13">
        <f>(J2835/86400)+25569+(-8/24)</f>
        <v>42267.794363425921</v>
      </c>
      <c r="U2835" t="str">
        <f t="shared" si="178"/>
        <v>Sep</v>
      </c>
      <c r="V2835">
        <f t="shared" si="179"/>
        <v>2015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>(E2836/D2836)*100</f>
        <v>170</v>
      </c>
      <c r="P2836" s="6">
        <f>E2836/L2836</f>
        <v>64.761904761904759</v>
      </c>
      <c r="Q2836" t="str">
        <f t="shared" si="176"/>
        <v>theater</v>
      </c>
      <c r="R2836" t="str">
        <f t="shared" si="177"/>
        <v>plays</v>
      </c>
      <c r="S2836" s="13">
        <f>(I2836/86400)+25569+(-8/24)</f>
        <v>42034.626504629625</v>
      </c>
      <c r="T2836" s="13">
        <f>(J2836/86400)+25569+(-8/24)</f>
        <v>42019.626504629625</v>
      </c>
      <c r="U2836" t="str">
        <f t="shared" si="178"/>
        <v>Jan</v>
      </c>
      <c r="V2836">
        <f t="shared" si="179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>(E2837/D2837)*100</f>
        <v>187.09899999999999</v>
      </c>
      <c r="P2837" s="6">
        <f>E2837/L2837</f>
        <v>20.118172043010752</v>
      </c>
      <c r="Q2837" t="str">
        <f t="shared" si="176"/>
        <v>theater</v>
      </c>
      <c r="R2837" t="str">
        <f t="shared" si="177"/>
        <v>plays</v>
      </c>
      <c r="S2837" s="13">
        <f>(I2837/86400)+25569+(-8/24)</f>
        <v>42342.666666666664</v>
      </c>
      <c r="T2837" s="13">
        <f>(J2837/86400)+25569+(-8/24)</f>
        <v>42313.370567129627</v>
      </c>
      <c r="U2837" t="str">
        <f t="shared" si="178"/>
        <v>Nov</v>
      </c>
      <c r="V2837">
        <f t="shared" si="179"/>
        <v>2015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>(E2838/D2838)*100</f>
        <v>107.77777777777777</v>
      </c>
      <c r="P2838" s="6">
        <f>E2838/L2838</f>
        <v>44.090909090909093</v>
      </c>
      <c r="Q2838" t="str">
        <f t="shared" si="176"/>
        <v>theater</v>
      </c>
      <c r="R2838" t="str">
        <f t="shared" si="177"/>
        <v>plays</v>
      </c>
      <c r="S2838" s="13">
        <f>(I2838/86400)+25569+(-8/24)</f>
        <v>42783.874305555553</v>
      </c>
      <c r="T2838" s="13">
        <f>(J2838/86400)+25569+(-8/24)</f>
        <v>42745.928449074076</v>
      </c>
      <c r="U2838" t="str">
        <f t="shared" si="178"/>
        <v>Jan</v>
      </c>
      <c r="V2838">
        <f t="shared" si="179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>(E2839/D2839)*100</f>
        <v>100</v>
      </c>
      <c r="P2839" s="6">
        <f>E2839/L2839</f>
        <v>40.476190476190474</v>
      </c>
      <c r="Q2839" t="str">
        <f t="shared" si="176"/>
        <v>theater</v>
      </c>
      <c r="R2839" t="str">
        <f t="shared" si="177"/>
        <v>plays</v>
      </c>
      <c r="S2839" s="13">
        <f>(I2839/86400)+25569+(-8/24)</f>
        <v>42347.616712962961</v>
      </c>
      <c r="T2839" s="13">
        <f>(J2839/86400)+25569+(-8/24)</f>
        <v>42307.575046296297</v>
      </c>
      <c r="U2839" t="str">
        <f t="shared" si="178"/>
        <v>Oct</v>
      </c>
      <c r="V2839">
        <f t="shared" si="179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>(E2840/D2840)*100</f>
        <v>120.24999999999999</v>
      </c>
      <c r="P2840" s="6">
        <f>E2840/L2840</f>
        <v>44.537037037037038</v>
      </c>
      <c r="Q2840" t="str">
        <f t="shared" si="176"/>
        <v>theater</v>
      </c>
      <c r="R2840" t="str">
        <f t="shared" si="177"/>
        <v>plays</v>
      </c>
      <c r="S2840" s="13">
        <f>(I2840/86400)+25569+(-8/24)</f>
        <v>41864.583333333328</v>
      </c>
      <c r="T2840" s="13">
        <f>(J2840/86400)+25569+(-8/24)</f>
        <v>41842.274259259255</v>
      </c>
      <c r="U2840" t="str">
        <f t="shared" si="178"/>
        <v>Jul</v>
      </c>
      <c r="V2840">
        <f t="shared" si="179"/>
        <v>2014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>(E2841/D2841)*100</f>
        <v>111.42857142857143</v>
      </c>
      <c r="P2841" s="6">
        <f>E2841/L2841</f>
        <v>125.80645161290323</v>
      </c>
      <c r="Q2841" t="str">
        <f t="shared" si="176"/>
        <v>theater</v>
      </c>
      <c r="R2841" t="str">
        <f t="shared" si="177"/>
        <v>plays</v>
      </c>
      <c r="S2841" s="13">
        <f>(I2841/86400)+25569+(-8/24)</f>
        <v>41875.874305555553</v>
      </c>
      <c r="T2841" s="13">
        <f>(J2841/86400)+25569+(-8/24)</f>
        <v>41852.906874999993</v>
      </c>
      <c r="U2841" t="str">
        <f t="shared" si="178"/>
        <v>Aug</v>
      </c>
      <c r="V2841">
        <f t="shared" si="179"/>
        <v>2014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>(E2842/D2842)*100</f>
        <v>104</v>
      </c>
      <c r="P2842" s="6">
        <f>E2842/L2842</f>
        <v>19.696969696969695</v>
      </c>
      <c r="Q2842" t="str">
        <f t="shared" si="176"/>
        <v>theater</v>
      </c>
      <c r="R2842" t="str">
        <f t="shared" si="177"/>
        <v>plays</v>
      </c>
      <c r="S2842" s="13">
        <f>(I2842/86400)+25569+(-8/24)</f>
        <v>42081.374999999993</v>
      </c>
      <c r="T2842" s="13">
        <f>(J2842/86400)+25569+(-8/24)</f>
        <v>42059.702303240738</v>
      </c>
      <c r="U2842" t="str">
        <f t="shared" si="178"/>
        <v>Feb</v>
      </c>
      <c r="V2842">
        <f t="shared" si="179"/>
        <v>2015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>(E2843/D2843)*100</f>
        <v>1</v>
      </c>
      <c r="P2843" s="6">
        <f>E2843/L2843</f>
        <v>10</v>
      </c>
      <c r="Q2843" t="str">
        <f t="shared" si="176"/>
        <v>theater</v>
      </c>
      <c r="R2843" t="str">
        <f t="shared" si="177"/>
        <v>plays</v>
      </c>
      <c r="S2843" s="13">
        <f>(I2843/86400)+25569+(-8/24)</f>
        <v>42351.447881944441</v>
      </c>
      <c r="T2843" s="13">
        <f>(J2843/86400)+25569+(-8/24)</f>
        <v>42291.406215277777</v>
      </c>
      <c r="U2843" t="str">
        <f t="shared" si="178"/>
        <v>Oct</v>
      </c>
      <c r="V2843">
        <f t="shared" si="179"/>
        <v>2015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>(E2844/D2844)*100</f>
        <v>0</v>
      </c>
      <c r="P2844" s="6" t="e">
        <f>E2844/L2844</f>
        <v>#DIV/0!</v>
      </c>
      <c r="Q2844" t="str">
        <f t="shared" si="176"/>
        <v>theater</v>
      </c>
      <c r="R2844" t="str">
        <f t="shared" si="177"/>
        <v>plays</v>
      </c>
      <c r="S2844" s="13">
        <f>(I2844/86400)+25569+(-8/24)</f>
        <v>41811.125</v>
      </c>
      <c r="T2844" s="13">
        <f>(J2844/86400)+25569+(-8/24)</f>
        <v>41784.619155092594</v>
      </c>
      <c r="U2844" t="str">
        <f t="shared" si="178"/>
        <v>May</v>
      </c>
      <c r="V2844">
        <f t="shared" si="179"/>
        <v>2014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>(E2845/D2845)*100</f>
        <v>0</v>
      </c>
      <c r="P2845" s="6" t="e">
        <f>E2845/L2845</f>
        <v>#DIV/0!</v>
      </c>
      <c r="Q2845" t="str">
        <f t="shared" si="176"/>
        <v>theater</v>
      </c>
      <c r="R2845" t="str">
        <f t="shared" si="177"/>
        <v>plays</v>
      </c>
      <c r="S2845" s="13">
        <f>(I2845/86400)+25569+(-8/24)</f>
        <v>42533.833333333336</v>
      </c>
      <c r="T2845" s="13">
        <f>(J2845/86400)+25569+(-8/24)</f>
        <v>42492.404513888883</v>
      </c>
      <c r="U2845" t="str">
        <f t="shared" si="178"/>
        <v>May</v>
      </c>
      <c r="V2845">
        <f t="shared" si="179"/>
        <v>2016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>(E2846/D2846)*100</f>
        <v>5.4545454545454541</v>
      </c>
      <c r="P2846" s="6">
        <f>E2846/L2846</f>
        <v>30</v>
      </c>
      <c r="Q2846" t="str">
        <f t="shared" si="176"/>
        <v>theater</v>
      </c>
      <c r="R2846" t="str">
        <f t="shared" si="177"/>
        <v>plays</v>
      </c>
      <c r="S2846" s="13">
        <f>(I2846/86400)+25569+(-8/24)</f>
        <v>42739.212731481479</v>
      </c>
      <c r="T2846" s="13">
        <f>(J2846/86400)+25569+(-8/24)</f>
        <v>42709.212731481479</v>
      </c>
      <c r="U2846" t="str">
        <f t="shared" si="178"/>
        <v>Dec</v>
      </c>
      <c r="V2846">
        <f t="shared" si="179"/>
        <v>2016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>(E2847/D2847)*100</f>
        <v>31.546666666666667</v>
      </c>
      <c r="P2847" s="6">
        <f>E2847/L2847</f>
        <v>60.666666666666664</v>
      </c>
      <c r="Q2847" t="str">
        <f t="shared" si="176"/>
        <v>theater</v>
      </c>
      <c r="R2847" t="str">
        <f t="shared" si="177"/>
        <v>plays</v>
      </c>
      <c r="S2847" s="13">
        <f>(I2847/86400)+25569+(-8/24)</f>
        <v>42162.683252314811</v>
      </c>
      <c r="T2847" s="13">
        <f>(J2847/86400)+25569+(-8/24)</f>
        <v>42102.683252314811</v>
      </c>
      <c r="U2847" t="str">
        <f t="shared" si="178"/>
        <v>Apr</v>
      </c>
      <c r="V2847">
        <f t="shared" si="179"/>
        <v>2015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>(E2848/D2848)*100</f>
        <v>0</v>
      </c>
      <c r="P2848" s="6" t="e">
        <f>E2848/L2848</f>
        <v>#DIV/0!</v>
      </c>
      <c r="Q2848" t="str">
        <f t="shared" si="176"/>
        <v>theater</v>
      </c>
      <c r="R2848" t="str">
        <f t="shared" si="177"/>
        <v>plays</v>
      </c>
      <c r="S2848" s="13">
        <f>(I2848/86400)+25569+(-8/24)</f>
        <v>42153.358726851853</v>
      </c>
      <c r="T2848" s="13">
        <f>(J2848/86400)+25569+(-8/24)</f>
        <v>42108.358726851853</v>
      </c>
      <c r="U2848" t="str">
        <f t="shared" si="178"/>
        <v>Apr</v>
      </c>
      <c r="V2848">
        <f t="shared" si="179"/>
        <v>2015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>(E2849/D2849)*100</f>
        <v>0</v>
      </c>
      <c r="P2849" s="6" t="e">
        <f>E2849/L2849</f>
        <v>#DIV/0!</v>
      </c>
      <c r="Q2849" t="str">
        <f t="shared" si="176"/>
        <v>theater</v>
      </c>
      <c r="R2849" t="str">
        <f t="shared" si="177"/>
        <v>plays</v>
      </c>
      <c r="S2849" s="13">
        <f>(I2849/86400)+25569+(-8/24)</f>
        <v>42513.472974537035</v>
      </c>
      <c r="T2849" s="13">
        <f>(J2849/86400)+25569+(-8/24)</f>
        <v>42453.472974537035</v>
      </c>
      <c r="U2849" t="str">
        <f t="shared" si="178"/>
        <v>Mar</v>
      </c>
      <c r="V2849">
        <f t="shared" si="179"/>
        <v>2016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>(E2850/D2850)*100</f>
        <v>0.2</v>
      </c>
      <c r="P2850" s="6">
        <f>E2850/L2850</f>
        <v>23.333333333333332</v>
      </c>
      <c r="Q2850" t="str">
        <f t="shared" si="176"/>
        <v>theater</v>
      </c>
      <c r="R2850" t="str">
        <f t="shared" si="177"/>
        <v>plays</v>
      </c>
      <c r="S2850" s="13">
        <f>(I2850/86400)+25569+(-8/24)</f>
        <v>42153.315497685187</v>
      </c>
      <c r="T2850" s="13">
        <f>(J2850/86400)+25569+(-8/24)</f>
        <v>42123.315497685187</v>
      </c>
      <c r="U2850" t="str">
        <f t="shared" si="178"/>
        <v>Apr</v>
      </c>
      <c r="V2850">
        <f t="shared" si="179"/>
        <v>2015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>(E2851/D2851)*100</f>
        <v>1</v>
      </c>
      <c r="P2851" s="6">
        <f>E2851/L2851</f>
        <v>5</v>
      </c>
      <c r="Q2851" t="str">
        <f t="shared" si="176"/>
        <v>theater</v>
      </c>
      <c r="R2851" t="str">
        <f t="shared" si="177"/>
        <v>plays</v>
      </c>
      <c r="S2851" s="13">
        <f>(I2851/86400)+25569+(-8/24)</f>
        <v>42483.094907407409</v>
      </c>
      <c r="T2851" s="13">
        <f>(J2851/86400)+25569+(-8/24)</f>
        <v>42453.094907407409</v>
      </c>
      <c r="U2851" t="str">
        <f t="shared" si="178"/>
        <v>Mar</v>
      </c>
      <c r="V2851">
        <f t="shared" si="179"/>
        <v>2016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>(E2852/D2852)*100</f>
        <v>3.8875000000000002</v>
      </c>
      <c r="P2852" s="6">
        <f>E2852/L2852</f>
        <v>23.923076923076923</v>
      </c>
      <c r="Q2852" t="str">
        <f t="shared" si="176"/>
        <v>theater</v>
      </c>
      <c r="R2852" t="str">
        <f t="shared" si="177"/>
        <v>plays</v>
      </c>
      <c r="S2852" s="13">
        <f>(I2852/86400)+25569+(-8/24)</f>
        <v>41887.673738425925</v>
      </c>
      <c r="T2852" s="13">
        <f>(J2852/86400)+25569+(-8/24)</f>
        <v>41857.673738425925</v>
      </c>
      <c r="U2852" t="str">
        <f t="shared" si="178"/>
        <v>Aug</v>
      </c>
      <c r="V2852">
        <f t="shared" si="179"/>
        <v>2014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>(E2853/D2853)*100</f>
        <v>0</v>
      </c>
      <c r="P2853" s="6" t="e">
        <f>E2853/L2853</f>
        <v>#DIV/0!</v>
      </c>
      <c r="Q2853" t="str">
        <f t="shared" si="176"/>
        <v>theater</v>
      </c>
      <c r="R2853" t="str">
        <f t="shared" si="177"/>
        <v>plays</v>
      </c>
      <c r="S2853" s="13">
        <f>(I2853/86400)+25569+(-8/24)</f>
        <v>42398.636805555558</v>
      </c>
      <c r="T2853" s="13">
        <f>(J2853/86400)+25569+(-8/24)</f>
        <v>42389.669317129628</v>
      </c>
      <c r="U2853" t="str">
        <f t="shared" si="178"/>
        <v>Jan</v>
      </c>
      <c r="V2853">
        <f t="shared" si="179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>(E2854/D2854)*100</f>
        <v>1.9</v>
      </c>
      <c r="P2854" s="6">
        <f>E2854/L2854</f>
        <v>15.833333333333334</v>
      </c>
      <c r="Q2854" t="str">
        <f t="shared" si="176"/>
        <v>theater</v>
      </c>
      <c r="R2854" t="str">
        <f t="shared" si="177"/>
        <v>plays</v>
      </c>
      <c r="S2854" s="13">
        <f>(I2854/86400)+25569+(-8/24)</f>
        <v>41810.711840277778</v>
      </c>
      <c r="T2854" s="13">
        <f>(J2854/86400)+25569+(-8/24)</f>
        <v>41780.711840277778</v>
      </c>
      <c r="U2854" t="str">
        <f t="shared" si="178"/>
        <v>May</v>
      </c>
      <c r="V2854">
        <f t="shared" si="179"/>
        <v>2014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>(E2855/D2855)*100</f>
        <v>0</v>
      </c>
      <c r="P2855" s="6" t="e">
        <f>E2855/L2855</f>
        <v>#DIV/0!</v>
      </c>
      <c r="Q2855" t="str">
        <f t="shared" si="176"/>
        <v>theater</v>
      </c>
      <c r="R2855" t="str">
        <f t="shared" si="177"/>
        <v>plays</v>
      </c>
      <c r="S2855" s="13">
        <f>(I2855/86400)+25569+(-8/24)</f>
        <v>41895.85760416666</v>
      </c>
      <c r="T2855" s="13">
        <f>(J2855/86400)+25569+(-8/24)</f>
        <v>41835.85760416666</v>
      </c>
      <c r="U2855" t="str">
        <f t="shared" si="178"/>
        <v>Jul</v>
      </c>
      <c r="V2855">
        <f t="shared" si="179"/>
        <v>2014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>(E2856/D2856)*100</f>
        <v>41.699999999999996</v>
      </c>
      <c r="P2856" s="6">
        <f>E2856/L2856</f>
        <v>29.785714285714285</v>
      </c>
      <c r="Q2856" t="str">
        <f t="shared" si="176"/>
        <v>theater</v>
      </c>
      <c r="R2856" t="str">
        <f t="shared" si="177"/>
        <v>plays</v>
      </c>
      <c r="S2856" s="13">
        <f>(I2856/86400)+25569+(-8/24)</f>
        <v>42131.383321759255</v>
      </c>
      <c r="T2856" s="13">
        <f>(J2856/86400)+25569+(-8/24)</f>
        <v>42111.383321759255</v>
      </c>
      <c r="U2856" t="str">
        <f t="shared" si="178"/>
        <v>Apr</v>
      </c>
      <c r="V2856">
        <f t="shared" si="179"/>
        <v>2015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>(E2857/D2857)*100</f>
        <v>50</v>
      </c>
      <c r="P2857" s="6">
        <f>E2857/L2857</f>
        <v>60</v>
      </c>
      <c r="Q2857" t="str">
        <f t="shared" si="176"/>
        <v>theater</v>
      </c>
      <c r="R2857" t="str">
        <f t="shared" si="177"/>
        <v>plays</v>
      </c>
      <c r="S2857" s="13">
        <f>(I2857/86400)+25569+(-8/24)</f>
        <v>42398.648611111108</v>
      </c>
      <c r="T2857" s="13">
        <f>(J2857/86400)+25569+(-8/24)</f>
        <v>42369.674432870372</v>
      </c>
      <c r="U2857" t="str">
        <f t="shared" si="178"/>
        <v>Dec</v>
      </c>
      <c r="V2857">
        <f t="shared" si="179"/>
        <v>2015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>(E2858/D2858)*100</f>
        <v>4.8666666666666663</v>
      </c>
      <c r="P2858" s="6">
        <f>E2858/L2858</f>
        <v>24.333333333333332</v>
      </c>
      <c r="Q2858" t="str">
        <f t="shared" si="176"/>
        <v>theater</v>
      </c>
      <c r="R2858" t="str">
        <f t="shared" si="177"/>
        <v>plays</v>
      </c>
      <c r="S2858" s="13">
        <f>(I2858/86400)+25569+(-8/24)</f>
        <v>42224.56527777778</v>
      </c>
      <c r="T2858" s="13">
        <f>(J2858/86400)+25569+(-8/24)</f>
        <v>42164.704247685186</v>
      </c>
      <c r="U2858" t="str">
        <f t="shared" si="178"/>
        <v>Jun</v>
      </c>
      <c r="V2858">
        <f t="shared" si="179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>(E2859/D2859)*100</f>
        <v>19.736842105263158</v>
      </c>
      <c r="P2859" s="6">
        <f>E2859/L2859</f>
        <v>500</v>
      </c>
      <c r="Q2859" t="str">
        <f t="shared" si="176"/>
        <v>theater</v>
      </c>
      <c r="R2859" t="str">
        <f t="shared" si="177"/>
        <v>plays</v>
      </c>
      <c r="S2859" s="13">
        <f>(I2859/86400)+25569+(-8/24)</f>
        <v>42786.416666666664</v>
      </c>
      <c r="T2859" s="13">
        <f>(J2859/86400)+25569+(-8/24)</f>
        <v>42726.586747685178</v>
      </c>
      <c r="U2859" t="str">
        <f t="shared" si="178"/>
        <v>Dec</v>
      </c>
      <c r="V2859">
        <f t="shared" si="179"/>
        <v>2016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>(E2860/D2860)*100</f>
        <v>0</v>
      </c>
      <c r="P2860" s="6" t="e">
        <f>E2860/L2860</f>
        <v>#DIV/0!</v>
      </c>
      <c r="Q2860" t="str">
        <f t="shared" si="176"/>
        <v>theater</v>
      </c>
      <c r="R2860" t="str">
        <f t="shared" si="177"/>
        <v>plays</v>
      </c>
      <c r="S2860" s="13">
        <f>(I2860/86400)+25569+(-8/24)</f>
        <v>41978.144444444442</v>
      </c>
      <c r="T2860" s="13">
        <f>(J2860/86400)+25569+(-8/24)</f>
        <v>41954.211747685178</v>
      </c>
      <c r="U2860" t="str">
        <f t="shared" si="178"/>
        <v>Nov</v>
      </c>
      <c r="V2860">
        <f t="shared" si="179"/>
        <v>2014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>(E2861/D2861)*100</f>
        <v>1.7500000000000002</v>
      </c>
      <c r="P2861" s="6">
        <f>E2861/L2861</f>
        <v>35</v>
      </c>
      <c r="Q2861" t="str">
        <f t="shared" si="176"/>
        <v>theater</v>
      </c>
      <c r="R2861" t="str">
        <f t="shared" si="177"/>
        <v>plays</v>
      </c>
      <c r="S2861" s="13">
        <f>(I2861/86400)+25569+(-8/24)</f>
        <v>42293.028981481482</v>
      </c>
      <c r="T2861" s="13">
        <f>(J2861/86400)+25569+(-8/24)</f>
        <v>42233.028981481482</v>
      </c>
      <c r="U2861" t="str">
        <f t="shared" si="178"/>
        <v>Aug</v>
      </c>
      <c r="V2861">
        <f t="shared" si="179"/>
        <v>2015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>(E2862/D2862)*100</f>
        <v>6.65</v>
      </c>
      <c r="P2862" s="6">
        <f>E2862/L2862</f>
        <v>29.555555555555557</v>
      </c>
      <c r="Q2862" t="str">
        <f t="shared" si="176"/>
        <v>theater</v>
      </c>
      <c r="R2862" t="str">
        <f t="shared" si="177"/>
        <v>plays</v>
      </c>
      <c r="S2862" s="13">
        <f>(I2862/86400)+25569+(-8/24)</f>
        <v>42540.467314814814</v>
      </c>
      <c r="T2862" s="13">
        <f>(J2862/86400)+25569+(-8/24)</f>
        <v>42480.467314814814</v>
      </c>
      <c r="U2862" t="str">
        <f t="shared" si="178"/>
        <v>Apr</v>
      </c>
      <c r="V2862">
        <f t="shared" si="179"/>
        <v>2016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>(E2863/D2863)*100</f>
        <v>32</v>
      </c>
      <c r="P2863" s="6">
        <f>E2863/L2863</f>
        <v>26.666666666666668</v>
      </c>
      <c r="Q2863" t="str">
        <f t="shared" si="176"/>
        <v>theater</v>
      </c>
      <c r="R2863" t="str">
        <f t="shared" si="177"/>
        <v>plays</v>
      </c>
      <c r="S2863" s="13">
        <f>(I2863/86400)+25569+(-8/24)</f>
        <v>42271.2575</v>
      </c>
      <c r="T2863" s="13">
        <f>(J2863/86400)+25569+(-8/24)</f>
        <v>42257.2575</v>
      </c>
      <c r="U2863" t="str">
        <f t="shared" si="178"/>
        <v>Sep</v>
      </c>
      <c r="V2863">
        <f t="shared" si="179"/>
        <v>2015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>(E2864/D2864)*100</f>
        <v>0.43307086614173229</v>
      </c>
      <c r="P2864" s="6">
        <f>E2864/L2864</f>
        <v>18.333333333333332</v>
      </c>
      <c r="Q2864" t="str">
        <f t="shared" si="176"/>
        <v>theater</v>
      </c>
      <c r="R2864" t="str">
        <f t="shared" si="177"/>
        <v>plays</v>
      </c>
      <c r="S2864" s="13">
        <f>(I2864/86400)+25569+(-8/24)</f>
        <v>41814.456354166665</v>
      </c>
      <c r="T2864" s="13">
        <f>(J2864/86400)+25569+(-8/24)</f>
        <v>41784.456354166665</v>
      </c>
      <c r="U2864" t="str">
        <f t="shared" si="178"/>
        <v>May</v>
      </c>
      <c r="V2864">
        <f t="shared" si="179"/>
        <v>2014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>(E2865/D2865)*100</f>
        <v>0.04</v>
      </c>
      <c r="P2865" s="6">
        <f>E2865/L2865</f>
        <v>20</v>
      </c>
      <c r="Q2865" t="str">
        <f t="shared" si="176"/>
        <v>theater</v>
      </c>
      <c r="R2865" t="str">
        <f t="shared" si="177"/>
        <v>plays</v>
      </c>
      <c r="S2865" s="13">
        <f>(I2865/86400)+25569+(-8/24)</f>
        <v>41891.34170138889</v>
      </c>
      <c r="T2865" s="13">
        <f>(J2865/86400)+25569+(-8/24)</f>
        <v>41831.34170138889</v>
      </c>
      <c r="U2865" t="str">
        <f t="shared" si="178"/>
        <v>Jul</v>
      </c>
      <c r="V2865">
        <f t="shared" si="179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>(E2866/D2866)*100</f>
        <v>1.6</v>
      </c>
      <c r="P2866" s="6">
        <f>E2866/L2866</f>
        <v>13.333333333333334</v>
      </c>
      <c r="Q2866" t="str">
        <f t="shared" si="176"/>
        <v>theater</v>
      </c>
      <c r="R2866" t="str">
        <f t="shared" si="177"/>
        <v>plays</v>
      </c>
      <c r="S2866" s="13">
        <f>(I2866/86400)+25569+(-8/24)</f>
        <v>42202.220833333333</v>
      </c>
      <c r="T2866" s="13">
        <f>(J2866/86400)+25569+(-8/24)</f>
        <v>42172.280173611107</v>
      </c>
      <c r="U2866" t="str">
        <f t="shared" si="178"/>
        <v>Jun</v>
      </c>
      <c r="V2866">
        <f t="shared" si="179"/>
        <v>2015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>(E2867/D2867)*100</f>
        <v>0</v>
      </c>
      <c r="P2867" s="6" t="e">
        <f>E2867/L2867</f>
        <v>#DIV/0!</v>
      </c>
      <c r="Q2867" t="str">
        <f t="shared" si="176"/>
        <v>theater</v>
      </c>
      <c r="R2867" t="str">
        <f t="shared" si="177"/>
        <v>plays</v>
      </c>
      <c r="S2867" s="13">
        <f>(I2867/86400)+25569+(-8/24)</f>
        <v>42009.780775462961</v>
      </c>
      <c r="T2867" s="13">
        <f>(J2867/86400)+25569+(-8/24)</f>
        <v>41949.780775462961</v>
      </c>
      <c r="U2867" t="str">
        <f t="shared" si="178"/>
        <v>Nov</v>
      </c>
      <c r="V2867">
        <f t="shared" si="179"/>
        <v>2014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>(E2868/D2868)*100</f>
        <v>0.89999999999999991</v>
      </c>
      <c r="P2868" s="6">
        <f>E2868/L2868</f>
        <v>22.5</v>
      </c>
      <c r="Q2868" t="str">
        <f t="shared" si="176"/>
        <v>theater</v>
      </c>
      <c r="R2868" t="str">
        <f t="shared" si="177"/>
        <v>plays</v>
      </c>
      <c r="S2868" s="13">
        <f>(I2868/86400)+25569+(-8/24)</f>
        <v>42657.583333333336</v>
      </c>
      <c r="T2868" s="13">
        <f>(J2868/86400)+25569+(-8/24)</f>
        <v>42627.621770833335</v>
      </c>
      <c r="U2868" t="str">
        <f t="shared" si="178"/>
        <v>Sep</v>
      </c>
      <c r="V2868">
        <f t="shared" si="179"/>
        <v>2016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>(E2869/D2869)*100</f>
        <v>20.16</v>
      </c>
      <c r="P2869" s="6">
        <f>E2869/L2869</f>
        <v>50.4</v>
      </c>
      <c r="Q2869" t="str">
        <f t="shared" si="176"/>
        <v>theater</v>
      </c>
      <c r="R2869" t="str">
        <f t="shared" si="177"/>
        <v>plays</v>
      </c>
      <c r="S2869" s="13">
        <f>(I2869/86400)+25569+(-8/24)</f>
        <v>42554.833333333336</v>
      </c>
      <c r="T2869" s="13">
        <f>(J2869/86400)+25569+(-8/24)</f>
        <v>42530.861944444441</v>
      </c>
      <c r="U2869" t="str">
        <f t="shared" si="178"/>
        <v>Jun</v>
      </c>
      <c r="V2869">
        <f t="shared" si="179"/>
        <v>2016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>(E2870/D2870)*100</f>
        <v>42.011733333333332</v>
      </c>
      <c r="P2870" s="6">
        <f>E2870/L2870</f>
        <v>105.02933333333334</v>
      </c>
      <c r="Q2870" t="str">
        <f t="shared" si="176"/>
        <v>theater</v>
      </c>
      <c r="R2870" t="str">
        <f t="shared" si="177"/>
        <v>plays</v>
      </c>
      <c r="S2870" s="13">
        <f>(I2870/86400)+25569+(-8/24)</f>
        <v>42648.493680555555</v>
      </c>
      <c r="T2870" s="13">
        <f>(J2870/86400)+25569+(-8/24)</f>
        <v>42618.493680555555</v>
      </c>
      <c r="U2870" t="str">
        <f t="shared" si="178"/>
        <v>Sep</v>
      </c>
      <c r="V2870">
        <f t="shared" si="179"/>
        <v>2016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>(E2871/D2871)*100</f>
        <v>0.88500000000000001</v>
      </c>
      <c r="P2871" s="6">
        <f>E2871/L2871</f>
        <v>35.4</v>
      </c>
      <c r="Q2871" t="str">
        <f t="shared" si="176"/>
        <v>theater</v>
      </c>
      <c r="R2871" t="str">
        <f t="shared" si="177"/>
        <v>plays</v>
      </c>
      <c r="S2871" s="13">
        <f>(I2871/86400)+25569+(-8/24)</f>
        <v>42570.260196759256</v>
      </c>
      <c r="T2871" s="13">
        <f>(J2871/86400)+25569+(-8/24)</f>
        <v>42540.260196759256</v>
      </c>
      <c r="U2871" t="str">
        <f t="shared" si="178"/>
        <v>Jun</v>
      </c>
      <c r="V2871">
        <f t="shared" si="179"/>
        <v>2016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>(E2872/D2872)*100</f>
        <v>15</v>
      </c>
      <c r="P2872" s="6">
        <f>E2872/L2872</f>
        <v>83.333333333333329</v>
      </c>
      <c r="Q2872" t="str">
        <f t="shared" si="176"/>
        <v>theater</v>
      </c>
      <c r="R2872" t="str">
        <f t="shared" si="177"/>
        <v>plays</v>
      </c>
      <c r="S2872" s="13">
        <f>(I2872/86400)+25569+(-8/24)</f>
        <v>41775.856076388889</v>
      </c>
      <c r="T2872" s="13">
        <f>(J2872/86400)+25569+(-8/24)</f>
        <v>41745.856076388889</v>
      </c>
      <c r="U2872" t="str">
        <f t="shared" si="178"/>
        <v>Apr</v>
      </c>
      <c r="V2872">
        <f t="shared" si="179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>(E2873/D2873)*100</f>
        <v>4.67</v>
      </c>
      <c r="P2873" s="6">
        <f>E2873/L2873</f>
        <v>35.92307692307692</v>
      </c>
      <c r="Q2873" t="str">
        <f t="shared" si="176"/>
        <v>theater</v>
      </c>
      <c r="R2873" t="str">
        <f t="shared" si="177"/>
        <v>plays</v>
      </c>
      <c r="S2873" s="13">
        <f>(I2873/86400)+25569+(-8/24)</f>
        <v>41994.405243055553</v>
      </c>
      <c r="T2873" s="13">
        <f>(J2873/86400)+25569+(-8/24)</f>
        <v>41974.405243055553</v>
      </c>
      <c r="U2873" t="str">
        <f t="shared" si="178"/>
        <v>Dec</v>
      </c>
      <c r="V2873">
        <f t="shared" si="179"/>
        <v>2014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>(E2874/D2874)*100</f>
        <v>0</v>
      </c>
      <c r="P2874" s="6" t="e">
        <f>E2874/L2874</f>
        <v>#DIV/0!</v>
      </c>
      <c r="Q2874" t="str">
        <f t="shared" si="176"/>
        <v>theater</v>
      </c>
      <c r="R2874" t="str">
        <f t="shared" si="177"/>
        <v>plays</v>
      </c>
      <c r="S2874" s="13">
        <f>(I2874/86400)+25569+(-8/24)</f>
        <v>42174.782847222225</v>
      </c>
      <c r="T2874" s="13">
        <f>(J2874/86400)+25569+(-8/24)</f>
        <v>42114.782847222225</v>
      </c>
      <c r="U2874" t="str">
        <f t="shared" si="178"/>
        <v>Apr</v>
      </c>
      <c r="V2874">
        <f t="shared" si="179"/>
        <v>2015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>(E2875/D2875)*100</f>
        <v>38.119999999999997</v>
      </c>
      <c r="P2875" s="6">
        <f>E2875/L2875</f>
        <v>119.125</v>
      </c>
      <c r="Q2875" t="str">
        <f t="shared" si="176"/>
        <v>theater</v>
      </c>
      <c r="R2875" t="str">
        <f t="shared" si="177"/>
        <v>plays</v>
      </c>
      <c r="S2875" s="13">
        <f>(I2875/86400)+25569+(-8/24)</f>
        <v>42032.484155092585</v>
      </c>
      <c r="T2875" s="13">
        <f>(J2875/86400)+25569+(-8/24)</f>
        <v>42002.484155092585</v>
      </c>
      <c r="U2875" t="str">
        <f t="shared" si="178"/>
        <v>Dec</v>
      </c>
      <c r="V2875">
        <f t="shared" si="179"/>
        <v>2014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>(E2876/D2876)*100</f>
        <v>5.42</v>
      </c>
      <c r="P2876" s="6">
        <f>E2876/L2876</f>
        <v>90.333333333333329</v>
      </c>
      <c r="Q2876" t="str">
        <f t="shared" si="176"/>
        <v>theater</v>
      </c>
      <c r="R2876" t="str">
        <f t="shared" si="177"/>
        <v>plays</v>
      </c>
      <c r="S2876" s="13">
        <f>(I2876/86400)+25569+(-8/24)</f>
        <v>42752.511412037034</v>
      </c>
      <c r="T2876" s="13">
        <f>(J2876/86400)+25569+(-8/24)</f>
        <v>42722.511412037034</v>
      </c>
      <c r="U2876" t="str">
        <f t="shared" si="178"/>
        <v>Dec</v>
      </c>
      <c r="V2876">
        <f t="shared" si="179"/>
        <v>2016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>(E2877/D2877)*100</f>
        <v>3.4999999999999996E-2</v>
      </c>
      <c r="P2877" s="6">
        <f>E2877/L2877</f>
        <v>2.3333333333333335</v>
      </c>
      <c r="Q2877" t="str">
        <f t="shared" si="176"/>
        <v>theater</v>
      </c>
      <c r="R2877" t="str">
        <f t="shared" si="177"/>
        <v>plays</v>
      </c>
      <c r="S2877" s="13">
        <f>(I2877/86400)+25569+(-8/24)</f>
        <v>42494.795057870368</v>
      </c>
      <c r="T2877" s="13">
        <f>(J2877/86400)+25569+(-8/24)</f>
        <v>42464.795057870368</v>
      </c>
      <c r="U2877" t="str">
        <f t="shared" si="178"/>
        <v>Apr</v>
      </c>
      <c r="V2877">
        <f t="shared" si="179"/>
        <v>2016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>(E2878/D2878)*100</f>
        <v>0</v>
      </c>
      <c r="P2878" s="6" t="e">
        <f>E2878/L2878</f>
        <v>#DIV/0!</v>
      </c>
      <c r="Q2878" t="str">
        <f t="shared" si="176"/>
        <v>theater</v>
      </c>
      <c r="R2878" t="str">
        <f t="shared" si="177"/>
        <v>plays</v>
      </c>
      <c r="S2878" s="13">
        <f>(I2878/86400)+25569+(-8/24)</f>
        <v>42201.410636574066</v>
      </c>
      <c r="T2878" s="13">
        <f>(J2878/86400)+25569+(-8/24)</f>
        <v>42171.410636574066</v>
      </c>
      <c r="U2878" t="str">
        <f t="shared" si="178"/>
        <v>Jun</v>
      </c>
      <c r="V2878">
        <f t="shared" si="179"/>
        <v>2015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>(E2879/D2879)*100</f>
        <v>10.833333333333334</v>
      </c>
      <c r="P2879" s="6">
        <f>E2879/L2879</f>
        <v>108.33333333333333</v>
      </c>
      <c r="Q2879" t="str">
        <f t="shared" si="176"/>
        <v>theater</v>
      </c>
      <c r="R2879" t="str">
        <f t="shared" si="177"/>
        <v>plays</v>
      </c>
      <c r="S2879" s="13">
        <f>(I2879/86400)+25569+(-8/24)</f>
        <v>42704.374999999993</v>
      </c>
      <c r="T2879" s="13">
        <f>(J2879/86400)+25569+(-8/24)</f>
        <v>42672.621805555558</v>
      </c>
      <c r="U2879" t="str">
        <f t="shared" si="178"/>
        <v>Oct</v>
      </c>
      <c r="V2879">
        <f t="shared" si="179"/>
        <v>2016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>(E2880/D2880)*100</f>
        <v>2.1</v>
      </c>
      <c r="P2880" s="6">
        <f>E2880/L2880</f>
        <v>15.75</v>
      </c>
      <c r="Q2880" t="str">
        <f t="shared" si="176"/>
        <v>theater</v>
      </c>
      <c r="R2880" t="str">
        <f t="shared" si="177"/>
        <v>plays</v>
      </c>
      <c r="S2880" s="13">
        <f>(I2880/86400)+25569+(-8/24)</f>
        <v>42188.282349537032</v>
      </c>
      <c r="T2880" s="13">
        <f>(J2880/86400)+25569+(-8/24)</f>
        <v>42128.282349537032</v>
      </c>
      <c r="U2880" t="str">
        <f t="shared" si="178"/>
        <v>May</v>
      </c>
      <c r="V2880">
        <f t="shared" si="179"/>
        <v>2015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>(E2881/D2881)*100</f>
        <v>0.2589285714285714</v>
      </c>
      <c r="P2881" s="6">
        <f>E2881/L2881</f>
        <v>29</v>
      </c>
      <c r="Q2881" t="str">
        <f t="shared" si="176"/>
        <v>theater</v>
      </c>
      <c r="R2881" t="str">
        <f t="shared" si="177"/>
        <v>plays</v>
      </c>
      <c r="S2881" s="13">
        <f>(I2881/86400)+25569+(-8/24)</f>
        <v>42389.391909722217</v>
      </c>
      <c r="T2881" s="13">
        <f>(J2881/86400)+25569+(-8/24)</f>
        <v>42359.391909722217</v>
      </c>
      <c r="U2881" t="str">
        <f t="shared" si="178"/>
        <v>Dec</v>
      </c>
      <c r="V2881">
        <f t="shared" si="179"/>
        <v>2015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>(E2882/D2882)*100</f>
        <v>23.333333333333332</v>
      </c>
      <c r="P2882" s="6">
        <f>E2882/L2882</f>
        <v>96.551724137931032</v>
      </c>
      <c r="Q2882" t="str">
        <f t="shared" si="176"/>
        <v>theater</v>
      </c>
      <c r="R2882" t="str">
        <f t="shared" si="177"/>
        <v>plays</v>
      </c>
      <c r="S2882" s="13">
        <f>(I2882/86400)+25569+(-8/24)</f>
        <v>42236.378472222219</v>
      </c>
      <c r="T2882" s="13">
        <f>(J2882/86400)+25569+(-8/24)</f>
        <v>42192.57236111111</v>
      </c>
      <c r="U2882" t="str">
        <f t="shared" si="178"/>
        <v>Jul</v>
      </c>
      <c r="V2882">
        <f t="shared" si="179"/>
        <v>2015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>(E2883/D2883)*100</f>
        <v>0</v>
      </c>
      <c r="P2883" s="6" t="e">
        <f>E2883/L2883</f>
        <v>#DIV/0!</v>
      </c>
      <c r="Q2883" t="str">
        <f t="shared" ref="Q2883:Q2946" si="180">LEFT(N2883,FIND("/",N2883)-1)</f>
        <v>theater</v>
      </c>
      <c r="R2883" t="str">
        <f t="shared" ref="R2883:R2946" si="181">MID(N2883,FIND("/",N2883)+1,20)</f>
        <v>plays</v>
      </c>
      <c r="S2883" s="13">
        <f>(I2883/86400)+25569+(-8/24)</f>
        <v>41976.305972222217</v>
      </c>
      <c r="T2883" s="13">
        <f>(J2883/86400)+25569+(-8/24)</f>
        <v>41916.264305555553</v>
      </c>
      <c r="U2883" t="str">
        <f t="shared" ref="U2883:U2946" si="182">TEXT(T2883,"mmm")</f>
        <v>Oct</v>
      </c>
      <c r="V2883">
        <f t="shared" ref="V2883:V2946" si="183">YEAR(T2883)</f>
        <v>2014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>(E2884/D2884)*100</f>
        <v>33.6</v>
      </c>
      <c r="P2884" s="6">
        <f>E2884/L2884</f>
        <v>63</v>
      </c>
      <c r="Q2884" t="str">
        <f t="shared" si="180"/>
        <v>theater</v>
      </c>
      <c r="R2884" t="str">
        <f t="shared" si="181"/>
        <v>plays</v>
      </c>
      <c r="S2884" s="13">
        <f>(I2884/86400)+25569+(-8/24)</f>
        <v>42491.262939814813</v>
      </c>
      <c r="T2884" s="13">
        <f>(J2884/86400)+25569+(-8/24)</f>
        <v>42461.262939814813</v>
      </c>
      <c r="U2884" t="str">
        <f t="shared" si="182"/>
        <v>Apr</v>
      </c>
      <c r="V2884">
        <f t="shared" si="183"/>
        <v>2016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>(E2885/D2885)*100</f>
        <v>19.079999999999998</v>
      </c>
      <c r="P2885" s="6">
        <f>E2885/L2885</f>
        <v>381.6</v>
      </c>
      <c r="Q2885" t="str">
        <f t="shared" si="180"/>
        <v>theater</v>
      </c>
      <c r="R2885" t="str">
        <f t="shared" si="181"/>
        <v>plays</v>
      </c>
      <c r="S2885" s="13">
        <f>(I2885/86400)+25569+(-8/24)</f>
        <v>42405.874305555553</v>
      </c>
      <c r="T2885" s="13">
        <f>(J2885/86400)+25569+(-8/24)</f>
        <v>42370.569872685184</v>
      </c>
      <c r="U2885" t="str">
        <f t="shared" si="182"/>
        <v>Jan</v>
      </c>
      <c r="V2885">
        <f t="shared" si="183"/>
        <v>2016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>(E2886/D2886)*100</f>
        <v>0.41111111111111115</v>
      </c>
      <c r="P2886" s="6">
        <f>E2886/L2886</f>
        <v>46.25</v>
      </c>
      <c r="Q2886" t="str">
        <f t="shared" si="180"/>
        <v>theater</v>
      </c>
      <c r="R2886" t="str">
        <f t="shared" si="181"/>
        <v>plays</v>
      </c>
      <c r="S2886" s="13">
        <f>(I2886/86400)+25569+(-8/24)</f>
        <v>41978.393923611111</v>
      </c>
      <c r="T2886" s="13">
        <f>(J2886/86400)+25569+(-8/24)</f>
        <v>41948.393923611111</v>
      </c>
      <c r="U2886" t="str">
        <f t="shared" si="182"/>
        <v>Nov</v>
      </c>
      <c r="V2886">
        <f t="shared" si="183"/>
        <v>2014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>(E2887/D2887)*100</f>
        <v>32.5</v>
      </c>
      <c r="P2887" s="6">
        <f>E2887/L2887</f>
        <v>26</v>
      </c>
      <c r="Q2887" t="str">
        <f t="shared" si="180"/>
        <v>theater</v>
      </c>
      <c r="R2887" t="str">
        <f t="shared" si="181"/>
        <v>plays</v>
      </c>
      <c r="S2887" s="13">
        <f>(I2887/86400)+25569+(-8/24)</f>
        <v>42076.70140046296</v>
      </c>
      <c r="T2887" s="13">
        <f>(J2887/86400)+25569+(-8/24)</f>
        <v>42046.743067129624</v>
      </c>
      <c r="U2887" t="str">
        <f t="shared" si="182"/>
        <v>Feb</v>
      </c>
      <c r="V2887">
        <f t="shared" si="183"/>
        <v>2015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>(E2888/D2888)*100</f>
        <v>5</v>
      </c>
      <c r="P2888" s="6">
        <f>E2888/L2888</f>
        <v>10</v>
      </c>
      <c r="Q2888" t="str">
        <f t="shared" si="180"/>
        <v>theater</v>
      </c>
      <c r="R2888" t="str">
        <f t="shared" si="181"/>
        <v>plays</v>
      </c>
      <c r="S2888" s="13">
        <f>(I2888/86400)+25569+(-8/24)</f>
        <v>42265.832638888889</v>
      </c>
      <c r="T2888" s="13">
        <f>(J2888/86400)+25569+(-8/24)</f>
        <v>42261.299583333333</v>
      </c>
      <c r="U2888" t="str">
        <f t="shared" si="182"/>
        <v>Sep</v>
      </c>
      <c r="V2888">
        <f t="shared" si="183"/>
        <v>2015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>(E2889/D2889)*100</f>
        <v>0.16666666666666669</v>
      </c>
      <c r="P2889" s="6">
        <f>E2889/L2889</f>
        <v>5</v>
      </c>
      <c r="Q2889" t="str">
        <f t="shared" si="180"/>
        <v>theater</v>
      </c>
      <c r="R2889" t="str">
        <f t="shared" si="181"/>
        <v>plays</v>
      </c>
      <c r="S2889" s="13">
        <f>(I2889/86400)+25569+(-8/24)</f>
        <v>42015.094027777777</v>
      </c>
      <c r="T2889" s="13">
        <f>(J2889/86400)+25569+(-8/24)</f>
        <v>41985.094027777777</v>
      </c>
      <c r="U2889" t="str">
        <f t="shared" si="182"/>
        <v>Dec</v>
      </c>
      <c r="V2889">
        <f t="shared" si="183"/>
        <v>2014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>(E2890/D2890)*100</f>
        <v>0</v>
      </c>
      <c r="P2890" s="6" t="e">
        <f>E2890/L2890</f>
        <v>#DIV/0!</v>
      </c>
      <c r="Q2890" t="str">
        <f t="shared" si="180"/>
        <v>theater</v>
      </c>
      <c r="R2890" t="str">
        <f t="shared" si="181"/>
        <v>plays</v>
      </c>
      <c r="S2890" s="13">
        <f>(I2890/86400)+25569+(-8/24)</f>
        <v>41929.874305555553</v>
      </c>
      <c r="T2890" s="13">
        <f>(J2890/86400)+25569+(-8/24)</f>
        <v>41922.201851851853</v>
      </c>
      <c r="U2890" t="str">
        <f t="shared" si="182"/>
        <v>Oct</v>
      </c>
      <c r="V2890">
        <f t="shared" si="183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>(E2891/D2891)*100</f>
        <v>38.066666666666663</v>
      </c>
      <c r="P2891" s="6">
        <f>E2891/L2891</f>
        <v>81.571428571428569</v>
      </c>
      <c r="Q2891" t="str">
        <f t="shared" si="180"/>
        <v>theater</v>
      </c>
      <c r="R2891" t="str">
        <f t="shared" si="181"/>
        <v>plays</v>
      </c>
      <c r="S2891" s="13">
        <f>(I2891/86400)+25569+(-8/24)</f>
        <v>41880.529918981476</v>
      </c>
      <c r="T2891" s="13">
        <f>(J2891/86400)+25569+(-8/24)</f>
        <v>41850.529918981476</v>
      </c>
      <c r="U2891" t="str">
        <f t="shared" si="182"/>
        <v>Jul</v>
      </c>
      <c r="V2891">
        <f t="shared" si="183"/>
        <v>2014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>(E2892/D2892)*100</f>
        <v>1.05</v>
      </c>
      <c r="P2892" s="6">
        <f>E2892/L2892</f>
        <v>7</v>
      </c>
      <c r="Q2892" t="str">
        <f t="shared" si="180"/>
        <v>theater</v>
      </c>
      <c r="R2892" t="str">
        <f t="shared" si="181"/>
        <v>plays</v>
      </c>
      <c r="S2892" s="13">
        <f>(I2892/86400)+25569+(-8/24)</f>
        <v>41859.791666666664</v>
      </c>
      <c r="T2892" s="13">
        <f>(J2892/86400)+25569+(-8/24)</f>
        <v>41831.409629629627</v>
      </c>
      <c r="U2892" t="str">
        <f t="shared" si="182"/>
        <v>Jul</v>
      </c>
      <c r="V2892">
        <f t="shared" si="183"/>
        <v>2014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>(E2893/D2893)*100</f>
        <v>2.73</v>
      </c>
      <c r="P2893" s="6">
        <f>E2893/L2893</f>
        <v>27.3</v>
      </c>
      <c r="Q2893" t="str">
        <f t="shared" si="180"/>
        <v>theater</v>
      </c>
      <c r="R2893" t="str">
        <f t="shared" si="181"/>
        <v>plays</v>
      </c>
      <c r="S2893" s="13">
        <f>(I2893/86400)+25569+(-8/24)</f>
        <v>42475.508425925924</v>
      </c>
      <c r="T2893" s="13">
        <f>(J2893/86400)+25569+(-8/24)</f>
        <v>42415.550092592595</v>
      </c>
      <c r="U2893" t="str">
        <f t="shared" si="182"/>
        <v>Feb</v>
      </c>
      <c r="V2893">
        <f t="shared" si="183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>(E2894/D2894)*100</f>
        <v>9.0909090909090917</v>
      </c>
      <c r="P2894" s="6">
        <f>E2894/L2894</f>
        <v>29.411764705882351</v>
      </c>
      <c r="Q2894" t="str">
        <f t="shared" si="180"/>
        <v>theater</v>
      </c>
      <c r="R2894" t="str">
        <f t="shared" si="181"/>
        <v>plays</v>
      </c>
      <c r="S2894" s="13">
        <f>(I2894/86400)+25569+(-8/24)</f>
        <v>41876.541666666664</v>
      </c>
      <c r="T2894" s="13">
        <f>(J2894/86400)+25569+(-8/24)</f>
        <v>41869.380833333329</v>
      </c>
      <c r="U2894" t="str">
        <f t="shared" si="182"/>
        <v>Aug</v>
      </c>
      <c r="V2894">
        <f t="shared" si="183"/>
        <v>2014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>(E2895/D2895)*100</f>
        <v>0.5</v>
      </c>
      <c r="P2895" s="6">
        <f>E2895/L2895</f>
        <v>12.5</v>
      </c>
      <c r="Q2895" t="str">
        <f t="shared" si="180"/>
        <v>theater</v>
      </c>
      <c r="R2895" t="str">
        <f t="shared" si="181"/>
        <v>plays</v>
      </c>
      <c r="S2895" s="13">
        <f>(I2895/86400)+25569+(-8/24)</f>
        <v>42012.749999999993</v>
      </c>
      <c r="T2895" s="13">
        <f>(J2895/86400)+25569+(-8/24)</f>
        <v>41953.439756944441</v>
      </c>
      <c r="U2895" t="str">
        <f t="shared" si="182"/>
        <v>Nov</v>
      </c>
      <c r="V2895">
        <f t="shared" si="183"/>
        <v>2014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>(E2896/D2896)*100</f>
        <v>0</v>
      </c>
      <c r="P2896" s="6" t="e">
        <f>E2896/L2896</f>
        <v>#DIV/0!</v>
      </c>
      <c r="Q2896" t="str">
        <f t="shared" si="180"/>
        <v>theater</v>
      </c>
      <c r="R2896" t="str">
        <f t="shared" si="181"/>
        <v>plays</v>
      </c>
      <c r="S2896" s="13">
        <f>(I2896/86400)+25569+(-8/24)</f>
        <v>42097.611284722218</v>
      </c>
      <c r="T2896" s="13">
        <f>(J2896/86400)+25569+(-8/24)</f>
        <v>42037.652951388889</v>
      </c>
      <c r="U2896" t="str">
        <f t="shared" si="182"/>
        <v>Feb</v>
      </c>
      <c r="V2896">
        <f t="shared" si="183"/>
        <v>2015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>(E2897/D2897)*100</f>
        <v>4.5999999999999996</v>
      </c>
      <c r="P2897" s="6">
        <f>E2897/L2897</f>
        <v>5.75</v>
      </c>
      <c r="Q2897" t="str">
        <f t="shared" si="180"/>
        <v>theater</v>
      </c>
      <c r="R2897" t="str">
        <f t="shared" si="181"/>
        <v>plays</v>
      </c>
      <c r="S2897" s="13">
        <f>(I2897/86400)+25569+(-8/24)</f>
        <v>41812.541666666664</v>
      </c>
      <c r="T2897" s="13">
        <f>(J2897/86400)+25569+(-8/24)</f>
        <v>41811.222129629627</v>
      </c>
      <c r="U2897" t="str">
        <f t="shared" si="182"/>
        <v>Jun</v>
      </c>
      <c r="V2897">
        <f t="shared" si="183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>(E2898/D2898)*100</f>
        <v>20.833333333333336</v>
      </c>
      <c r="P2898" s="6">
        <f>E2898/L2898</f>
        <v>52.083333333333336</v>
      </c>
      <c r="Q2898" t="str">
        <f t="shared" si="180"/>
        <v>theater</v>
      </c>
      <c r="R2898" t="str">
        <f t="shared" si="181"/>
        <v>plays</v>
      </c>
      <c r="S2898" s="13">
        <f>(I2898/86400)+25569+(-8/24)</f>
        <v>42715.916666666664</v>
      </c>
      <c r="T2898" s="13">
        <f>(J2898/86400)+25569+(-8/24)</f>
        <v>42701.575474537036</v>
      </c>
      <c r="U2898" t="str">
        <f t="shared" si="182"/>
        <v>Nov</v>
      </c>
      <c r="V2898">
        <f t="shared" si="183"/>
        <v>2016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>(E2899/D2899)*100</f>
        <v>4.583333333333333</v>
      </c>
      <c r="P2899" s="6">
        <f>E2899/L2899</f>
        <v>183.33333333333334</v>
      </c>
      <c r="Q2899" t="str">
        <f t="shared" si="180"/>
        <v>theater</v>
      </c>
      <c r="R2899" t="str">
        <f t="shared" si="181"/>
        <v>plays</v>
      </c>
      <c r="S2899" s="13">
        <f>(I2899/86400)+25569+(-8/24)</f>
        <v>42288.311863425923</v>
      </c>
      <c r="T2899" s="13">
        <f>(J2899/86400)+25569+(-8/24)</f>
        <v>42258.313171296293</v>
      </c>
      <c r="U2899" t="str">
        <f t="shared" si="182"/>
        <v>Sep</v>
      </c>
      <c r="V2899">
        <f t="shared" si="183"/>
        <v>2015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>(E2900/D2900)*100</f>
        <v>4.2133333333333338</v>
      </c>
      <c r="P2900" s="6">
        <f>E2900/L2900</f>
        <v>26.333333333333332</v>
      </c>
      <c r="Q2900" t="str">
        <f t="shared" si="180"/>
        <v>theater</v>
      </c>
      <c r="R2900" t="str">
        <f t="shared" si="181"/>
        <v>plays</v>
      </c>
      <c r="S2900" s="13">
        <f>(I2900/86400)+25569+(-8/24)</f>
        <v>42308.331631944442</v>
      </c>
      <c r="T2900" s="13">
        <f>(J2900/86400)+25569+(-8/24)</f>
        <v>42278.331631944442</v>
      </c>
      <c r="U2900" t="str">
        <f t="shared" si="182"/>
        <v>Oct</v>
      </c>
      <c r="V2900">
        <f t="shared" si="183"/>
        <v>2015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>(E2901/D2901)*100</f>
        <v>0</v>
      </c>
      <c r="P2901" s="6" t="e">
        <f>E2901/L2901</f>
        <v>#DIV/0!</v>
      </c>
      <c r="Q2901" t="str">
        <f t="shared" si="180"/>
        <v>theater</v>
      </c>
      <c r="R2901" t="str">
        <f t="shared" si="181"/>
        <v>plays</v>
      </c>
      <c r="S2901" s="13">
        <f>(I2901/86400)+25569+(-8/24)</f>
        <v>42574.744884259257</v>
      </c>
      <c r="T2901" s="13">
        <f>(J2901/86400)+25569+(-8/24)</f>
        <v>42514.744884259257</v>
      </c>
      <c r="U2901" t="str">
        <f t="shared" si="182"/>
        <v>May</v>
      </c>
      <c r="V2901">
        <f t="shared" si="183"/>
        <v>2016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>(E2902/D2902)*100</f>
        <v>61.909090909090914</v>
      </c>
      <c r="P2902" s="6">
        <f>E2902/L2902</f>
        <v>486.42857142857144</v>
      </c>
      <c r="Q2902" t="str">
        <f t="shared" si="180"/>
        <v>theater</v>
      </c>
      <c r="R2902" t="str">
        <f t="shared" si="181"/>
        <v>plays</v>
      </c>
      <c r="S2902" s="13">
        <f>(I2902/86400)+25569+(-8/24)</f>
        <v>41859.900833333333</v>
      </c>
      <c r="T2902" s="13">
        <f>(J2902/86400)+25569+(-8/24)</f>
        <v>41829.900833333333</v>
      </c>
      <c r="U2902" t="str">
        <f t="shared" si="182"/>
        <v>Jul</v>
      </c>
      <c r="V2902">
        <f t="shared" si="183"/>
        <v>2014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>(E2903/D2903)*100</f>
        <v>0.8</v>
      </c>
      <c r="P2903" s="6">
        <f>E2903/L2903</f>
        <v>3</v>
      </c>
      <c r="Q2903" t="str">
        <f t="shared" si="180"/>
        <v>theater</v>
      </c>
      <c r="R2903" t="str">
        <f t="shared" si="181"/>
        <v>plays</v>
      </c>
      <c r="S2903" s="13">
        <f>(I2903/86400)+25569+(-8/24)</f>
        <v>42042.571053240739</v>
      </c>
      <c r="T2903" s="13">
        <f>(J2903/86400)+25569+(-8/24)</f>
        <v>41982.571053240739</v>
      </c>
      <c r="U2903" t="str">
        <f t="shared" si="182"/>
        <v>Dec</v>
      </c>
      <c r="V2903">
        <f t="shared" si="183"/>
        <v>2014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>(E2904/D2904)*100</f>
        <v>1.6666666666666666E-2</v>
      </c>
      <c r="P2904" s="6">
        <f>E2904/L2904</f>
        <v>25</v>
      </c>
      <c r="Q2904" t="str">
        <f t="shared" si="180"/>
        <v>theater</v>
      </c>
      <c r="R2904" t="str">
        <f t="shared" si="181"/>
        <v>plays</v>
      </c>
      <c r="S2904" s="13">
        <f>(I2904/86400)+25569+(-8/24)</f>
        <v>42240.106435185182</v>
      </c>
      <c r="T2904" s="13">
        <f>(J2904/86400)+25569+(-8/24)</f>
        <v>42210.106435185182</v>
      </c>
      <c r="U2904" t="str">
        <f t="shared" si="182"/>
        <v>Jul</v>
      </c>
      <c r="V2904">
        <f t="shared" si="183"/>
        <v>2015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>(E2905/D2905)*100</f>
        <v>0.77999999999999992</v>
      </c>
      <c r="P2905" s="6">
        <f>E2905/L2905</f>
        <v>9.75</v>
      </c>
      <c r="Q2905" t="str">
        <f t="shared" si="180"/>
        <v>theater</v>
      </c>
      <c r="R2905" t="str">
        <f t="shared" si="181"/>
        <v>plays</v>
      </c>
      <c r="S2905" s="13">
        <f>(I2905/86400)+25569+(-8/24)</f>
        <v>42255.83354166666</v>
      </c>
      <c r="T2905" s="13">
        <f>(J2905/86400)+25569+(-8/24)</f>
        <v>42195.83354166666</v>
      </c>
      <c r="U2905" t="str">
        <f t="shared" si="182"/>
        <v>Jul</v>
      </c>
      <c r="V2905">
        <f t="shared" si="183"/>
        <v>2015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>(E2906/D2906)*100</f>
        <v>5</v>
      </c>
      <c r="P2906" s="6">
        <f>E2906/L2906</f>
        <v>18.75</v>
      </c>
      <c r="Q2906" t="str">
        <f t="shared" si="180"/>
        <v>theater</v>
      </c>
      <c r="R2906" t="str">
        <f t="shared" si="181"/>
        <v>plays</v>
      </c>
      <c r="S2906" s="13">
        <f>(I2906/86400)+25569+(-8/24)</f>
        <v>41952.166666666664</v>
      </c>
      <c r="T2906" s="13">
        <f>(J2906/86400)+25569+(-8/24)</f>
        <v>41940.634618055556</v>
      </c>
      <c r="U2906" t="str">
        <f t="shared" si="182"/>
        <v>Oct</v>
      </c>
      <c r="V2906">
        <f t="shared" si="183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>(E2907/D2907)*100</f>
        <v>17.771428571428572</v>
      </c>
      <c r="P2907" s="6">
        <f>E2907/L2907</f>
        <v>36.588235294117645</v>
      </c>
      <c r="Q2907" t="str">
        <f t="shared" si="180"/>
        <v>theater</v>
      </c>
      <c r="R2907" t="str">
        <f t="shared" si="181"/>
        <v>plays</v>
      </c>
      <c r="S2907" s="13">
        <f>(I2907/86400)+25569+(-8/24)</f>
        <v>42619.723530092589</v>
      </c>
      <c r="T2907" s="13">
        <f>(J2907/86400)+25569+(-8/24)</f>
        <v>42605.723530092589</v>
      </c>
      <c r="U2907" t="str">
        <f t="shared" si="182"/>
        <v>Aug</v>
      </c>
      <c r="V2907">
        <f t="shared" si="183"/>
        <v>2016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>(E2908/D2908)*100</f>
        <v>9.4166666666666661</v>
      </c>
      <c r="P2908" s="6">
        <f>E2908/L2908</f>
        <v>80.714285714285708</v>
      </c>
      <c r="Q2908" t="str">
        <f t="shared" si="180"/>
        <v>theater</v>
      </c>
      <c r="R2908" t="str">
        <f t="shared" si="181"/>
        <v>plays</v>
      </c>
      <c r="S2908" s="13">
        <f>(I2908/86400)+25569+(-8/24)</f>
        <v>42216.708333333336</v>
      </c>
      <c r="T2908" s="13">
        <f>(J2908/86400)+25569+(-8/24)</f>
        <v>42199.315578703703</v>
      </c>
      <c r="U2908" t="str">
        <f t="shared" si="182"/>
        <v>Jul</v>
      </c>
      <c r="V2908">
        <f t="shared" si="183"/>
        <v>2015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>(E2909/D2909)*100</f>
        <v>0.08</v>
      </c>
      <c r="P2909" s="6">
        <f>E2909/L2909</f>
        <v>1</v>
      </c>
      <c r="Q2909" t="str">
        <f t="shared" si="180"/>
        <v>theater</v>
      </c>
      <c r="R2909" t="str">
        <f t="shared" si="181"/>
        <v>plays</v>
      </c>
      <c r="S2909" s="13">
        <f>(I2909/86400)+25569+(-8/24)</f>
        <v>42504.544409722221</v>
      </c>
      <c r="T2909" s="13">
        <f>(J2909/86400)+25569+(-8/24)</f>
        <v>42444.544409722221</v>
      </c>
      <c r="U2909" t="str">
        <f t="shared" si="182"/>
        <v>Mar</v>
      </c>
      <c r="V2909">
        <f t="shared" si="183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>(E2910/D2910)*100</f>
        <v>2.75</v>
      </c>
      <c r="P2910" s="6">
        <f>E2910/L2910</f>
        <v>52.8</v>
      </c>
      <c r="Q2910" t="str">
        <f t="shared" si="180"/>
        <v>theater</v>
      </c>
      <c r="R2910" t="str">
        <f t="shared" si="181"/>
        <v>plays</v>
      </c>
      <c r="S2910" s="13">
        <f>(I2910/86400)+25569+(-8/24)</f>
        <v>42529.398368055554</v>
      </c>
      <c r="T2910" s="13">
        <f>(J2910/86400)+25569+(-8/24)</f>
        <v>42499.398368055554</v>
      </c>
      <c r="U2910" t="str">
        <f t="shared" si="182"/>
        <v>May</v>
      </c>
      <c r="V2910">
        <f t="shared" si="183"/>
        <v>2016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>(E2911/D2911)*100</f>
        <v>1.1111111111111112E-2</v>
      </c>
      <c r="P2911" s="6">
        <f>E2911/L2911</f>
        <v>20</v>
      </c>
      <c r="Q2911" t="str">
        <f t="shared" si="180"/>
        <v>theater</v>
      </c>
      <c r="R2911" t="str">
        <f t="shared" si="181"/>
        <v>plays</v>
      </c>
      <c r="S2911" s="13">
        <f>(I2911/86400)+25569+(-8/24)</f>
        <v>41968.490277777775</v>
      </c>
      <c r="T2911" s="13">
        <f>(J2911/86400)+25569+(-8/24)</f>
        <v>41928.932881944442</v>
      </c>
      <c r="U2911" t="str">
        <f t="shared" si="182"/>
        <v>Oct</v>
      </c>
      <c r="V2911">
        <f t="shared" si="183"/>
        <v>2014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>(E2912/D2912)*100</f>
        <v>3.3333333333333335E-3</v>
      </c>
      <c r="P2912" s="6">
        <f>E2912/L2912</f>
        <v>1</v>
      </c>
      <c r="Q2912" t="str">
        <f t="shared" si="180"/>
        <v>theater</v>
      </c>
      <c r="R2912" t="str">
        <f t="shared" si="181"/>
        <v>plays</v>
      </c>
      <c r="S2912" s="13">
        <f>(I2912/86400)+25569+(-8/24)</f>
        <v>42167.507951388885</v>
      </c>
      <c r="T2912" s="13">
        <f>(J2912/86400)+25569+(-8/24)</f>
        <v>42107.507951388885</v>
      </c>
      <c r="U2912" t="str">
        <f t="shared" si="182"/>
        <v>Apr</v>
      </c>
      <c r="V2912">
        <f t="shared" si="183"/>
        <v>2015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>(E2913/D2913)*100</f>
        <v>36.5</v>
      </c>
      <c r="P2913" s="6">
        <f>E2913/L2913</f>
        <v>46.928571428571431</v>
      </c>
      <c r="Q2913" t="str">
        <f t="shared" si="180"/>
        <v>theater</v>
      </c>
      <c r="R2913" t="str">
        <f t="shared" si="181"/>
        <v>plays</v>
      </c>
      <c r="S2913" s="13">
        <f>(I2913/86400)+25569+(-8/24)</f>
        <v>42182.435486111113</v>
      </c>
      <c r="T2913" s="13">
        <f>(J2913/86400)+25569+(-8/24)</f>
        <v>42142.435486111113</v>
      </c>
      <c r="U2913" t="str">
        <f t="shared" si="182"/>
        <v>May</v>
      </c>
      <c r="V2913">
        <f t="shared" si="183"/>
        <v>2015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>(E2914/D2914)*100</f>
        <v>14.058171745152354</v>
      </c>
      <c r="P2914" s="6">
        <f>E2914/L2914</f>
        <v>78.07692307692308</v>
      </c>
      <c r="Q2914" t="str">
        <f t="shared" si="180"/>
        <v>theater</v>
      </c>
      <c r="R2914" t="str">
        <f t="shared" si="181"/>
        <v>plays</v>
      </c>
      <c r="S2914" s="13">
        <f>(I2914/86400)+25569+(-8/24)</f>
        <v>42383.798310185179</v>
      </c>
      <c r="T2914" s="13">
        <f>(J2914/86400)+25569+(-8/24)</f>
        <v>42353.798310185179</v>
      </c>
      <c r="U2914" t="str">
        <f t="shared" si="182"/>
        <v>Dec</v>
      </c>
      <c r="V2914">
        <f t="shared" si="183"/>
        <v>2015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>(E2915/D2915)*100</f>
        <v>0.02</v>
      </c>
      <c r="P2915" s="6">
        <f>E2915/L2915</f>
        <v>1</v>
      </c>
      <c r="Q2915" t="str">
        <f t="shared" si="180"/>
        <v>theater</v>
      </c>
      <c r="R2915" t="str">
        <f t="shared" si="181"/>
        <v>plays</v>
      </c>
      <c r="S2915" s="13">
        <f>(I2915/86400)+25569+(-8/24)</f>
        <v>41888.589571759258</v>
      </c>
      <c r="T2915" s="13">
        <f>(J2915/86400)+25569+(-8/24)</f>
        <v>41828.589571759258</v>
      </c>
      <c r="U2915" t="str">
        <f t="shared" si="182"/>
        <v>Jul</v>
      </c>
      <c r="V2915">
        <f t="shared" si="183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>(E2916/D2916)*100</f>
        <v>4.0000000000000001E-3</v>
      </c>
      <c r="P2916" s="6">
        <f>E2916/L2916</f>
        <v>1</v>
      </c>
      <c r="Q2916" t="str">
        <f t="shared" si="180"/>
        <v>theater</v>
      </c>
      <c r="R2916" t="str">
        <f t="shared" si="181"/>
        <v>plays</v>
      </c>
      <c r="S2916" s="13">
        <f>(I2916/86400)+25569+(-8/24)</f>
        <v>42077.532337962963</v>
      </c>
      <c r="T2916" s="13">
        <f>(J2916/86400)+25569+(-8/24)</f>
        <v>42017.574004629627</v>
      </c>
      <c r="U2916" t="str">
        <f t="shared" si="182"/>
        <v>Jan</v>
      </c>
      <c r="V2916">
        <f t="shared" si="183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>(E2917/D2917)*100</f>
        <v>61.1</v>
      </c>
      <c r="P2917" s="6">
        <f>E2917/L2917</f>
        <v>203.66666666666666</v>
      </c>
      <c r="Q2917" t="str">
        <f t="shared" si="180"/>
        <v>theater</v>
      </c>
      <c r="R2917" t="str">
        <f t="shared" si="181"/>
        <v>plays</v>
      </c>
      <c r="S2917" s="13">
        <f>(I2917/86400)+25569+(-8/24)</f>
        <v>42445.0230324074</v>
      </c>
      <c r="T2917" s="13">
        <f>(J2917/86400)+25569+(-8/24)</f>
        <v>42415.064699074072</v>
      </c>
      <c r="U2917" t="str">
        <f t="shared" si="182"/>
        <v>Feb</v>
      </c>
      <c r="V2917">
        <f t="shared" si="183"/>
        <v>2016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>(E2918/D2918)*100</f>
        <v>7.8378378378378386</v>
      </c>
      <c r="P2918" s="6">
        <f>E2918/L2918</f>
        <v>20.714285714285715</v>
      </c>
      <c r="Q2918" t="str">
        <f t="shared" si="180"/>
        <v>theater</v>
      </c>
      <c r="R2918" t="str">
        <f t="shared" si="181"/>
        <v>plays</v>
      </c>
      <c r="S2918" s="13">
        <f>(I2918/86400)+25569+(-8/24)</f>
        <v>41778.143391203703</v>
      </c>
      <c r="T2918" s="13">
        <f>(J2918/86400)+25569+(-8/24)</f>
        <v>41755.143391203703</v>
      </c>
      <c r="U2918" t="str">
        <f t="shared" si="182"/>
        <v>Apr</v>
      </c>
      <c r="V2918">
        <f t="shared" si="183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>(E2919/D2919)*100</f>
        <v>21.85</v>
      </c>
      <c r="P2919" s="6">
        <f>E2919/L2919</f>
        <v>48.555555555555557</v>
      </c>
      <c r="Q2919" t="str">
        <f t="shared" si="180"/>
        <v>theater</v>
      </c>
      <c r="R2919" t="str">
        <f t="shared" si="181"/>
        <v>plays</v>
      </c>
      <c r="S2919" s="13">
        <f>(I2919/86400)+25569+(-8/24)</f>
        <v>42262.901006944441</v>
      </c>
      <c r="T2919" s="13">
        <f>(J2919/86400)+25569+(-8/24)</f>
        <v>42244.901006944441</v>
      </c>
      <c r="U2919" t="str">
        <f t="shared" si="182"/>
        <v>Aug</v>
      </c>
      <c r="V2919">
        <f t="shared" si="183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>(E2920/D2920)*100</f>
        <v>27.24</v>
      </c>
      <c r="P2920" s="6">
        <f>E2920/L2920</f>
        <v>68.099999999999994</v>
      </c>
      <c r="Q2920" t="str">
        <f t="shared" si="180"/>
        <v>theater</v>
      </c>
      <c r="R2920" t="str">
        <f t="shared" si="181"/>
        <v>plays</v>
      </c>
      <c r="S2920" s="13">
        <f>(I2920/86400)+25569+(-8/24)</f>
        <v>42306.296377314815</v>
      </c>
      <c r="T2920" s="13">
        <f>(J2920/86400)+25569+(-8/24)</f>
        <v>42278.296377314815</v>
      </c>
      <c r="U2920" t="str">
        <f t="shared" si="182"/>
        <v>Oct</v>
      </c>
      <c r="V2920">
        <f t="shared" si="183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>(E2921/D2921)*100</f>
        <v>8.5</v>
      </c>
      <c r="P2921" s="6">
        <f>E2921/L2921</f>
        <v>8.5</v>
      </c>
      <c r="Q2921" t="str">
        <f t="shared" si="180"/>
        <v>theater</v>
      </c>
      <c r="R2921" t="str">
        <f t="shared" si="181"/>
        <v>plays</v>
      </c>
      <c r="S2921" s="13">
        <f>(I2921/86400)+25569+(-8/24)</f>
        <v>41856.286215277774</v>
      </c>
      <c r="T2921" s="13">
        <f>(J2921/86400)+25569+(-8/24)</f>
        <v>41826.286215277774</v>
      </c>
      <c r="U2921" t="str">
        <f t="shared" si="182"/>
        <v>Jul</v>
      </c>
      <c r="V2921">
        <f t="shared" si="183"/>
        <v>2014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>(E2922/D2922)*100</f>
        <v>26.840000000000003</v>
      </c>
      <c r="P2922" s="6">
        <f>E2922/L2922</f>
        <v>51.615384615384613</v>
      </c>
      <c r="Q2922" t="str">
        <f t="shared" si="180"/>
        <v>theater</v>
      </c>
      <c r="R2922" t="str">
        <f t="shared" si="181"/>
        <v>plays</v>
      </c>
      <c r="S2922" s="13">
        <f>(I2922/86400)+25569+(-8/24)</f>
        <v>42088.41747685185</v>
      </c>
      <c r="T2922" s="13">
        <f>(J2922/86400)+25569+(-8/24)</f>
        <v>42058.459143518521</v>
      </c>
      <c r="U2922" t="str">
        <f t="shared" si="182"/>
        <v>Feb</v>
      </c>
      <c r="V2922">
        <f t="shared" si="183"/>
        <v>2015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>(E2923/D2923)*100</f>
        <v>129</v>
      </c>
      <c r="P2923" s="6">
        <f>E2923/L2923</f>
        <v>43</v>
      </c>
      <c r="Q2923" t="str">
        <f t="shared" si="180"/>
        <v>theater</v>
      </c>
      <c r="R2923" t="str">
        <f t="shared" si="181"/>
        <v>musical</v>
      </c>
      <c r="S2923" s="13">
        <f>(I2923/86400)+25569+(-8/24)</f>
        <v>41907.553287037037</v>
      </c>
      <c r="T2923" s="13">
        <f>(J2923/86400)+25569+(-8/24)</f>
        <v>41877.553287037037</v>
      </c>
      <c r="U2923" t="str">
        <f t="shared" si="182"/>
        <v>Aug</v>
      </c>
      <c r="V2923">
        <f t="shared" si="183"/>
        <v>2014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>(E2924/D2924)*100</f>
        <v>100</v>
      </c>
      <c r="P2924" s="6">
        <f>E2924/L2924</f>
        <v>83.333333333333329</v>
      </c>
      <c r="Q2924" t="str">
        <f t="shared" si="180"/>
        <v>theater</v>
      </c>
      <c r="R2924" t="str">
        <f t="shared" si="181"/>
        <v>musical</v>
      </c>
      <c r="S2924" s="13">
        <f>(I2924/86400)+25569+(-8/24)</f>
        <v>42142.540821759256</v>
      </c>
      <c r="T2924" s="13">
        <f>(J2924/86400)+25569+(-8/24)</f>
        <v>42097.540821759256</v>
      </c>
      <c r="U2924" t="str">
        <f t="shared" si="182"/>
        <v>Apr</v>
      </c>
      <c r="V2924">
        <f t="shared" si="183"/>
        <v>2015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>(E2925/D2925)*100</f>
        <v>100</v>
      </c>
      <c r="P2925" s="6">
        <f>E2925/L2925</f>
        <v>30</v>
      </c>
      <c r="Q2925" t="str">
        <f t="shared" si="180"/>
        <v>theater</v>
      </c>
      <c r="R2925" t="str">
        <f t="shared" si="181"/>
        <v>musical</v>
      </c>
      <c r="S2925" s="13">
        <f>(I2925/86400)+25569+(-8/24)</f>
        <v>42027.791666666664</v>
      </c>
      <c r="T2925" s="13">
        <f>(J2925/86400)+25569+(-8/24)</f>
        <v>42012.819201388884</v>
      </c>
      <c r="U2925" t="str">
        <f t="shared" si="182"/>
        <v>Jan</v>
      </c>
      <c r="V2925">
        <f t="shared" si="183"/>
        <v>2015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>(E2926/D2926)*100</f>
        <v>103.2</v>
      </c>
      <c r="P2926" s="6">
        <f>E2926/L2926</f>
        <v>175.51020408163265</v>
      </c>
      <c r="Q2926" t="str">
        <f t="shared" si="180"/>
        <v>theater</v>
      </c>
      <c r="R2926" t="str">
        <f t="shared" si="181"/>
        <v>musical</v>
      </c>
      <c r="S2926" s="13">
        <f>(I2926/86400)+25569+(-8/24)</f>
        <v>42132.832638888889</v>
      </c>
      <c r="T2926" s="13">
        <f>(J2926/86400)+25569+(-8/24)</f>
        <v>42103.223495370366</v>
      </c>
      <c r="U2926" t="str">
        <f t="shared" si="182"/>
        <v>Apr</v>
      </c>
      <c r="V2926">
        <f t="shared" si="183"/>
        <v>2015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>(E2927/D2927)*100</f>
        <v>102.44597777777777</v>
      </c>
      <c r="P2927" s="6">
        <f>E2927/L2927</f>
        <v>231.66175879396985</v>
      </c>
      <c r="Q2927" t="str">
        <f t="shared" si="180"/>
        <v>theater</v>
      </c>
      <c r="R2927" t="str">
        <f t="shared" si="181"/>
        <v>musical</v>
      </c>
      <c r="S2927" s="13">
        <f>(I2927/86400)+25569+(-8/24)</f>
        <v>41893.250787037039</v>
      </c>
      <c r="T2927" s="13">
        <f>(J2927/86400)+25569+(-8/24)</f>
        <v>41863.250787037039</v>
      </c>
      <c r="U2927" t="str">
        <f t="shared" si="182"/>
        <v>Aug</v>
      </c>
      <c r="V2927">
        <f t="shared" si="183"/>
        <v>2014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>(E2928/D2928)*100</f>
        <v>125</v>
      </c>
      <c r="P2928" s="6">
        <f>E2928/L2928</f>
        <v>75</v>
      </c>
      <c r="Q2928" t="str">
        <f t="shared" si="180"/>
        <v>theater</v>
      </c>
      <c r="R2928" t="str">
        <f t="shared" si="181"/>
        <v>musical</v>
      </c>
      <c r="S2928" s="13">
        <f>(I2928/86400)+25569+(-8/24)</f>
        <v>42058.432627314811</v>
      </c>
      <c r="T2928" s="13">
        <f>(J2928/86400)+25569+(-8/24)</f>
        <v>42044.432627314811</v>
      </c>
      <c r="U2928" t="str">
        <f t="shared" si="182"/>
        <v>Feb</v>
      </c>
      <c r="V2928">
        <f t="shared" si="183"/>
        <v>2015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>(E2929/D2929)*100</f>
        <v>130.83333333333334</v>
      </c>
      <c r="P2929" s="6">
        <f>E2929/L2929</f>
        <v>112.14285714285714</v>
      </c>
      <c r="Q2929" t="str">
        <f t="shared" si="180"/>
        <v>theater</v>
      </c>
      <c r="R2929" t="str">
        <f t="shared" si="181"/>
        <v>musical</v>
      </c>
      <c r="S2929" s="13">
        <f>(I2929/86400)+25569+(-8/24)</f>
        <v>41834.875</v>
      </c>
      <c r="T2929" s="13">
        <f>(J2929/86400)+25569+(-8/24)</f>
        <v>41806.335983796293</v>
      </c>
      <c r="U2929" t="str">
        <f t="shared" si="182"/>
        <v>Jun</v>
      </c>
      <c r="V2929">
        <f t="shared" si="183"/>
        <v>2014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>(E2930/D2930)*100</f>
        <v>100</v>
      </c>
      <c r="P2930" s="6">
        <f>E2930/L2930</f>
        <v>41.666666666666664</v>
      </c>
      <c r="Q2930" t="str">
        <f t="shared" si="180"/>
        <v>theater</v>
      </c>
      <c r="R2930" t="str">
        <f t="shared" si="181"/>
        <v>musical</v>
      </c>
      <c r="S2930" s="13">
        <f>(I2930/86400)+25569+(-8/24)</f>
        <v>42433.664884259262</v>
      </c>
      <c r="T2930" s="13">
        <f>(J2930/86400)+25569+(-8/24)</f>
        <v>42403.664884259262</v>
      </c>
      <c r="U2930" t="str">
        <f t="shared" si="182"/>
        <v>Feb</v>
      </c>
      <c r="V2930">
        <f t="shared" si="183"/>
        <v>2016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>(E2931/D2931)*100</f>
        <v>102.06937499999999</v>
      </c>
      <c r="P2931" s="6">
        <f>E2931/L2931</f>
        <v>255.17343750000001</v>
      </c>
      <c r="Q2931" t="str">
        <f t="shared" si="180"/>
        <v>theater</v>
      </c>
      <c r="R2931" t="str">
        <f t="shared" si="181"/>
        <v>musical</v>
      </c>
      <c r="S2931" s="13">
        <f>(I2931/86400)+25569+(-8/24)</f>
        <v>41784.230995370366</v>
      </c>
      <c r="T2931" s="13">
        <f>(J2931/86400)+25569+(-8/24)</f>
        <v>41754.230995370366</v>
      </c>
      <c r="U2931" t="str">
        <f t="shared" si="182"/>
        <v>Apr</v>
      </c>
      <c r="V2931">
        <f t="shared" si="183"/>
        <v>2014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>(E2932/D2932)*100</f>
        <v>100.92000000000002</v>
      </c>
      <c r="P2932" s="6">
        <f>E2932/L2932</f>
        <v>162.7741935483871</v>
      </c>
      <c r="Q2932" t="str">
        <f t="shared" si="180"/>
        <v>theater</v>
      </c>
      <c r="R2932" t="str">
        <f t="shared" si="181"/>
        <v>musical</v>
      </c>
      <c r="S2932" s="13">
        <f>(I2932/86400)+25569+(-8/24)</f>
        <v>42131.250740740739</v>
      </c>
      <c r="T2932" s="13">
        <f>(J2932/86400)+25569+(-8/24)</f>
        <v>42101.250740740739</v>
      </c>
      <c r="U2932" t="str">
        <f t="shared" si="182"/>
        <v>Apr</v>
      </c>
      <c r="V2932">
        <f t="shared" si="183"/>
        <v>2015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>(E2933/D2933)*100</f>
        <v>106</v>
      </c>
      <c r="P2933" s="6">
        <f>E2933/L2933</f>
        <v>88.333333333333329</v>
      </c>
      <c r="Q2933" t="str">
        <f t="shared" si="180"/>
        <v>theater</v>
      </c>
      <c r="R2933" t="str">
        <f t="shared" si="181"/>
        <v>musical</v>
      </c>
      <c r="S2933" s="13">
        <f>(I2933/86400)+25569+(-8/24)</f>
        <v>41896.922222222223</v>
      </c>
      <c r="T2933" s="13">
        <f>(J2933/86400)+25569+(-8/24)</f>
        <v>41871.957905092589</v>
      </c>
      <c r="U2933" t="str">
        <f t="shared" si="182"/>
        <v>Aug</v>
      </c>
      <c r="V2933">
        <f t="shared" si="183"/>
        <v>2014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>(E2934/D2934)*100</f>
        <v>105.0967741935484</v>
      </c>
      <c r="P2934" s="6">
        <f>E2934/L2934</f>
        <v>85.736842105263165</v>
      </c>
      <c r="Q2934" t="str">
        <f t="shared" si="180"/>
        <v>theater</v>
      </c>
      <c r="R2934" t="str">
        <f t="shared" si="181"/>
        <v>musical</v>
      </c>
      <c r="S2934" s="13">
        <f>(I2934/86400)+25569+(-8/24)</f>
        <v>42056.124999999993</v>
      </c>
      <c r="T2934" s="13">
        <f>(J2934/86400)+25569+(-8/24)</f>
        <v>42024.831446759257</v>
      </c>
      <c r="U2934" t="str">
        <f t="shared" si="182"/>
        <v>Jan</v>
      </c>
      <c r="V2934">
        <f t="shared" si="183"/>
        <v>2015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>(E2935/D2935)*100</f>
        <v>102.76</v>
      </c>
      <c r="P2935" s="6">
        <f>E2935/L2935</f>
        <v>47.574074074074076</v>
      </c>
      <c r="Q2935" t="str">
        <f t="shared" si="180"/>
        <v>theater</v>
      </c>
      <c r="R2935" t="str">
        <f t="shared" si="181"/>
        <v>musical</v>
      </c>
      <c r="S2935" s="13">
        <f>(I2935/86400)+25569+(-8/24)</f>
        <v>42525.623298611106</v>
      </c>
      <c r="T2935" s="13">
        <f>(J2935/86400)+25569+(-8/24)</f>
        <v>42495.623298611106</v>
      </c>
      <c r="U2935" t="str">
        <f t="shared" si="182"/>
        <v>May</v>
      </c>
      <c r="V2935">
        <f t="shared" si="183"/>
        <v>2016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>(E2936/D2936)*100</f>
        <v>108</v>
      </c>
      <c r="P2936" s="6">
        <f>E2936/L2936</f>
        <v>72.972972972972968</v>
      </c>
      <c r="Q2936" t="str">
        <f t="shared" si="180"/>
        <v>theater</v>
      </c>
      <c r="R2936" t="str">
        <f t="shared" si="181"/>
        <v>musical</v>
      </c>
      <c r="S2936" s="13">
        <f>(I2936/86400)+25569+(-8/24)</f>
        <v>41805.302824074075</v>
      </c>
      <c r="T2936" s="13">
        <f>(J2936/86400)+25569+(-8/24)</f>
        <v>41775.302824074075</v>
      </c>
      <c r="U2936" t="str">
        <f t="shared" si="182"/>
        <v>May</v>
      </c>
      <c r="V2936">
        <f t="shared" si="183"/>
        <v>2014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>(E2937/D2937)*100</f>
        <v>100.88571428571429</v>
      </c>
      <c r="P2937" s="6">
        <f>E2937/L2937</f>
        <v>90.538461538461533</v>
      </c>
      <c r="Q2937" t="str">
        <f t="shared" si="180"/>
        <v>theater</v>
      </c>
      <c r="R2937" t="str">
        <f t="shared" si="181"/>
        <v>musical</v>
      </c>
      <c r="S2937" s="13">
        <f>(I2937/86400)+25569+(-8/24)</f>
        <v>42611.374999999993</v>
      </c>
      <c r="T2937" s="13">
        <f>(J2937/86400)+25569+(-8/24)</f>
        <v>42553.250092592592</v>
      </c>
      <c r="U2937" t="str">
        <f t="shared" si="182"/>
        <v>Jul</v>
      </c>
      <c r="V2937">
        <f t="shared" si="183"/>
        <v>2016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>(E2938/D2938)*100</f>
        <v>128</v>
      </c>
      <c r="P2938" s="6">
        <f>E2938/L2938</f>
        <v>37.647058823529413</v>
      </c>
      <c r="Q2938" t="str">
        <f t="shared" si="180"/>
        <v>theater</v>
      </c>
      <c r="R2938" t="str">
        <f t="shared" si="181"/>
        <v>musical</v>
      </c>
      <c r="S2938" s="13">
        <f>(I2938/86400)+25569+(-8/24)</f>
        <v>41924.874305555553</v>
      </c>
      <c r="T2938" s="13">
        <f>(J2938/86400)+25569+(-8/24)</f>
        <v>41912.317395833328</v>
      </c>
      <c r="U2938" t="str">
        <f t="shared" si="182"/>
        <v>Sep</v>
      </c>
      <c r="V2938">
        <f t="shared" si="183"/>
        <v>2014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>(E2939/D2939)*100</f>
        <v>133.33333333333331</v>
      </c>
      <c r="P2939" s="6">
        <f>E2939/L2939</f>
        <v>36.363636363636367</v>
      </c>
      <c r="Q2939" t="str">
        <f t="shared" si="180"/>
        <v>theater</v>
      </c>
      <c r="R2939" t="str">
        <f t="shared" si="181"/>
        <v>musical</v>
      </c>
      <c r="S2939" s="13">
        <f>(I2939/86400)+25569+(-8/24)</f>
        <v>41833.123993055553</v>
      </c>
      <c r="T2939" s="13">
        <f>(J2939/86400)+25569+(-8/24)</f>
        <v>41803.123993055553</v>
      </c>
      <c r="U2939" t="str">
        <f t="shared" si="182"/>
        <v>Jun</v>
      </c>
      <c r="V2939">
        <f t="shared" si="183"/>
        <v>2014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>(E2940/D2940)*100</f>
        <v>101.375</v>
      </c>
      <c r="P2940" s="6">
        <f>E2940/L2940</f>
        <v>126.71875</v>
      </c>
      <c r="Q2940" t="str">
        <f t="shared" si="180"/>
        <v>theater</v>
      </c>
      <c r="R2940" t="str">
        <f t="shared" si="181"/>
        <v>musical</v>
      </c>
      <c r="S2940" s="13">
        <f>(I2940/86400)+25569+(-8/24)</f>
        <v>42034.370532407404</v>
      </c>
      <c r="T2940" s="13">
        <f>(J2940/86400)+25569+(-8/24)</f>
        <v>42004.370532407404</v>
      </c>
      <c r="U2940" t="str">
        <f t="shared" si="182"/>
        <v>Dec</v>
      </c>
      <c r="V2940">
        <f t="shared" si="183"/>
        <v>2014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>(E2941/D2941)*100</f>
        <v>102.875</v>
      </c>
      <c r="P2941" s="6">
        <f>E2941/L2941</f>
        <v>329.2</v>
      </c>
      <c r="Q2941" t="str">
        <f t="shared" si="180"/>
        <v>theater</v>
      </c>
      <c r="R2941" t="str">
        <f t="shared" si="181"/>
        <v>musical</v>
      </c>
      <c r="S2941" s="13">
        <f>(I2941/86400)+25569+(-8/24)</f>
        <v>41878.708333333328</v>
      </c>
      <c r="T2941" s="13">
        <f>(J2941/86400)+25569+(-8/24)</f>
        <v>41845.47583333333</v>
      </c>
      <c r="U2941" t="str">
        <f t="shared" si="182"/>
        <v>Jul</v>
      </c>
      <c r="V2941">
        <f t="shared" si="183"/>
        <v>2014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>(E2942/D2942)*100</f>
        <v>107.24000000000001</v>
      </c>
      <c r="P2942" s="6">
        <f>E2942/L2942</f>
        <v>81.242424242424249</v>
      </c>
      <c r="Q2942" t="str">
        <f t="shared" si="180"/>
        <v>theater</v>
      </c>
      <c r="R2942" t="str">
        <f t="shared" si="181"/>
        <v>musical</v>
      </c>
      <c r="S2942" s="13">
        <f>(I2942/86400)+25569+(-8/24)</f>
        <v>42022.440023148149</v>
      </c>
      <c r="T2942" s="13">
        <f>(J2942/86400)+25569+(-8/24)</f>
        <v>41982.440023148149</v>
      </c>
      <c r="U2942" t="str">
        <f t="shared" si="182"/>
        <v>Dec</v>
      </c>
      <c r="V2942">
        <f t="shared" si="183"/>
        <v>2014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>(E2943/D2943)*100</f>
        <v>4.0000000000000001E-3</v>
      </c>
      <c r="P2943" s="6">
        <f>E2943/L2943</f>
        <v>1</v>
      </c>
      <c r="Q2943" t="str">
        <f t="shared" si="180"/>
        <v>theater</v>
      </c>
      <c r="R2943" t="str">
        <f t="shared" si="181"/>
        <v>spaces</v>
      </c>
      <c r="S2943" s="13">
        <f>(I2943/86400)+25569+(-8/24)</f>
        <v>42064.626793981479</v>
      </c>
      <c r="T2943" s="13">
        <f>(J2943/86400)+25569+(-8/24)</f>
        <v>42034.626793981479</v>
      </c>
      <c r="U2943" t="str">
        <f t="shared" si="182"/>
        <v>Jan</v>
      </c>
      <c r="V2943">
        <f t="shared" si="183"/>
        <v>2015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>(E2944/D2944)*100</f>
        <v>20.424999999999997</v>
      </c>
      <c r="P2944" s="6">
        <f>E2944/L2944</f>
        <v>202.22772277227722</v>
      </c>
      <c r="Q2944" t="str">
        <f t="shared" si="180"/>
        <v>theater</v>
      </c>
      <c r="R2944" t="str">
        <f t="shared" si="181"/>
        <v>spaces</v>
      </c>
      <c r="S2944" s="13">
        <f>(I2944/86400)+25569+(-8/24)</f>
        <v>42354.512499999997</v>
      </c>
      <c r="T2944" s="13">
        <f>(J2944/86400)+25569+(-8/24)</f>
        <v>42334.470590277771</v>
      </c>
      <c r="U2944" t="str">
        <f t="shared" si="182"/>
        <v>Nov</v>
      </c>
      <c r="V2944">
        <f t="shared" si="183"/>
        <v>2015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>(E2945/D2945)*100</f>
        <v>0</v>
      </c>
      <c r="P2945" s="6" t="e">
        <f>E2945/L2945</f>
        <v>#DIV/0!</v>
      </c>
      <c r="Q2945" t="str">
        <f t="shared" si="180"/>
        <v>theater</v>
      </c>
      <c r="R2945" t="str">
        <f t="shared" si="181"/>
        <v>spaces</v>
      </c>
      <c r="S2945" s="13">
        <f>(I2945/86400)+25569+(-8/24)</f>
        <v>42106.796064814807</v>
      </c>
      <c r="T2945" s="13">
        <f>(J2945/86400)+25569+(-8/24)</f>
        <v>42076.796064814807</v>
      </c>
      <c r="U2945" t="str">
        <f t="shared" si="182"/>
        <v>Mar</v>
      </c>
      <c r="V2945">
        <f t="shared" si="183"/>
        <v>2015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>(E2946/D2946)*100</f>
        <v>1</v>
      </c>
      <c r="P2946" s="6">
        <f>E2946/L2946</f>
        <v>100</v>
      </c>
      <c r="Q2946" t="str">
        <f t="shared" si="180"/>
        <v>theater</v>
      </c>
      <c r="R2946" t="str">
        <f t="shared" si="181"/>
        <v>spaces</v>
      </c>
      <c r="S2946" s="13">
        <f>(I2946/86400)+25569+(-8/24)</f>
        <v>42162.580995370365</v>
      </c>
      <c r="T2946" s="13">
        <f>(J2946/86400)+25569+(-8/24)</f>
        <v>42132.580995370365</v>
      </c>
      <c r="U2946" t="str">
        <f t="shared" si="182"/>
        <v>May</v>
      </c>
      <c r="V2946">
        <f t="shared" si="183"/>
        <v>2015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>(E2947/D2947)*100</f>
        <v>0</v>
      </c>
      <c r="P2947" s="6" t="e">
        <f>E2947/L2947</f>
        <v>#DIV/0!</v>
      </c>
      <c r="Q2947" t="str">
        <f t="shared" ref="Q2947:Q3010" si="184">LEFT(N2947,FIND("/",N2947)-1)</f>
        <v>theater</v>
      </c>
      <c r="R2947" t="str">
        <f t="shared" ref="R2947:R3010" si="185">MID(N2947,FIND("/",N2947)+1,20)</f>
        <v>spaces</v>
      </c>
      <c r="S2947" s="13">
        <f>(I2947/86400)+25569+(-8/24)</f>
        <v>42147.806250000001</v>
      </c>
      <c r="T2947" s="13">
        <f>(J2947/86400)+25569+(-8/24)</f>
        <v>42117.806250000001</v>
      </c>
      <c r="U2947" t="str">
        <f t="shared" ref="U2947:U3010" si="186">TEXT(T2947,"mmm")</f>
        <v>Apr</v>
      </c>
      <c r="V2947">
        <f t="shared" ref="V2947:V3010" si="187">YEAR(T2947)</f>
        <v>2015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>(E2948/D2948)*100</f>
        <v>0.1</v>
      </c>
      <c r="P2948" s="6">
        <f>E2948/L2948</f>
        <v>1</v>
      </c>
      <c r="Q2948" t="str">
        <f t="shared" si="184"/>
        <v>theater</v>
      </c>
      <c r="R2948" t="str">
        <f t="shared" si="185"/>
        <v>spaces</v>
      </c>
      <c r="S2948" s="13">
        <f>(I2948/86400)+25569+(-8/24)</f>
        <v>42597.197824074072</v>
      </c>
      <c r="T2948" s="13">
        <f>(J2948/86400)+25569+(-8/24)</f>
        <v>42567.197824074072</v>
      </c>
      <c r="U2948" t="str">
        <f t="shared" si="186"/>
        <v>Jul</v>
      </c>
      <c r="V2948">
        <f t="shared" si="187"/>
        <v>2016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>(E2949/D2949)*100</f>
        <v>4.2880000000000003</v>
      </c>
      <c r="P2949" s="6">
        <f>E2949/L2949</f>
        <v>82.461538461538467</v>
      </c>
      <c r="Q2949" t="str">
        <f t="shared" si="184"/>
        <v>theater</v>
      </c>
      <c r="R2949" t="str">
        <f t="shared" si="185"/>
        <v>spaces</v>
      </c>
      <c r="S2949" s="13">
        <f>(I2949/86400)+25569+(-8/24)</f>
        <v>42698.382638888885</v>
      </c>
      <c r="T2949" s="13">
        <f>(J2949/86400)+25569+(-8/24)</f>
        <v>42649.228784722225</v>
      </c>
      <c r="U2949" t="str">
        <f t="shared" si="186"/>
        <v>Oct</v>
      </c>
      <c r="V2949">
        <f t="shared" si="187"/>
        <v>2016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>(E2950/D2950)*100</f>
        <v>4.8000000000000004E-3</v>
      </c>
      <c r="P2950" s="6">
        <f>E2950/L2950</f>
        <v>2.6666666666666665</v>
      </c>
      <c r="Q2950" t="str">
        <f t="shared" si="184"/>
        <v>theater</v>
      </c>
      <c r="R2950" t="str">
        <f t="shared" si="185"/>
        <v>spaces</v>
      </c>
      <c r="S2950" s="13">
        <f>(I2950/86400)+25569+(-8/24)</f>
        <v>42157.315891203696</v>
      </c>
      <c r="T2950" s="13">
        <f>(J2950/86400)+25569+(-8/24)</f>
        <v>42097.315891203696</v>
      </c>
      <c r="U2950" t="str">
        <f t="shared" si="186"/>
        <v>Apr</v>
      </c>
      <c r="V2950">
        <f t="shared" si="187"/>
        <v>2015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>(E2951/D2951)*100</f>
        <v>2.5</v>
      </c>
      <c r="P2951" s="6">
        <f>E2951/L2951</f>
        <v>12.5</v>
      </c>
      <c r="Q2951" t="str">
        <f t="shared" si="184"/>
        <v>theater</v>
      </c>
      <c r="R2951" t="str">
        <f t="shared" si="185"/>
        <v>spaces</v>
      </c>
      <c r="S2951" s="13">
        <f>(I2951/86400)+25569+(-8/24)</f>
        <v>42327.531446759262</v>
      </c>
      <c r="T2951" s="13">
        <f>(J2951/86400)+25569+(-8/24)</f>
        <v>42297.48978009259</v>
      </c>
      <c r="U2951" t="str">
        <f t="shared" si="186"/>
        <v>Oct</v>
      </c>
      <c r="V2951">
        <f t="shared" si="187"/>
        <v>2015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>(E2952/D2952)*100</f>
        <v>0</v>
      </c>
      <c r="P2952" s="6" t="e">
        <f>E2952/L2952</f>
        <v>#DIV/0!</v>
      </c>
      <c r="Q2952" t="str">
        <f t="shared" si="184"/>
        <v>theater</v>
      </c>
      <c r="R2952" t="str">
        <f t="shared" si="185"/>
        <v>spaces</v>
      </c>
      <c r="S2952" s="13">
        <f>(I2952/86400)+25569+(-8/24)</f>
        <v>42392.031851851854</v>
      </c>
      <c r="T2952" s="13">
        <f>(J2952/86400)+25569+(-8/24)</f>
        <v>42362.031851851854</v>
      </c>
      <c r="U2952" t="str">
        <f t="shared" si="186"/>
        <v>Dec</v>
      </c>
      <c r="V2952">
        <f t="shared" si="187"/>
        <v>2015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>(E2953/D2953)*100</f>
        <v>2.1919999999999997</v>
      </c>
      <c r="P2953" s="6">
        <f>E2953/L2953</f>
        <v>18.896551724137932</v>
      </c>
      <c r="Q2953" t="str">
        <f t="shared" si="184"/>
        <v>theater</v>
      </c>
      <c r="R2953" t="str">
        <f t="shared" si="185"/>
        <v>spaces</v>
      </c>
      <c r="S2953" s="13">
        <f>(I2953/86400)+25569+(-8/24)</f>
        <v>41917.469594907401</v>
      </c>
      <c r="T2953" s="13">
        <f>(J2953/86400)+25569+(-8/24)</f>
        <v>41872.469594907401</v>
      </c>
      <c r="U2953" t="str">
        <f t="shared" si="186"/>
        <v>Aug</v>
      </c>
      <c r="V2953">
        <f t="shared" si="187"/>
        <v>2014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>(E2954/D2954)*100</f>
        <v>8.0250000000000004</v>
      </c>
      <c r="P2954" s="6">
        <f>E2954/L2954</f>
        <v>200.625</v>
      </c>
      <c r="Q2954" t="str">
        <f t="shared" si="184"/>
        <v>theater</v>
      </c>
      <c r="R2954" t="str">
        <f t="shared" si="185"/>
        <v>spaces</v>
      </c>
      <c r="S2954" s="13">
        <f>(I2954/86400)+25569+(-8/24)</f>
        <v>42659.833333333336</v>
      </c>
      <c r="T2954" s="13">
        <f>(J2954/86400)+25569+(-8/24)</f>
        <v>42628.356932870367</v>
      </c>
      <c r="U2954" t="str">
        <f t="shared" si="186"/>
        <v>Sep</v>
      </c>
      <c r="V2954">
        <f t="shared" si="187"/>
        <v>2016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>(E2955/D2955)*100</f>
        <v>0.15125</v>
      </c>
      <c r="P2955" s="6">
        <f>E2955/L2955</f>
        <v>201.66666666666666</v>
      </c>
      <c r="Q2955" t="str">
        <f t="shared" si="184"/>
        <v>theater</v>
      </c>
      <c r="R2955" t="str">
        <f t="shared" si="185"/>
        <v>spaces</v>
      </c>
      <c r="S2955" s="13">
        <f>(I2955/86400)+25569+(-8/24)</f>
        <v>42285.458576388883</v>
      </c>
      <c r="T2955" s="13">
        <f>(J2955/86400)+25569+(-8/24)</f>
        <v>42255.458576388883</v>
      </c>
      <c r="U2955" t="str">
        <f t="shared" si="186"/>
        <v>Sep</v>
      </c>
      <c r="V2955">
        <f t="shared" si="187"/>
        <v>2015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>(E2956/D2956)*100</f>
        <v>0</v>
      </c>
      <c r="P2956" s="6" t="e">
        <f>E2956/L2956</f>
        <v>#DIV/0!</v>
      </c>
      <c r="Q2956" t="str">
        <f t="shared" si="184"/>
        <v>theater</v>
      </c>
      <c r="R2956" t="str">
        <f t="shared" si="185"/>
        <v>spaces</v>
      </c>
      <c r="S2956" s="13">
        <f>(I2956/86400)+25569+(-8/24)</f>
        <v>42810.208368055552</v>
      </c>
      <c r="T2956" s="13">
        <f>(J2956/86400)+25569+(-8/24)</f>
        <v>42790.250034722216</v>
      </c>
      <c r="U2956" t="str">
        <f t="shared" si="186"/>
        <v>Feb</v>
      </c>
      <c r="V2956">
        <f t="shared" si="187"/>
        <v>2017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>(E2957/D2957)*100</f>
        <v>59.583333333333336</v>
      </c>
      <c r="P2957" s="6">
        <f>E2957/L2957</f>
        <v>65</v>
      </c>
      <c r="Q2957" t="str">
        <f t="shared" si="184"/>
        <v>theater</v>
      </c>
      <c r="R2957" t="str">
        <f t="shared" si="185"/>
        <v>spaces</v>
      </c>
      <c r="S2957" s="13">
        <f>(I2957/86400)+25569+(-8/24)</f>
        <v>42171.407974537033</v>
      </c>
      <c r="T2957" s="13">
        <f>(J2957/86400)+25569+(-8/24)</f>
        <v>42141.407974537033</v>
      </c>
      <c r="U2957" t="str">
        <f t="shared" si="186"/>
        <v>May</v>
      </c>
      <c r="V2957">
        <f t="shared" si="187"/>
        <v>2015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>(E2958/D2958)*100</f>
        <v>16.734177215189874</v>
      </c>
      <c r="P2958" s="6">
        <f>E2958/L2958</f>
        <v>66.099999999999994</v>
      </c>
      <c r="Q2958" t="str">
        <f t="shared" si="184"/>
        <v>theater</v>
      </c>
      <c r="R2958" t="str">
        <f t="shared" si="185"/>
        <v>spaces</v>
      </c>
      <c r="S2958" s="13">
        <f>(I2958/86400)+25569+(-8/24)</f>
        <v>42494.625578703701</v>
      </c>
      <c r="T2958" s="13">
        <f>(J2958/86400)+25569+(-8/24)</f>
        <v>42464.625578703701</v>
      </c>
      <c r="U2958" t="str">
        <f t="shared" si="186"/>
        <v>Apr</v>
      </c>
      <c r="V2958">
        <f t="shared" si="187"/>
        <v>2016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>(E2959/D2959)*100</f>
        <v>1.8666666666666669</v>
      </c>
      <c r="P2959" s="6">
        <f>E2959/L2959</f>
        <v>93.333333333333329</v>
      </c>
      <c r="Q2959" t="str">
        <f t="shared" si="184"/>
        <v>theater</v>
      </c>
      <c r="R2959" t="str">
        <f t="shared" si="185"/>
        <v>spaces</v>
      </c>
      <c r="S2959" s="13">
        <f>(I2959/86400)+25569+(-8/24)</f>
        <v>42090.636249999996</v>
      </c>
      <c r="T2959" s="13">
        <f>(J2959/86400)+25569+(-8/24)</f>
        <v>42030.67791666666</v>
      </c>
      <c r="U2959" t="str">
        <f t="shared" si="186"/>
        <v>Jan</v>
      </c>
      <c r="V2959">
        <f t="shared" si="187"/>
        <v>2015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>(E2960/D2960)*100</f>
        <v>0</v>
      </c>
      <c r="P2960" s="6" t="e">
        <f>E2960/L2960</f>
        <v>#DIV/0!</v>
      </c>
      <c r="Q2960" t="str">
        <f t="shared" si="184"/>
        <v>theater</v>
      </c>
      <c r="R2960" t="str">
        <f t="shared" si="185"/>
        <v>spaces</v>
      </c>
      <c r="S2960" s="13">
        <f>(I2960/86400)+25569+(-8/24)</f>
        <v>42498.404131944444</v>
      </c>
      <c r="T2960" s="13">
        <f>(J2960/86400)+25569+(-8/24)</f>
        <v>42438.445798611108</v>
      </c>
      <c r="U2960" t="str">
        <f t="shared" si="186"/>
        <v>Mar</v>
      </c>
      <c r="V2960">
        <f t="shared" si="187"/>
        <v>2016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>(E2961/D2961)*100</f>
        <v>0</v>
      </c>
      <c r="P2961" s="6" t="e">
        <f>E2961/L2961</f>
        <v>#DIV/0!</v>
      </c>
      <c r="Q2961" t="str">
        <f t="shared" si="184"/>
        <v>theater</v>
      </c>
      <c r="R2961" t="str">
        <f t="shared" si="185"/>
        <v>spaces</v>
      </c>
      <c r="S2961" s="13">
        <f>(I2961/86400)+25569+(-8/24)</f>
        <v>42527.675057870372</v>
      </c>
      <c r="T2961" s="13">
        <f>(J2961/86400)+25569+(-8/24)</f>
        <v>42497.675057870372</v>
      </c>
      <c r="U2961" t="str">
        <f t="shared" si="186"/>
        <v>May</v>
      </c>
      <c r="V2961">
        <f t="shared" si="187"/>
        <v>2016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>(E2962/D2962)*100</f>
        <v>0</v>
      </c>
      <c r="P2962" s="6" t="e">
        <f>E2962/L2962</f>
        <v>#DIV/0!</v>
      </c>
      <c r="Q2962" t="str">
        <f t="shared" si="184"/>
        <v>theater</v>
      </c>
      <c r="R2962" t="str">
        <f t="shared" si="185"/>
        <v>spaces</v>
      </c>
      <c r="S2962" s="13">
        <f>(I2962/86400)+25569+(-8/24)</f>
        <v>41893.42387731481</v>
      </c>
      <c r="T2962" s="13">
        <f>(J2962/86400)+25569+(-8/24)</f>
        <v>41863.42387731481</v>
      </c>
      <c r="U2962" t="str">
        <f t="shared" si="186"/>
        <v>Aug</v>
      </c>
      <c r="V2962">
        <f t="shared" si="187"/>
        <v>2014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>(E2963/D2963)*100</f>
        <v>109.62</v>
      </c>
      <c r="P2963" s="6">
        <f>E2963/L2963</f>
        <v>50.75</v>
      </c>
      <c r="Q2963" t="str">
        <f t="shared" si="184"/>
        <v>theater</v>
      </c>
      <c r="R2963" t="str">
        <f t="shared" si="185"/>
        <v>plays</v>
      </c>
      <c r="S2963" s="13">
        <f>(I2963/86400)+25569+(-8/24)</f>
        <v>42088.833333333336</v>
      </c>
      <c r="T2963" s="13">
        <f>(J2963/86400)+25569+(-8/24)</f>
        <v>42060.879155092589</v>
      </c>
      <c r="U2963" t="str">
        <f t="shared" si="186"/>
        <v>Feb</v>
      </c>
      <c r="V2963">
        <f t="shared" si="187"/>
        <v>2015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>(E2964/D2964)*100</f>
        <v>121.8</v>
      </c>
      <c r="P2964" s="6">
        <f>E2964/L2964</f>
        <v>60.9</v>
      </c>
      <c r="Q2964" t="str">
        <f t="shared" si="184"/>
        <v>theater</v>
      </c>
      <c r="R2964" t="str">
        <f t="shared" si="185"/>
        <v>plays</v>
      </c>
      <c r="S2964" s="13">
        <f>(I2964/86400)+25569+(-8/24)</f>
        <v>42063.957638888889</v>
      </c>
      <c r="T2964" s="13">
        <f>(J2964/86400)+25569+(-8/24)</f>
        <v>42035.910949074074</v>
      </c>
      <c r="U2964" t="str">
        <f t="shared" si="186"/>
        <v>Jan</v>
      </c>
      <c r="V2964">
        <f t="shared" si="187"/>
        <v>2015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>(E2965/D2965)*100</f>
        <v>106.85</v>
      </c>
      <c r="P2965" s="6">
        <f>E2965/L2965</f>
        <v>109.03061224489795</v>
      </c>
      <c r="Q2965" t="str">
        <f t="shared" si="184"/>
        <v>theater</v>
      </c>
      <c r="R2965" t="str">
        <f t="shared" si="185"/>
        <v>plays</v>
      </c>
      <c r="S2965" s="13">
        <f>(I2965/86400)+25569+(-8/24)</f>
        <v>42187.13685185185</v>
      </c>
      <c r="T2965" s="13">
        <f>(J2965/86400)+25569+(-8/24)</f>
        <v>42157.13685185185</v>
      </c>
      <c r="U2965" t="str">
        <f t="shared" si="186"/>
        <v>Jun</v>
      </c>
      <c r="V2965">
        <f t="shared" si="187"/>
        <v>2015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>(E2966/D2966)*100</f>
        <v>100.71379999999999</v>
      </c>
      <c r="P2966" s="6">
        <f>E2966/L2966</f>
        <v>25.692295918367346</v>
      </c>
      <c r="Q2966" t="str">
        <f t="shared" si="184"/>
        <v>theater</v>
      </c>
      <c r="R2966" t="str">
        <f t="shared" si="185"/>
        <v>plays</v>
      </c>
      <c r="S2966" s="13">
        <f>(I2966/86400)+25569+(-8/24)</f>
        <v>41857.563888888886</v>
      </c>
      <c r="T2966" s="13">
        <f>(J2966/86400)+25569+(-8/24)</f>
        <v>41827.576608796291</v>
      </c>
      <c r="U2966" t="str">
        <f t="shared" si="186"/>
        <v>Jul</v>
      </c>
      <c r="V2966">
        <f t="shared" si="187"/>
        <v>2014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>(E2967/D2967)*100</f>
        <v>109.00000000000001</v>
      </c>
      <c r="P2967" s="6">
        <f>E2967/L2967</f>
        <v>41.92307692307692</v>
      </c>
      <c r="Q2967" t="str">
        <f t="shared" si="184"/>
        <v>theater</v>
      </c>
      <c r="R2967" t="str">
        <f t="shared" si="185"/>
        <v>plays</v>
      </c>
      <c r="S2967" s="13">
        <f>(I2967/86400)+25569+(-8/24)</f>
        <v>42192.396215277775</v>
      </c>
      <c r="T2967" s="13">
        <f>(J2967/86400)+25569+(-8/24)</f>
        <v>42162.396215277775</v>
      </c>
      <c r="U2967" t="str">
        <f t="shared" si="186"/>
        <v>Jun</v>
      </c>
      <c r="V2967">
        <f t="shared" si="187"/>
        <v>2015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>(E2968/D2968)*100</f>
        <v>113.63000000000001</v>
      </c>
      <c r="P2968" s="6">
        <f>E2968/L2968</f>
        <v>88.7734375</v>
      </c>
      <c r="Q2968" t="str">
        <f t="shared" si="184"/>
        <v>theater</v>
      </c>
      <c r="R2968" t="str">
        <f t="shared" si="185"/>
        <v>plays</v>
      </c>
      <c r="S2968" s="13">
        <f>(I2968/86400)+25569+(-8/24)</f>
        <v>42263.405231481483</v>
      </c>
      <c r="T2968" s="13">
        <f>(J2968/86400)+25569+(-8/24)</f>
        <v>42233.405231481483</v>
      </c>
      <c r="U2968" t="str">
        <f t="shared" si="186"/>
        <v>Aug</v>
      </c>
      <c r="V2968">
        <f t="shared" si="187"/>
        <v>2015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>(E2969/D2969)*100</f>
        <v>113.92</v>
      </c>
      <c r="P2969" s="6">
        <f>E2969/L2969</f>
        <v>80.225352112676063</v>
      </c>
      <c r="Q2969" t="str">
        <f t="shared" si="184"/>
        <v>theater</v>
      </c>
      <c r="R2969" t="str">
        <f t="shared" si="185"/>
        <v>plays</v>
      </c>
      <c r="S2969" s="13">
        <f>(I2969/86400)+25569+(-8/24)</f>
        <v>42071.822824074072</v>
      </c>
      <c r="T2969" s="13">
        <f>(J2969/86400)+25569+(-8/24)</f>
        <v>42041.864490740736</v>
      </c>
      <c r="U2969" t="str">
        <f t="shared" si="186"/>
        <v>Feb</v>
      </c>
      <c r="V2969">
        <f t="shared" si="187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>(E2970/D2970)*100</f>
        <v>106</v>
      </c>
      <c r="P2970" s="6">
        <f>E2970/L2970</f>
        <v>78.936170212765958</v>
      </c>
      <c r="Q2970" t="str">
        <f t="shared" si="184"/>
        <v>theater</v>
      </c>
      <c r="R2970" t="str">
        <f t="shared" si="185"/>
        <v>plays</v>
      </c>
      <c r="S2970" s="13">
        <f>(I2970/86400)+25569+(-8/24)</f>
        <v>42598.832638888889</v>
      </c>
      <c r="T2970" s="13">
        <f>(J2970/86400)+25569+(-8/24)</f>
        <v>42585.190509259257</v>
      </c>
      <c r="U2970" t="str">
        <f t="shared" si="186"/>
        <v>Aug</v>
      </c>
      <c r="V2970">
        <f t="shared" si="187"/>
        <v>2016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>(E2971/D2971)*100</f>
        <v>162.5</v>
      </c>
      <c r="P2971" s="6">
        <f>E2971/L2971</f>
        <v>95.588235294117652</v>
      </c>
      <c r="Q2971" t="str">
        <f t="shared" si="184"/>
        <v>theater</v>
      </c>
      <c r="R2971" t="str">
        <f t="shared" si="185"/>
        <v>plays</v>
      </c>
      <c r="S2971" s="13">
        <f>(I2971/86400)+25569+(-8/24)</f>
        <v>42127.618750000001</v>
      </c>
      <c r="T2971" s="13">
        <f>(J2971/86400)+25569+(-8/24)</f>
        <v>42097.453159722216</v>
      </c>
      <c r="U2971" t="str">
        <f t="shared" si="186"/>
        <v>Apr</v>
      </c>
      <c r="V2971">
        <f t="shared" si="187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>(E2972/D2972)*100</f>
        <v>106</v>
      </c>
      <c r="P2972" s="6">
        <f>E2972/L2972</f>
        <v>69.890109890109883</v>
      </c>
      <c r="Q2972" t="str">
        <f t="shared" si="184"/>
        <v>theater</v>
      </c>
      <c r="R2972" t="str">
        <f t="shared" si="185"/>
        <v>plays</v>
      </c>
      <c r="S2972" s="13">
        <f>(I2972/86400)+25569+(-8/24)</f>
        <v>41838.336238425924</v>
      </c>
      <c r="T2972" s="13">
        <f>(J2972/86400)+25569+(-8/24)</f>
        <v>41808.336238425924</v>
      </c>
      <c r="U2972" t="str">
        <f t="shared" si="186"/>
        <v>Jun</v>
      </c>
      <c r="V2972">
        <f t="shared" si="187"/>
        <v>2014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>(E2973/D2973)*100</f>
        <v>100.15624999999999</v>
      </c>
      <c r="P2973" s="6">
        <f>E2973/L2973</f>
        <v>74.534883720930239</v>
      </c>
      <c r="Q2973" t="str">
        <f t="shared" si="184"/>
        <v>theater</v>
      </c>
      <c r="R2973" t="str">
        <f t="shared" si="185"/>
        <v>plays</v>
      </c>
      <c r="S2973" s="13">
        <f>(I2973/86400)+25569+(-8/24)</f>
        <v>41882.324976851851</v>
      </c>
      <c r="T2973" s="13">
        <f>(J2973/86400)+25569+(-8/24)</f>
        <v>41852.324976851851</v>
      </c>
      <c r="U2973" t="str">
        <f t="shared" si="186"/>
        <v>Aug</v>
      </c>
      <c r="V2973">
        <f t="shared" si="187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>(E2974/D2974)*100</f>
        <v>105.35000000000001</v>
      </c>
      <c r="P2974" s="6">
        <f>E2974/L2974</f>
        <v>123.94117647058823</v>
      </c>
      <c r="Q2974" t="str">
        <f t="shared" si="184"/>
        <v>theater</v>
      </c>
      <c r="R2974" t="str">
        <f t="shared" si="185"/>
        <v>plays</v>
      </c>
      <c r="S2974" s="13">
        <f>(I2974/86400)+25569+(-8/24)</f>
        <v>42708.708333333336</v>
      </c>
      <c r="T2974" s="13">
        <f>(J2974/86400)+25569+(-8/24)</f>
        <v>42693.77685185185</v>
      </c>
      <c r="U2974" t="str">
        <f t="shared" si="186"/>
        <v>Nov</v>
      </c>
      <c r="V2974">
        <f t="shared" si="187"/>
        <v>2016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>(E2975/D2975)*100</f>
        <v>174.8</v>
      </c>
      <c r="P2975" s="6">
        <f>E2975/L2975</f>
        <v>264.84848484848487</v>
      </c>
      <c r="Q2975" t="str">
        <f t="shared" si="184"/>
        <v>theater</v>
      </c>
      <c r="R2975" t="str">
        <f t="shared" si="185"/>
        <v>plays</v>
      </c>
      <c r="S2975" s="13">
        <f>(I2975/86400)+25569+(-8/24)</f>
        <v>42369.833333333336</v>
      </c>
      <c r="T2975" s="13">
        <f>(J2975/86400)+25569+(-8/24)</f>
        <v>42341.485046296293</v>
      </c>
      <c r="U2975" t="str">
        <f t="shared" si="186"/>
        <v>Dec</v>
      </c>
      <c r="V2975">
        <f t="shared" si="187"/>
        <v>2015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>(E2976/D2976)*100</f>
        <v>102</v>
      </c>
      <c r="P2976" s="6">
        <f>E2976/L2976</f>
        <v>58.620689655172413</v>
      </c>
      <c r="Q2976" t="str">
        <f t="shared" si="184"/>
        <v>theater</v>
      </c>
      <c r="R2976" t="str">
        <f t="shared" si="185"/>
        <v>plays</v>
      </c>
      <c r="S2976" s="13">
        <f>(I2976/86400)+25569+(-8/24)</f>
        <v>41907.732638888883</v>
      </c>
      <c r="T2976" s="13">
        <f>(J2976/86400)+25569+(-8/24)</f>
        <v>41879.727673611109</v>
      </c>
      <c r="U2976" t="str">
        <f t="shared" si="186"/>
        <v>Aug</v>
      </c>
      <c r="V2976">
        <f t="shared" si="187"/>
        <v>2014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>(E2977/D2977)*100</f>
        <v>100.125</v>
      </c>
      <c r="P2977" s="6">
        <f>E2977/L2977</f>
        <v>70.884955752212392</v>
      </c>
      <c r="Q2977" t="str">
        <f t="shared" si="184"/>
        <v>theater</v>
      </c>
      <c r="R2977" t="str">
        <f t="shared" si="185"/>
        <v>plays</v>
      </c>
      <c r="S2977" s="13">
        <f>(I2977/86400)+25569+(-8/24)</f>
        <v>41969.791666666664</v>
      </c>
      <c r="T2977" s="13">
        <f>(J2977/86400)+25569+(-8/24)</f>
        <v>41941.350532407407</v>
      </c>
      <c r="U2977" t="str">
        <f t="shared" si="186"/>
        <v>Oct</v>
      </c>
      <c r="V2977">
        <f t="shared" si="187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>(E2978/D2978)*100</f>
        <v>171.42857142857142</v>
      </c>
      <c r="P2978" s="6">
        <f>E2978/L2978</f>
        <v>8.5714285714285712</v>
      </c>
      <c r="Q2978" t="str">
        <f t="shared" si="184"/>
        <v>theater</v>
      </c>
      <c r="R2978" t="str">
        <f t="shared" si="185"/>
        <v>plays</v>
      </c>
      <c r="S2978" s="13">
        <f>(I2978/86400)+25569+(-8/24)</f>
        <v>42442.166666666664</v>
      </c>
      <c r="T2978" s="13">
        <f>(J2978/86400)+25569+(-8/24)</f>
        <v>42425.397337962961</v>
      </c>
      <c r="U2978" t="str">
        <f t="shared" si="186"/>
        <v>Feb</v>
      </c>
      <c r="V2978">
        <f t="shared" si="187"/>
        <v>2016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>(E2979/D2979)*100</f>
        <v>113.56666666666666</v>
      </c>
      <c r="P2979" s="6">
        <f>E2979/L2979</f>
        <v>113.56666666666666</v>
      </c>
      <c r="Q2979" t="str">
        <f t="shared" si="184"/>
        <v>theater</v>
      </c>
      <c r="R2979" t="str">
        <f t="shared" si="185"/>
        <v>plays</v>
      </c>
      <c r="S2979" s="13">
        <f>(I2979/86400)+25569+(-8/24)</f>
        <v>42085.759722222218</v>
      </c>
      <c r="T2979" s="13">
        <f>(J2979/86400)+25569+(-8/24)</f>
        <v>42026.547847222224</v>
      </c>
      <c r="U2979" t="str">
        <f t="shared" si="186"/>
        <v>Jan</v>
      </c>
      <c r="V2979">
        <f t="shared" si="187"/>
        <v>2015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>(E2980/D2980)*100</f>
        <v>129.46666666666667</v>
      </c>
      <c r="P2980" s="6">
        <f>E2980/L2980</f>
        <v>60.6875</v>
      </c>
      <c r="Q2980" t="str">
        <f t="shared" si="184"/>
        <v>theater</v>
      </c>
      <c r="R2980" t="str">
        <f t="shared" si="185"/>
        <v>plays</v>
      </c>
      <c r="S2980" s="13">
        <f>(I2980/86400)+25569+(-8/24)</f>
        <v>41931.915972222218</v>
      </c>
      <c r="T2980" s="13">
        <f>(J2980/86400)+25569+(-8/24)</f>
        <v>41922.307256944441</v>
      </c>
      <c r="U2980" t="str">
        <f t="shared" si="186"/>
        <v>Oct</v>
      </c>
      <c r="V2980">
        <f t="shared" si="187"/>
        <v>2014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>(E2981/D2981)*100</f>
        <v>101.4</v>
      </c>
      <c r="P2981" s="6">
        <f>E2981/L2981</f>
        <v>110.21739130434783</v>
      </c>
      <c r="Q2981" t="str">
        <f t="shared" si="184"/>
        <v>theater</v>
      </c>
      <c r="R2981" t="str">
        <f t="shared" si="185"/>
        <v>plays</v>
      </c>
      <c r="S2981" s="13">
        <f>(I2981/86400)+25569+(-8/24)</f>
        <v>42009.916666666664</v>
      </c>
      <c r="T2981" s="13">
        <f>(J2981/86400)+25569+(-8/24)</f>
        <v>41993.491006944438</v>
      </c>
      <c r="U2981" t="str">
        <f t="shared" si="186"/>
        <v>Dec</v>
      </c>
      <c r="V2981">
        <f t="shared" si="187"/>
        <v>2014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>(E2982/D2982)*100</f>
        <v>109.16666666666666</v>
      </c>
      <c r="P2982" s="6">
        <f>E2982/L2982</f>
        <v>136.45833333333334</v>
      </c>
      <c r="Q2982" t="str">
        <f t="shared" si="184"/>
        <v>theater</v>
      </c>
      <c r="R2982" t="str">
        <f t="shared" si="185"/>
        <v>plays</v>
      </c>
      <c r="S2982" s="13">
        <f>(I2982/86400)+25569+(-8/24)</f>
        <v>42239.749999999993</v>
      </c>
      <c r="T2982" s="13">
        <f>(J2982/86400)+25569+(-8/24)</f>
        <v>42219.58252314815</v>
      </c>
      <c r="U2982" t="str">
        <f t="shared" si="186"/>
        <v>Aug</v>
      </c>
      <c r="V2982">
        <f t="shared" si="187"/>
        <v>2015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>(E2983/D2983)*100</f>
        <v>128.92500000000001</v>
      </c>
      <c r="P2983" s="6">
        <f>E2983/L2983</f>
        <v>53.164948453608247</v>
      </c>
      <c r="Q2983" t="str">
        <f t="shared" si="184"/>
        <v>theater</v>
      </c>
      <c r="R2983" t="str">
        <f t="shared" si="185"/>
        <v>spaces</v>
      </c>
      <c r="S2983" s="13">
        <f>(I2983/86400)+25569+(-8/24)</f>
        <v>42270.226342592585</v>
      </c>
      <c r="T2983" s="13">
        <f>(J2983/86400)+25569+(-8/24)</f>
        <v>42225.226342592585</v>
      </c>
      <c r="U2983" t="str">
        <f t="shared" si="186"/>
        <v>Aug</v>
      </c>
      <c r="V2983">
        <f t="shared" si="187"/>
        <v>2015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>(E2984/D2984)*100</f>
        <v>102.06</v>
      </c>
      <c r="P2984" s="6">
        <f>E2984/L2984</f>
        <v>86.491525423728817</v>
      </c>
      <c r="Q2984" t="str">
        <f t="shared" si="184"/>
        <v>theater</v>
      </c>
      <c r="R2984" t="str">
        <f t="shared" si="185"/>
        <v>spaces</v>
      </c>
      <c r="S2984" s="13">
        <f>(I2984/86400)+25569+(-8/24)</f>
        <v>42411.353506944441</v>
      </c>
      <c r="T2984" s="13">
        <f>(J2984/86400)+25569+(-8/24)</f>
        <v>42381.353506944441</v>
      </c>
      <c r="U2984" t="str">
        <f t="shared" si="186"/>
        <v>Jan</v>
      </c>
      <c r="V2984">
        <f t="shared" si="187"/>
        <v>2016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>(E2985/D2985)*100</f>
        <v>146.53957758620692</v>
      </c>
      <c r="P2985" s="6">
        <f>E2985/L2985</f>
        <v>155.23827397260274</v>
      </c>
      <c r="Q2985" t="str">
        <f t="shared" si="184"/>
        <v>theater</v>
      </c>
      <c r="R2985" t="str">
        <f t="shared" si="185"/>
        <v>spaces</v>
      </c>
      <c r="S2985" s="13">
        <f>(I2985/86400)+25569+(-8/24)</f>
        <v>41954.340694444443</v>
      </c>
      <c r="T2985" s="13">
        <f>(J2985/86400)+25569+(-8/24)</f>
        <v>41894.299027777779</v>
      </c>
      <c r="U2985" t="str">
        <f t="shared" si="186"/>
        <v>Sep</v>
      </c>
      <c r="V2985">
        <f t="shared" si="187"/>
        <v>2014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>(E2986/D2986)*100</f>
        <v>100.352</v>
      </c>
      <c r="P2986" s="6">
        <f>E2986/L2986</f>
        <v>115.08256880733946</v>
      </c>
      <c r="Q2986" t="str">
        <f t="shared" si="184"/>
        <v>theater</v>
      </c>
      <c r="R2986" t="str">
        <f t="shared" si="185"/>
        <v>spaces</v>
      </c>
      <c r="S2986" s="13">
        <f>(I2986/86400)+25569+(-8/24)</f>
        <v>42605.945381944439</v>
      </c>
      <c r="T2986" s="13">
        <f>(J2986/86400)+25569+(-8/24)</f>
        <v>42575.945381944439</v>
      </c>
      <c r="U2986" t="str">
        <f t="shared" si="186"/>
        <v>Jul</v>
      </c>
      <c r="V2986">
        <f t="shared" si="187"/>
        <v>2016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>(E2987/D2987)*100</f>
        <v>121.64999999999999</v>
      </c>
      <c r="P2987" s="6">
        <f>E2987/L2987</f>
        <v>109.5945945945946</v>
      </c>
      <c r="Q2987" t="str">
        <f t="shared" si="184"/>
        <v>theater</v>
      </c>
      <c r="R2987" t="str">
        <f t="shared" si="185"/>
        <v>spaces</v>
      </c>
      <c r="S2987" s="13">
        <f>(I2987/86400)+25569+(-8/24)</f>
        <v>42673.833333333336</v>
      </c>
      <c r="T2987" s="13">
        <f>(J2987/86400)+25569+(-8/24)</f>
        <v>42654.640370370369</v>
      </c>
      <c r="U2987" t="str">
        <f t="shared" si="186"/>
        <v>Oct</v>
      </c>
      <c r="V2987">
        <f t="shared" si="187"/>
        <v>2016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>(E2988/D2988)*100</f>
        <v>105.5</v>
      </c>
      <c r="P2988" s="6">
        <f>E2988/L2988</f>
        <v>45.214285714285715</v>
      </c>
      <c r="Q2988" t="str">
        <f t="shared" si="184"/>
        <v>theater</v>
      </c>
      <c r="R2988" t="str">
        <f t="shared" si="185"/>
        <v>spaces</v>
      </c>
      <c r="S2988" s="13">
        <f>(I2988/86400)+25569+(-8/24)</f>
        <v>42491.125069444439</v>
      </c>
      <c r="T2988" s="13">
        <f>(J2988/86400)+25569+(-8/24)</f>
        <v>42431.16673611111</v>
      </c>
      <c r="U2988" t="str">
        <f t="shared" si="186"/>
        <v>Mar</v>
      </c>
      <c r="V2988">
        <f t="shared" si="187"/>
        <v>2016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>(E2989/D2989)*100</f>
        <v>110.4008</v>
      </c>
      <c r="P2989" s="6">
        <f>E2989/L2989</f>
        <v>104.15169811320754</v>
      </c>
      <c r="Q2989" t="str">
        <f t="shared" si="184"/>
        <v>theater</v>
      </c>
      <c r="R2989" t="str">
        <f t="shared" si="185"/>
        <v>spaces</v>
      </c>
      <c r="S2989" s="13">
        <f>(I2989/86400)+25569+(-8/24)</f>
        <v>42655.666666666664</v>
      </c>
      <c r="T2989" s="13">
        <f>(J2989/86400)+25569+(-8/24)</f>
        <v>42626.973969907405</v>
      </c>
      <c r="U2989" t="str">
        <f t="shared" si="186"/>
        <v>Sep</v>
      </c>
      <c r="V2989">
        <f t="shared" si="187"/>
        <v>2016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>(E2990/D2990)*100</f>
        <v>100</v>
      </c>
      <c r="P2990" s="6">
        <f>E2990/L2990</f>
        <v>35.714285714285715</v>
      </c>
      <c r="Q2990" t="str">
        <f t="shared" si="184"/>
        <v>theater</v>
      </c>
      <c r="R2990" t="str">
        <f t="shared" si="185"/>
        <v>spaces</v>
      </c>
      <c r="S2990" s="13">
        <f>(I2990/86400)+25569+(-8/24)</f>
        <v>42541.028715277775</v>
      </c>
      <c r="T2990" s="13">
        <f>(J2990/86400)+25569+(-8/24)</f>
        <v>42511.028715277775</v>
      </c>
      <c r="U2990" t="str">
        <f t="shared" si="186"/>
        <v>May</v>
      </c>
      <c r="V2990">
        <f t="shared" si="187"/>
        <v>2016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>(E2991/D2991)*100</f>
        <v>176.535</v>
      </c>
      <c r="P2991" s="6">
        <f>E2991/L2991</f>
        <v>96.997252747252745</v>
      </c>
      <c r="Q2991" t="str">
        <f t="shared" si="184"/>
        <v>theater</v>
      </c>
      <c r="R2991" t="str">
        <f t="shared" si="185"/>
        <v>spaces</v>
      </c>
      <c r="S2991" s="13">
        <f>(I2991/86400)+25569+(-8/24)</f>
        <v>42358.874305555553</v>
      </c>
      <c r="T2991" s="13">
        <f>(J2991/86400)+25569+(-8/24)</f>
        <v>42336.687060185184</v>
      </c>
      <c r="U2991" t="str">
        <f t="shared" si="186"/>
        <v>Nov</v>
      </c>
      <c r="V2991">
        <f t="shared" si="187"/>
        <v>2015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>(E2992/D2992)*100</f>
        <v>100</v>
      </c>
      <c r="P2992" s="6">
        <f>E2992/L2992</f>
        <v>370.37037037037038</v>
      </c>
      <c r="Q2992" t="str">
        <f t="shared" si="184"/>
        <v>theater</v>
      </c>
      <c r="R2992" t="str">
        <f t="shared" si="185"/>
        <v>spaces</v>
      </c>
      <c r="S2992" s="13">
        <f>(I2992/86400)+25569+(-8/24)</f>
        <v>42376.240972222215</v>
      </c>
      <c r="T2992" s="13">
        <f>(J2992/86400)+25569+(-8/24)</f>
        <v>42341.240972222215</v>
      </c>
      <c r="U2992" t="str">
        <f t="shared" si="186"/>
        <v>Dec</v>
      </c>
      <c r="V2992">
        <f t="shared" si="187"/>
        <v>2015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>(E2993/D2993)*100</f>
        <v>103.29411764705883</v>
      </c>
      <c r="P2993" s="6">
        <f>E2993/L2993</f>
        <v>94.408602150537632</v>
      </c>
      <c r="Q2993" t="str">
        <f t="shared" si="184"/>
        <v>theater</v>
      </c>
      <c r="R2993" t="str">
        <f t="shared" si="185"/>
        <v>spaces</v>
      </c>
      <c r="S2993" s="13">
        <f>(I2993/86400)+25569+(-8/24)</f>
        <v>42762.503819444442</v>
      </c>
      <c r="T2993" s="13">
        <f>(J2993/86400)+25569+(-8/24)</f>
        <v>42740.503819444442</v>
      </c>
      <c r="U2993" t="str">
        <f t="shared" si="186"/>
        <v>Jan</v>
      </c>
      <c r="V2993">
        <f t="shared" si="187"/>
        <v>2017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>(E2994/D2994)*100</f>
        <v>104.5</v>
      </c>
      <c r="P2994" s="6">
        <f>E2994/L2994</f>
        <v>48.984375</v>
      </c>
      <c r="Q2994" t="str">
        <f t="shared" si="184"/>
        <v>theater</v>
      </c>
      <c r="R2994" t="str">
        <f t="shared" si="185"/>
        <v>spaces</v>
      </c>
      <c r="S2994" s="13">
        <f>(I2994/86400)+25569+(-8/24)</f>
        <v>42652.434143518512</v>
      </c>
      <c r="T2994" s="13">
        <f>(J2994/86400)+25569+(-8/24)</f>
        <v>42622.434143518512</v>
      </c>
      <c r="U2994" t="str">
        <f t="shared" si="186"/>
        <v>Sep</v>
      </c>
      <c r="V2994">
        <f t="shared" si="187"/>
        <v>2016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>(E2995/D2995)*100</f>
        <v>100.29999999999998</v>
      </c>
      <c r="P2995" s="6">
        <f>E2995/L2995</f>
        <v>45.590909090909093</v>
      </c>
      <c r="Q2995" t="str">
        <f t="shared" si="184"/>
        <v>theater</v>
      </c>
      <c r="R2995" t="str">
        <f t="shared" si="185"/>
        <v>spaces</v>
      </c>
      <c r="S2995" s="13">
        <f>(I2995/86400)+25569+(-8/24)</f>
        <v>42420.50540509259</v>
      </c>
      <c r="T2995" s="13">
        <f>(J2995/86400)+25569+(-8/24)</f>
        <v>42390.50540509259</v>
      </c>
      <c r="U2995" t="str">
        <f t="shared" si="186"/>
        <v>Jan</v>
      </c>
      <c r="V2995">
        <f t="shared" si="187"/>
        <v>2016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>(E2996/D2996)*100</f>
        <v>457.74666666666673</v>
      </c>
      <c r="P2996" s="6">
        <f>E2996/L2996</f>
        <v>23.275254237288134</v>
      </c>
      <c r="Q2996" t="str">
        <f t="shared" si="184"/>
        <v>theater</v>
      </c>
      <c r="R2996" t="str">
        <f t="shared" si="185"/>
        <v>spaces</v>
      </c>
      <c r="S2996" s="13">
        <f>(I2996/86400)+25569+(-8/24)</f>
        <v>41915.145509259259</v>
      </c>
      <c r="T2996" s="13">
        <f>(J2996/86400)+25569+(-8/24)</f>
        <v>41885.145509259259</v>
      </c>
      <c r="U2996" t="str">
        <f t="shared" si="186"/>
        <v>Sep</v>
      </c>
      <c r="V2996">
        <f t="shared" si="187"/>
        <v>2014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>(E2997/D2997)*100</f>
        <v>104.96000000000001</v>
      </c>
      <c r="P2997" s="6">
        <f>E2997/L2997</f>
        <v>63.2289156626506</v>
      </c>
      <c r="Q2997" t="str">
        <f t="shared" si="184"/>
        <v>theater</v>
      </c>
      <c r="R2997" t="str">
        <f t="shared" si="185"/>
        <v>spaces</v>
      </c>
      <c r="S2997" s="13">
        <f>(I2997/86400)+25569+(-8/24)</f>
        <v>42754.331840277773</v>
      </c>
      <c r="T2997" s="13">
        <f>(J2997/86400)+25569+(-8/24)</f>
        <v>42724.331840277773</v>
      </c>
      <c r="U2997" t="str">
        <f t="shared" si="186"/>
        <v>Dec</v>
      </c>
      <c r="V2997">
        <f t="shared" si="187"/>
        <v>2016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>(E2998/D2998)*100</f>
        <v>171.94285714285715</v>
      </c>
      <c r="P2998" s="6">
        <f>E2998/L2998</f>
        <v>153.5204081632653</v>
      </c>
      <c r="Q2998" t="str">
        <f t="shared" si="184"/>
        <v>theater</v>
      </c>
      <c r="R2998" t="str">
        <f t="shared" si="185"/>
        <v>spaces</v>
      </c>
      <c r="S2998" s="13">
        <f>(I2998/86400)+25569+(-8/24)</f>
        <v>42150.579166666663</v>
      </c>
      <c r="T2998" s="13">
        <f>(J2998/86400)+25569+(-8/24)</f>
        <v>42090.579166666663</v>
      </c>
      <c r="U2998" t="str">
        <f t="shared" si="186"/>
        <v>Mar</v>
      </c>
      <c r="V2998">
        <f t="shared" si="187"/>
        <v>2015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>(E2999/D2999)*100</f>
        <v>103.73000000000002</v>
      </c>
      <c r="P2999" s="6">
        <f>E2999/L2999</f>
        <v>90.2</v>
      </c>
      <c r="Q2999" t="str">
        <f t="shared" si="184"/>
        <v>theater</v>
      </c>
      <c r="R2999" t="str">
        <f t="shared" si="185"/>
        <v>spaces</v>
      </c>
      <c r="S2999" s="13">
        <f>(I2999/86400)+25569+(-8/24)</f>
        <v>42792.874305555553</v>
      </c>
      <c r="T2999" s="13">
        <f>(J2999/86400)+25569+(-8/24)</f>
        <v>42775.400381944441</v>
      </c>
      <c r="U2999" t="str">
        <f t="shared" si="186"/>
        <v>Feb</v>
      </c>
      <c r="V2999">
        <f t="shared" si="187"/>
        <v>2017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>(E3000/D3000)*100</f>
        <v>103.029</v>
      </c>
      <c r="P3000" s="6">
        <f>E3000/L3000</f>
        <v>118.97113163972287</v>
      </c>
      <c r="Q3000" t="str">
        <f t="shared" si="184"/>
        <v>theater</v>
      </c>
      <c r="R3000" t="str">
        <f t="shared" si="185"/>
        <v>spaces</v>
      </c>
      <c r="S3000" s="13">
        <f>(I3000/86400)+25569+(-8/24)</f>
        <v>41805.850694444445</v>
      </c>
      <c r="T3000" s="13">
        <f>(J3000/86400)+25569+(-8/24)</f>
        <v>41777.860289351847</v>
      </c>
      <c r="U3000" t="str">
        <f t="shared" si="186"/>
        <v>May</v>
      </c>
      <c r="V3000">
        <f t="shared" si="187"/>
        <v>2014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>(E3001/D3001)*100</f>
        <v>118.88888888888889</v>
      </c>
      <c r="P3001" s="6">
        <f>E3001/L3001</f>
        <v>80.25</v>
      </c>
      <c r="Q3001" t="str">
        <f t="shared" si="184"/>
        <v>theater</v>
      </c>
      <c r="R3001" t="str">
        <f t="shared" si="185"/>
        <v>spaces</v>
      </c>
      <c r="S3001" s="13">
        <f>(I3001/86400)+25569+(-8/24)</f>
        <v>42794.749999999993</v>
      </c>
      <c r="T3001" s="13">
        <f>(J3001/86400)+25569+(-8/24)</f>
        <v>42780.406944444439</v>
      </c>
      <c r="U3001" t="str">
        <f t="shared" si="186"/>
        <v>Feb</v>
      </c>
      <c r="V3001">
        <f t="shared" si="187"/>
        <v>2017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>(E3002/D3002)*100</f>
        <v>100</v>
      </c>
      <c r="P3002" s="6">
        <f>E3002/L3002</f>
        <v>62.5</v>
      </c>
      <c r="Q3002" t="str">
        <f t="shared" si="184"/>
        <v>theater</v>
      </c>
      <c r="R3002" t="str">
        <f t="shared" si="185"/>
        <v>spaces</v>
      </c>
      <c r="S3002" s="13">
        <f>(I3002/86400)+25569+(-8/24)</f>
        <v>42766.416666666664</v>
      </c>
      <c r="T3002" s="13">
        <f>(J3002/86400)+25569+(-8/24)</f>
        <v>42752.49386574074</v>
      </c>
      <c r="U3002" t="str">
        <f t="shared" si="186"/>
        <v>Jan</v>
      </c>
      <c r="V3002">
        <f t="shared" si="187"/>
        <v>2017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>(E3003/D3003)*100</f>
        <v>318.69988910451895</v>
      </c>
      <c r="P3003" s="6">
        <f>E3003/L3003</f>
        <v>131.37719999999999</v>
      </c>
      <c r="Q3003" t="str">
        <f t="shared" si="184"/>
        <v>theater</v>
      </c>
      <c r="R3003" t="str">
        <f t="shared" si="185"/>
        <v>spaces</v>
      </c>
      <c r="S3003" s="13">
        <f>(I3003/86400)+25569+(-8/24)</f>
        <v>42564.562291666669</v>
      </c>
      <c r="T3003" s="13">
        <f>(J3003/86400)+25569+(-8/24)</f>
        <v>42534.562291666669</v>
      </c>
      <c r="U3003" t="str">
        <f t="shared" si="186"/>
        <v>Jun</v>
      </c>
      <c r="V3003">
        <f t="shared" si="187"/>
        <v>2016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>(E3004/D3004)*100</f>
        <v>108.50614285714286</v>
      </c>
      <c r="P3004" s="6">
        <f>E3004/L3004</f>
        <v>73.032980769230775</v>
      </c>
      <c r="Q3004" t="str">
        <f t="shared" si="184"/>
        <v>theater</v>
      </c>
      <c r="R3004" t="str">
        <f t="shared" si="185"/>
        <v>spaces</v>
      </c>
      <c r="S3004" s="13">
        <f>(I3004/86400)+25569+(-8/24)</f>
        <v>41269.502916666665</v>
      </c>
      <c r="T3004" s="13">
        <f>(J3004/86400)+25569+(-8/24)</f>
        <v>41239.502916666665</v>
      </c>
      <c r="U3004" t="str">
        <f t="shared" si="186"/>
        <v>Nov</v>
      </c>
      <c r="V3004">
        <f t="shared" si="187"/>
        <v>2012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>(E3005/D3005)*100</f>
        <v>101.16666666666667</v>
      </c>
      <c r="P3005" s="6">
        <f>E3005/L3005</f>
        <v>178.52941176470588</v>
      </c>
      <c r="Q3005" t="str">
        <f t="shared" si="184"/>
        <v>theater</v>
      </c>
      <c r="R3005" t="str">
        <f t="shared" si="185"/>
        <v>spaces</v>
      </c>
      <c r="S3005" s="13">
        <f>(I3005/86400)+25569+(-8/24)</f>
        <v>42429.915972222218</v>
      </c>
      <c r="T3005" s="13">
        <f>(J3005/86400)+25569+(-8/24)</f>
        <v>42398.515925925924</v>
      </c>
      <c r="U3005" t="str">
        <f t="shared" si="186"/>
        <v>Jan</v>
      </c>
      <c r="V3005">
        <f t="shared" si="187"/>
        <v>2016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>(E3006/D3006)*100</f>
        <v>112.815</v>
      </c>
      <c r="P3006" s="6">
        <f>E3006/L3006</f>
        <v>162.90974729241879</v>
      </c>
      <c r="Q3006" t="str">
        <f t="shared" si="184"/>
        <v>theater</v>
      </c>
      <c r="R3006" t="str">
        <f t="shared" si="185"/>
        <v>spaces</v>
      </c>
      <c r="S3006" s="13">
        <f>(I3006/86400)+25569+(-8/24)</f>
        <v>41958.589398148142</v>
      </c>
      <c r="T3006" s="13">
        <f>(J3006/86400)+25569+(-8/24)</f>
        <v>41928.547731481478</v>
      </c>
      <c r="U3006" t="str">
        <f t="shared" si="186"/>
        <v>Oct</v>
      </c>
      <c r="V3006">
        <f t="shared" si="187"/>
        <v>2014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>(E3007/D3007)*100</f>
        <v>120.49622641509434</v>
      </c>
      <c r="P3007" s="6">
        <f>E3007/L3007</f>
        <v>108.24237288135593</v>
      </c>
      <c r="Q3007" t="str">
        <f t="shared" si="184"/>
        <v>theater</v>
      </c>
      <c r="R3007" t="str">
        <f t="shared" si="185"/>
        <v>spaces</v>
      </c>
      <c r="S3007" s="13">
        <f>(I3007/86400)+25569+(-8/24)</f>
        <v>41918.341493055552</v>
      </c>
      <c r="T3007" s="13">
        <f>(J3007/86400)+25569+(-8/24)</f>
        <v>41888.341493055552</v>
      </c>
      <c r="U3007" t="str">
        <f t="shared" si="186"/>
        <v>Sep</v>
      </c>
      <c r="V3007">
        <f t="shared" si="187"/>
        <v>2014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>(E3008/D3008)*100</f>
        <v>107.74999999999999</v>
      </c>
      <c r="P3008" s="6">
        <f>E3008/L3008</f>
        <v>88.865979381443296</v>
      </c>
      <c r="Q3008" t="str">
        <f t="shared" si="184"/>
        <v>theater</v>
      </c>
      <c r="R3008" t="str">
        <f t="shared" si="185"/>
        <v>spaces</v>
      </c>
      <c r="S3008" s="13">
        <f>(I3008/86400)+25569+(-8/24)</f>
        <v>41987.42350694444</v>
      </c>
      <c r="T3008" s="13">
        <f>(J3008/86400)+25569+(-8/24)</f>
        <v>41957.42350694444</v>
      </c>
      <c r="U3008" t="str">
        <f t="shared" si="186"/>
        <v>Nov</v>
      </c>
      <c r="V3008">
        <f t="shared" si="187"/>
        <v>2014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>(E3009/D3009)*100</f>
        <v>180</v>
      </c>
      <c r="P3009" s="6">
        <f>E3009/L3009</f>
        <v>54</v>
      </c>
      <c r="Q3009" t="str">
        <f t="shared" si="184"/>
        <v>theater</v>
      </c>
      <c r="R3009" t="str">
        <f t="shared" si="185"/>
        <v>spaces</v>
      </c>
      <c r="S3009" s="13">
        <f>(I3009/86400)+25569+(-8/24)</f>
        <v>42118.882905092592</v>
      </c>
      <c r="T3009" s="13">
        <f>(J3009/86400)+25569+(-8/24)</f>
        <v>42097.882905092592</v>
      </c>
      <c r="U3009" t="str">
        <f t="shared" si="186"/>
        <v>Apr</v>
      </c>
      <c r="V3009">
        <f t="shared" si="187"/>
        <v>2015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>(E3010/D3010)*100</f>
        <v>101.16666666666667</v>
      </c>
      <c r="P3010" s="6">
        <f>E3010/L3010</f>
        <v>116.73076923076923</v>
      </c>
      <c r="Q3010" t="str">
        <f t="shared" si="184"/>
        <v>theater</v>
      </c>
      <c r="R3010" t="str">
        <f t="shared" si="185"/>
        <v>spaces</v>
      </c>
      <c r="S3010" s="13">
        <f>(I3010/86400)+25569+(-8/24)</f>
        <v>42389.878692129627</v>
      </c>
      <c r="T3010" s="13">
        <f>(J3010/86400)+25569+(-8/24)</f>
        <v>42359.878692129627</v>
      </c>
      <c r="U3010" t="str">
        <f t="shared" si="186"/>
        <v>Dec</v>
      </c>
      <c r="V3010">
        <f t="shared" si="187"/>
        <v>2015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>(E3011/D3011)*100</f>
        <v>119.756</v>
      </c>
      <c r="P3011" s="6">
        <f>E3011/L3011</f>
        <v>233.8984375</v>
      </c>
      <c r="Q3011" t="str">
        <f t="shared" ref="Q3011:Q3074" si="188">LEFT(N3011,FIND("/",N3011)-1)</f>
        <v>theater</v>
      </c>
      <c r="R3011" t="str">
        <f t="shared" ref="R3011:R3074" si="189">MID(N3011,FIND("/",N3011)+1,20)</f>
        <v>spaces</v>
      </c>
      <c r="S3011" s="13">
        <f>(I3011/86400)+25569+(-8/24)</f>
        <v>41969.278240740743</v>
      </c>
      <c r="T3011" s="13">
        <f>(J3011/86400)+25569+(-8/24)</f>
        <v>41939.236574074072</v>
      </c>
      <c r="U3011" t="str">
        <f t="shared" ref="U3011:U3074" si="190">TEXT(T3011,"mmm")</f>
        <v>Oct</v>
      </c>
      <c r="V3011">
        <f t="shared" ref="V3011:V3074" si="191">YEAR(T3011)</f>
        <v>2014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>(E3012/D3012)*100</f>
        <v>158</v>
      </c>
      <c r="P3012" s="6">
        <f>E3012/L3012</f>
        <v>158</v>
      </c>
      <c r="Q3012" t="str">
        <f t="shared" si="188"/>
        <v>theater</v>
      </c>
      <c r="R3012" t="str">
        <f t="shared" si="189"/>
        <v>spaces</v>
      </c>
      <c r="S3012" s="13">
        <f>(I3012/86400)+25569+(-8/24)</f>
        <v>42056.499062499999</v>
      </c>
      <c r="T3012" s="13">
        <f>(J3012/86400)+25569+(-8/24)</f>
        <v>41996.499062499999</v>
      </c>
      <c r="U3012" t="str">
        <f t="shared" si="190"/>
        <v>Dec</v>
      </c>
      <c r="V3012">
        <f t="shared" si="191"/>
        <v>2014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>(E3013/D3013)*100</f>
        <v>123.66666666666666</v>
      </c>
      <c r="P3013" s="6">
        <f>E3013/L3013</f>
        <v>14.84</v>
      </c>
      <c r="Q3013" t="str">
        <f t="shared" si="188"/>
        <v>theater</v>
      </c>
      <c r="R3013" t="str">
        <f t="shared" si="189"/>
        <v>spaces</v>
      </c>
      <c r="S3013" s="13">
        <f>(I3013/86400)+25569+(-8/24)</f>
        <v>42361.624305555553</v>
      </c>
      <c r="T3013" s="13">
        <f>(J3013/86400)+25569+(-8/24)</f>
        <v>42334.135601851849</v>
      </c>
      <c r="U3013" t="str">
        <f t="shared" si="190"/>
        <v>Nov</v>
      </c>
      <c r="V3013">
        <f t="shared" si="191"/>
        <v>2015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>(E3014/D3014)*100</f>
        <v>117.12499999999999</v>
      </c>
      <c r="P3014" s="6">
        <f>E3014/L3014</f>
        <v>85.181818181818187</v>
      </c>
      <c r="Q3014" t="str">
        <f t="shared" si="188"/>
        <v>theater</v>
      </c>
      <c r="R3014" t="str">
        <f t="shared" si="189"/>
        <v>spaces</v>
      </c>
      <c r="S3014" s="13">
        <f>(I3014/86400)+25569+(-8/24)</f>
        <v>42045.369560185187</v>
      </c>
      <c r="T3014" s="13">
        <f>(J3014/86400)+25569+(-8/24)</f>
        <v>42024.369560185187</v>
      </c>
      <c r="U3014" t="str">
        <f t="shared" si="190"/>
        <v>Jan</v>
      </c>
      <c r="V3014">
        <f t="shared" si="191"/>
        <v>2015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>(E3015/D3015)*100</f>
        <v>156.96</v>
      </c>
      <c r="P3015" s="6">
        <f>E3015/L3015</f>
        <v>146.69158878504672</v>
      </c>
      <c r="Q3015" t="str">
        <f t="shared" si="188"/>
        <v>theater</v>
      </c>
      <c r="R3015" t="str">
        <f t="shared" si="189"/>
        <v>spaces</v>
      </c>
      <c r="S3015" s="13">
        <f>(I3015/86400)+25569+(-8/24)</f>
        <v>42176.502881944441</v>
      </c>
      <c r="T3015" s="13">
        <f>(J3015/86400)+25569+(-8/24)</f>
        <v>42146.502881944441</v>
      </c>
      <c r="U3015" t="str">
        <f t="shared" si="190"/>
        <v>May</v>
      </c>
      <c r="V3015">
        <f t="shared" si="191"/>
        <v>2015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>(E3016/D3016)*100</f>
        <v>113.104</v>
      </c>
      <c r="P3016" s="6">
        <f>E3016/L3016</f>
        <v>50.764811490125673</v>
      </c>
      <c r="Q3016" t="str">
        <f t="shared" si="188"/>
        <v>theater</v>
      </c>
      <c r="R3016" t="str">
        <f t="shared" si="189"/>
        <v>spaces</v>
      </c>
      <c r="S3016" s="13">
        <f>(I3016/86400)+25569+(-8/24)</f>
        <v>41947.875</v>
      </c>
      <c r="T3016" s="13">
        <f>(J3016/86400)+25569+(-8/24)</f>
        <v>41919.790277777771</v>
      </c>
      <c r="U3016" t="str">
        <f t="shared" si="190"/>
        <v>Oct</v>
      </c>
      <c r="V3016">
        <f t="shared" si="191"/>
        <v>2014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>(E3017/D3017)*100</f>
        <v>103.17647058823529</v>
      </c>
      <c r="P3017" s="6">
        <f>E3017/L3017</f>
        <v>87.7</v>
      </c>
      <c r="Q3017" t="str">
        <f t="shared" si="188"/>
        <v>theater</v>
      </c>
      <c r="R3017" t="str">
        <f t="shared" si="189"/>
        <v>spaces</v>
      </c>
      <c r="S3017" s="13">
        <f>(I3017/86400)+25569+(-8/24)</f>
        <v>41800.833333333328</v>
      </c>
      <c r="T3017" s="13">
        <f>(J3017/86400)+25569+(-8/24)</f>
        <v>41785.393958333334</v>
      </c>
      <c r="U3017" t="str">
        <f t="shared" si="190"/>
        <v>May</v>
      </c>
      <c r="V3017">
        <f t="shared" si="191"/>
        <v>2014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>(E3018/D3018)*100</f>
        <v>102.61176470588236</v>
      </c>
      <c r="P3018" s="6">
        <f>E3018/L3018</f>
        <v>242.27777777777777</v>
      </c>
      <c r="Q3018" t="str">
        <f t="shared" si="188"/>
        <v>theater</v>
      </c>
      <c r="R3018" t="str">
        <f t="shared" si="189"/>
        <v>spaces</v>
      </c>
      <c r="S3018" s="13">
        <f>(I3018/86400)+25569+(-8/24)</f>
        <v>41838.214722222219</v>
      </c>
      <c r="T3018" s="13">
        <f>(J3018/86400)+25569+(-8/24)</f>
        <v>41778.214722222219</v>
      </c>
      <c r="U3018" t="str">
        <f t="shared" si="190"/>
        <v>May</v>
      </c>
      <c r="V3018">
        <f t="shared" si="191"/>
        <v>2014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>(E3019/D3019)*100</f>
        <v>105.84090909090908</v>
      </c>
      <c r="P3019" s="6">
        <f>E3019/L3019</f>
        <v>146.44654088050314</v>
      </c>
      <c r="Q3019" t="str">
        <f t="shared" si="188"/>
        <v>theater</v>
      </c>
      <c r="R3019" t="str">
        <f t="shared" si="189"/>
        <v>spaces</v>
      </c>
      <c r="S3019" s="13">
        <f>(I3019/86400)+25569+(-8/24)</f>
        <v>41871.516701388886</v>
      </c>
      <c r="T3019" s="13">
        <f>(J3019/86400)+25569+(-8/24)</f>
        <v>41841.516701388886</v>
      </c>
      <c r="U3019" t="str">
        <f t="shared" si="190"/>
        <v>Jul</v>
      </c>
      <c r="V3019">
        <f t="shared" si="191"/>
        <v>2014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>(E3020/D3020)*100</f>
        <v>100.71428571428571</v>
      </c>
      <c r="P3020" s="6">
        <f>E3020/L3020</f>
        <v>103.17073170731707</v>
      </c>
      <c r="Q3020" t="str">
        <f t="shared" si="188"/>
        <v>theater</v>
      </c>
      <c r="R3020" t="str">
        <f t="shared" si="189"/>
        <v>spaces</v>
      </c>
      <c r="S3020" s="13">
        <f>(I3020/86400)+25569+(-8/24)</f>
        <v>42205.583333333336</v>
      </c>
      <c r="T3020" s="13">
        <f>(J3020/86400)+25569+(-8/24)</f>
        <v>42162.964999999997</v>
      </c>
      <c r="U3020" t="str">
        <f t="shared" si="190"/>
        <v>Jun</v>
      </c>
      <c r="V3020">
        <f t="shared" si="191"/>
        <v>2015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>(E3021/D3021)*100</f>
        <v>121.23333333333332</v>
      </c>
      <c r="P3021" s="6">
        <f>E3021/L3021</f>
        <v>80.464601769911511</v>
      </c>
      <c r="Q3021" t="str">
        <f t="shared" si="188"/>
        <v>theater</v>
      </c>
      <c r="R3021" t="str">
        <f t="shared" si="189"/>
        <v>spaces</v>
      </c>
      <c r="S3021" s="13">
        <f>(I3021/86400)+25569+(-8/24)</f>
        <v>41785.791666666664</v>
      </c>
      <c r="T3021" s="13">
        <f>(J3021/86400)+25569+(-8/24)</f>
        <v>41758.500231481477</v>
      </c>
      <c r="U3021" t="str">
        <f t="shared" si="190"/>
        <v>Apr</v>
      </c>
      <c r="V3021">
        <f t="shared" si="191"/>
        <v>2014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>(E3022/D3022)*100</f>
        <v>100.57142857142858</v>
      </c>
      <c r="P3022" s="6">
        <f>E3022/L3022</f>
        <v>234.66666666666666</v>
      </c>
      <c r="Q3022" t="str">
        <f t="shared" si="188"/>
        <v>theater</v>
      </c>
      <c r="R3022" t="str">
        <f t="shared" si="189"/>
        <v>spaces</v>
      </c>
      <c r="S3022" s="13">
        <f>(I3022/86400)+25569+(-8/24)</f>
        <v>42230.513113425921</v>
      </c>
      <c r="T3022" s="13">
        <f>(J3022/86400)+25569+(-8/24)</f>
        <v>42170.513113425921</v>
      </c>
      <c r="U3022" t="str">
        <f t="shared" si="190"/>
        <v>Jun</v>
      </c>
      <c r="V3022">
        <f t="shared" si="191"/>
        <v>2015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>(E3023/D3023)*100</f>
        <v>116.02222222222223</v>
      </c>
      <c r="P3023" s="6">
        <f>E3023/L3023</f>
        <v>50.689320388349515</v>
      </c>
      <c r="Q3023" t="str">
        <f t="shared" si="188"/>
        <v>theater</v>
      </c>
      <c r="R3023" t="str">
        <f t="shared" si="189"/>
        <v>spaces</v>
      </c>
      <c r="S3023" s="13">
        <f>(I3023/86400)+25569+(-8/24)</f>
        <v>42695.915972222218</v>
      </c>
      <c r="T3023" s="13">
        <f>(J3023/86400)+25569+(-8/24)</f>
        <v>42660.285520833328</v>
      </c>
      <c r="U3023" t="str">
        <f t="shared" si="190"/>
        <v>Oct</v>
      </c>
      <c r="V3023">
        <f t="shared" si="191"/>
        <v>2016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>(E3024/D3024)*100</f>
        <v>100.88</v>
      </c>
      <c r="P3024" s="6">
        <f>E3024/L3024</f>
        <v>162.70967741935485</v>
      </c>
      <c r="Q3024" t="str">
        <f t="shared" si="188"/>
        <v>theater</v>
      </c>
      <c r="R3024" t="str">
        <f t="shared" si="189"/>
        <v>spaces</v>
      </c>
      <c r="S3024" s="13">
        <f>(I3024/86400)+25569+(-8/24)</f>
        <v>42609.620474537034</v>
      </c>
      <c r="T3024" s="13">
        <f>(J3024/86400)+25569+(-8/24)</f>
        <v>42564.620474537034</v>
      </c>
      <c r="U3024" t="str">
        <f t="shared" si="190"/>
        <v>Jul</v>
      </c>
      <c r="V3024">
        <f t="shared" si="191"/>
        <v>2016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>(E3025/D3025)*100</f>
        <v>103</v>
      </c>
      <c r="P3025" s="6">
        <f>E3025/L3025</f>
        <v>120.16666666666667</v>
      </c>
      <c r="Q3025" t="str">
        <f t="shared" si="188"/>
        <v>theater</v>
      </c>
      <c r="R3025" t="str">
        <f t="shared" si="189"/>
        <v>spaces</v>
      </c>
      <c r="S3025" s="13">
        <f>(I3025/86400)+25569+(-8/24)</f>
        <v>42166.342430555553</v>
      </c>
      <c r="T3025" s="13">
        <f>(J3025/86400)+25569+(-8/24)</f>
        <v>42121.342430555553</v>
      </c>
      <c r="U3025" t="str">
        <f t="shared" si="190"/>
        <v>Apr</v>
      </c>
      <c r="V3025">
        <f t="shared" si="191"/>
        <v>2015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>(E3026/D3026)*100</f>
        <v>246.42</v>
      </c>
      <c r="P3026" s="6">
        <f>E3026/L3026</f>
        <v>67.697802197802204</v>
      </c>
      <c r="Q3026" t="str">
        <f t="shared" si="188"/>
        <v>theater</v>
      </c>
      <c r="R3026" t="str">
        <f t="shared" si="189"/>
        <v>spaces</v>
      </c>
      <c r="S3026" s="13">
        <f>(I3026/86400)+25569+(-8/24)</f>
        <v>41188.660590277774</v>
      </c>
      <c r="T3026" s="13">
        <f>(J3026/86400)+25569+(-8/24)</f>
        <v>41158.660590277774</v>
      </c>
      <c r="U3026" t="str">
        <f t="shared" si="190"/>
        <v>Sep</v>
      </c>
      <c r="V3026">
        <f t="shared" si="191"/>
        <v>2012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>(E3027/D3027)*100</f>
        <v>302.2</v>
      </c>
      <c r="P3027" s="6">
        <f>E3027/L3027</f>
        <v>52.103448275862071</v>
      </c>
      <c r="Q3027" t="str">
        <f t="shared" si="188"/>
        <v>theater</v>
      </c>
      <c r="R3027" t="str">
        <f t="shared" si="189"/>
        <v>spaces</v>
      </c>
      <c r="S3027" s="13">
        <f>(I3027/86400)+25569+(-8/24)</f>
        <v>41789.333333333328</v>
      </c>
      <c r="T3027" s="13">
        <f>(J3027/86400)+25569+(-8/24)</f>
        <v>41761.176076388889</v>
      </c>
      <c r="U3027" t="str">
        <f t="shared" si="190"/>
        <v>May</v>
      </c>
      <c r="V3027">
        <f t="shared" si="191"/>
        <v>2014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>(E3028/D3028)*100</f>
        <v>143.33333333333334</v>
      </c>
      <c r="P3028" s="6">
        <f>E3028/L3028</f>
        <v>51.6</v>
      </c>
      <c r="Q3028" t="str">
        <f t="shared" si="188"/>
        <v>theater</v>
      </c>
      <c r="R3028" t="str">
        <f t="shared" si="189"/>
        <v>spaces</v>
      </c>
      <c r="S3028" s="13">
        <f>(I3028/86400)+25569+(-8/24)</f>
        <v>42797.126064814809</v>
      </c>
      <c r="T3028" s="13">
        <f>(J3028/86400)+25569+(-8/24)</f>
        <v>42783.126064814809</v>
      </c>
      <c r="U3028" t="str">
        <f t="shared" si="190"/>
        <v>Feb</v>
      </c>
      <c r="V3028">
        <f t="shared" si="191"/>
        <v>2017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>(E3029/D3029)*100</f>
        <v>131.44</v>
      </c>
      <c r="P3029" s="6">
        <f>E3029/L3029</f>
        <v>164.3</v>
      </c>
      <c r="Q3029" t="str">
        <f t="shared" si="188"/>
        <v>theater</v>
      </c>
      <c r="R3029" t="str">
        <f t="shared" si="189"/>
        <v>spaces</v>
      </c>
      <c r="S3029" s="13">
        <f>(I3029/86400)+25569+(-8/24)</f>
        <v>42083.329293981478</v>
      </c>
      <c r="T3029" s="13">
        <f>(J3029/86400)+25569+(-8/24)</f>
        <v>42053.37096064815</v>
      </c>
      <c r="U3029" t="str">
        <f t="shared" si="190"/>
        <v>Feb</v>
      </c>
      <c r="V3029">
        <f t="shared" si="191"/>
        <v>2015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>(E3030/D3030)*100</f>
        <v>168.01999999999998</v>
      </c>
      <c r="P3030" s="6">
        <f>E3030/L3030</f>
        <v>84.858585858585855</v>
      </c>
      <c r="Q3030" t="str">
        <f t="shared" si="188"/>
        <v>theater</v>
      </c>
      <c r="R3030" t="str">
        <f t="shared" si="189"/>
        <v>spaces</v>
      </c>
      <c r="S3030" s="13">
        <f>(I3030/86400)+25569+(-8/24)</f>
        <v>42596.930844907409</v>
      </c>
      <c r="T3030" s="13">
        <f>(J3030/86400)+25569+(-8/24)</f>
        <v>42566.930844907409</v>
      </c>
      <c r="U3030" t="str">
        <f t="shared" si="190"/>
        <v>Jul</v>
      </c>
      <c r="V3030">
        <f t="shared" si="191"/>
        <v>2016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>(E3031/D3031)*100</f>
        <v>109.67666666666666</v>
      </c>
      <c r="P3031" s="6">
        <f>E3031/L3031</f>
        <v>94.548850574712645</v>
      </c>
      <c r="Q3031" t="str">
        <f t="shared" si="188"/>
        <v>theater</v>
      </c>
      <c r="R3031" t="str">
        <f t="shared" si="189"/>
        <v>spaces</v>
      </c>
      <c r="S3031" s="13">
        <f>(I3031/86400)+25569+(-8/24)</f>
        <v>41960.857638888883</v>
      </c>
      <c r="T3031" s="13">
        <f>(J3031/86400)+25569+(-8/24)</f>
        <v>41932.375543981478</v>
      </c>
      <c r="U3031" t="str">
        <f t="shared" si="190"/>
        <v>Oct</v>
      </c>
      <c r="V3031">
        <f t="shared" si="191"/>
        <v>2014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>(E3032/D3032)*100</f>
        <v>106.6857142857143</v>
      </c>
      <c r="P3032" s="6">
        <f>E3032/L3032</f>
        <v>45.536585365853661</v>
      </c>
      <c r="Q3032" t="str">
        <f t="shared" si="188"/>
        <v>theater</v>
      </c>
      <c r="R3032" t="str">
        <f t="shared" si="189"/>
        <v>spaces</v>
      </c>
      <c r="S3032" s="13">
        <f>(I3032/86400)+25569+(-8/24)</f>
        <v>42263.4140162037</v>
      </c>
      <c r="T3032" s="13">
        <f>(J3032/86400)+25569+(-8/24)</f>
        <v>42233.4140162037</v>
      </c>
      <c r="U3032" t="str">
        <f t="shared" si="190"/>
        <v>Aug</v>
      </c>
      <c r="V3032">
        <f t="shared" si="191"/>
        <v>2015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>(E3033/D3033)*100</f>
        <v>100</v>
      </c>
      <c r="P3033" s="6">
        <f>E3033/L3033</f>
        <v>51.724137931034484</v>
      </c>
      <c r="Q3033" t="str">
        <f t="shared" si="188"/>
        <v>theater</v>
      </c>
      <c r="R3033" t="str">
        <f t="shared" si="189"/>
        <v>spaces</v>
      </c>
      <c r="S3033" s="13">
        <f>(I3033/86400)+25569+(-8/24)</f>
        <v>42657.549155092587</v>
      </c>
      <c r="T3033" s="13">
        <f>(J3033/86400)+25569+(-8/24)</f>
        <v>42597.549155092587</v>
      </c>
      <c r="U3033" t="str">
        <f t="shared" si="190"/>
        <v>Aug</v>
      </c>
      <c r="V3033">
        <f t="shared" si="191"/>
        <v>2016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>(E3034/D3034)*100</f>
        <v>127.2</v>
      </c>
      <c r="P3034" s="6">
        <f>E3034/L3034</f>
        <v>50.88</v>
      </c>
      <c r="Q3034" t="str">
        <f t="shared" si="188"/>
        <v>theater</v>
      </c>
      <c r="R3034" t="str">
        <f t="shared" si="189"/>
        <v>spaces</v>
      </c>
      <c r="S3034" s="13">
        <f>(I3034/86400)+25569+(-8/24)</f>
        <v>42257.711331018516</v>
      </c>
      <c r="T3034" s="13">
        <f>(J3034/86400)+25569+(-8/24)</f>
        <v>42227.711331018516</v>
      </c>
      <c r="U3034" t="str">
        <f t="shared" si="190"/>
        <v>Aug</v>
      </c>
      <c r="V3034">
        <f t="shared" si="191"/>
        <v>2015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>(E3035/D3035)*100</f>
        <v>146.53333333333333</v>
      </c>
      <c r="P3035" s="6">
        <f>E3035/L3035</f>
        <v>191.13043478260869</v>
      </c>
      <c r="Q3035" t="str">
        <f t="shared" si="188"/>
        <v>theater</v>
      </c>
      <c r="R3035" t="str">
        <f t="shared" si="189"/>
        <v>spaces</v>
      </c>
      <c r="S3035" s="13">
        <f>(I3035/86400)+25569+(-8/24)</f>
        <v>42599.776909722219</v>
      </c>
      <c r="T3035" s="13">
        <f>(J3035/86400)+25569+(-8/24)</f>
        <v>42569.776909722219</v>
      </c>
      <c r="U3035" t="str">
        <f t="shared" si="190"/>
        <v>Jul</v>
      </c>
      <c r="V3035">
        <f t="shared" si="191"/>
        <v>2016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>(E3036/D3036)*100</f>
        <v>112.53599999999999</v>
      </c>
      <c r="P3036" s="6">
        <f>E3036/L3036</f>
        <v>89.314285714285717</v>
      </c>
      <c r="Q3036" t="str">
        <f t="shared" si="188"/>
        <v>theater</v>
      </c>
      <c r="R3036" t="str">
        <f t="shared" si="189"/>
        <v>spaces</v>
      </c>
      <c r="S3036" s="13">
        <f>(I3036/86400)+25569+(-8/24)</f>
        <v>42674.832638888889</v>
      </c>
      <c r="T3036" s="13">
        <f>(J3036/86400)+25569+(-8/24)</f>
        <v>42644.202025462961</v>
      </c>
      <c r="U3036" t="str">
        <f t="shared" si="190"/>
        <v>Oct</v>
      </c>
      <c r="V3036">
        <f t="shared" si="191"/>
        <v>2016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>(E3037/D3037)*100</f>
        <v>108.78684000000001</v>
      </c>
      <c r="P3037" s="6">
        <f>E3037/L3037</f>
        <v>88.588631921824103</v>
      </c>
      <c r="Q3037" t="str">
        <f t="shared" si="188"/>
        <v>theater</v>
      </c>
      <c r="R3037" t="str">
        <f t="shared" si="189"/>
        <v>spaces</v>
      </c>
      <c r="S3037" s="13">
        <f>(I3037/86400)+25569+(-8/24)</f>
        <v>41398.226956018516</v>
      </c>
      <c r="T3037" s="13">
        <f>(J3037/86400)+25569+(-8/24)</f>
        <v>41368.226956018516</v>
      </c>
      <c r="U3037" t="str">
        <f t="shared" si="190"/>
        <v>Apr</v>
      </c>
      <c r="V3037">
        <f t="shared" si="191"/>
        <v>2013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>(E3038/D3038)*100</f>
        <v>126.732</v>
      </c>
      <c r="P3038" s="6">
        <f>E3038/L3038</f>
        <v>96.300911854103347</v>
      </c>
      <c r="Q3038" t="str">
        <f t="shared" si="188"/>
        <v>theater</v>
      </c>
      <c r="R3038" t="str">
        <f t="shared" si="189"/>
        <v>spaces</v>
      </c>
      <c r="S3038" s="13">
        <f>(I3038/86400)+25569+(-8/24)</f>
        <v>41502.165972222218</v>
      </c>
      <c r="T3038" s="13">
        <f>(J3038/86400)+25569+(-8/24)</f>
        <v>41466.451898148145</v>
      </c>
      <c r="U3038" t="str">
        <f t="shared" si="190"/>
        <v>Jul</v>
      </c>
      <c r="V3038">
        <f t="shared" si="191"/>
        <v>2013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>(E3039/D3039)*100</f>
        <v>213.20000000000002</v>
      </c>
      <c r="P3039" s="6">
        <f>E3039/L3039</f>
        <v>33.3125</v>
      </c>
      <c r="Q3039" t="str">
        <f t="shared" si="188"/>
        <v>theater</v>
      </c>
      <c r="R3039" t="str">
        <f t="shared" si="189"/>
        <v>spaces</v>
      </c>
      <c r="S3039" s="13">
        <f>(I3039/86400)+25569+(-8/24)</f>
        <v>40452.874305555553</v>
      </c>
      <c r="T3039" s="13">
        <f>(J3039/86400)+25569+(-8/24)</f>
        <v>40378.559872685182</v>
      </c>
      <c r="U3039" t="str">
        <f t="shared" si="190"/>
        <v>Jul</v>
      </c>
      <c r="V3039">
        <f t="shared" si="191"/>
        <v>2010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>(E3040/D3040)*100</f>
        <v>100.49999999999999</v>
      </c>
      <c r="P3040" s="6">
        <f>E3040/L3040</f>
        <v>37.222222222222221</v>
      </c>
      <c r="Q3040" t="str">
        <f t="shared" si="188"/>
        <v>theater</v>
      </c>
      <c r="R3040" t="str">
        <f t="shared" si="189"/>
        <v>spaces</v>
      </c>
      <c r="S3040" s="13">
        <f>(I3040/86400)+25569+(-8/24)</f>
        <v>42432.918946759259</v>
      </c>
      <c r="T3040" s="13">
        <f>(J3040/86400)+25569+(-8/24)</f>
        <v>42372.918946759259</v>
      </c>
      <c r="U3040" t="str">
        <f t="shared" si="190"/>
        <v>Jan</v>
      </c>
      <c r="V3040">
        <f t="shared" si="191"/>
        <v>2016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>(E3041/D3041)*100</f>
        <v>108.71389999999998</v>
      </c>
      <c r="P3041" s="6">
        <f>E3041/L3041</f>
        <v>92.130423728813554</v>
      </c>
      <c r="Q3041" t="str">
        <f t="shared" si="188"/>
        <v>theater</v>
      </c>
      <c r="R3041" t="str">
        <f t="shared" si="189"/>
        <v>spaces</v>
      </c>
      <c r="S3041" s="13">
        <f>(I3041/86400)+25569+(-8/24)</f>
        <v>41636.999305555553</v>
      </c>
      <c r="T3041" s="13">
        <f>(J3041/86400)+25569+(-8/24)</f>
        <v>41610.461087962962</v>
      </c>
      <c r="U3041" t="str">
        <f t="shared" si="190"/>
        <v>Dec</v>
      </c>
      <c r="V3041">
        <f t="shared" si="191"/>
        <v>2013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>(E3042/D3042)*100</f>
        <v>107.5</v>
      </c>
      <c r="P3042" s="6">
        <f>E3042/L3042</f>
        <v>76.785714285714292</v>
      </c>
      <c r="Q3042" t="str">
        <f t="shared" si="188"/>
        <v>theater</v>
      </c>
      <c r="R3042" t="str">
        <f t="shared" si="189"/>
        <v>spaces</v>
      </c>
      <c r="S3042" s="13">
        <f>(I3042/86400)+25569+(-8/24)</f>
        <v>42181.624999999993</v>
      </c>
      <c r="T3042" s="13">
        <f>(J3042/86400)+25569+(-8/24)</f>
        <v>42177.458576388883</v>
      </c>
      <c r="U3042" t="str">
        <f t="shared" si="190"/>
        <v>Jun</v>
      </c>
      <c r="V3042">
        <f t="shared" si="191"/>
        <v>2015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>(E3043/D3043)*100</f>
        <v>110.48192771084338</v>
      </c>
      <c r="P3043" s="6">
        <f>E3043/L3043</f>
        <v>96.526315789473685</v>
      </c>
      <c r="Q3043" t="str">
        <f t="shared" si="188"/>
        <v>theater</v>
      </c>
      <c r="R3043" t="str">
        <f t="shared" si="189"/>
        <v>spaces</v>
      </c>
      <c r="S3043" s="13">
        <f>(I3043/86400)+25569+(-8/24)</f>
        <v>42389.535277777781</v>
      </c>
      <c r="T3043" s="13">
        <f>(J3043/86400)+25569+(-8/24)</f>
        <v>42359.535277777781</v>
      </c>
      <c r="U3043" t="str">
        <f t="shared" si="190"/>
        <v>Dec</v>
      </c>
      <c r="V3043">
        <f t="shared" si="191"/>
        <v>2015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>(E3044/D3044)*100</f>
        <v>128</v>
      </c>
      <c r="P3044" s="6">
        <f>E3044/L3044</f>
        <v>51.891891891891895</v>
      </c>
      <c r="Q3044" t="str">
        <f t="shared" si="188"/>
        <v>theater</v>
      </c>
      <c r="R3044" t="str">
        <f t="shared" si="189"/>
        <v>spaces</v>
      </c>
      <c r="S3044" s="13">
        <f>(I3044/86400)+25569+(-8/24)</f>
        <v>42283.354710648149</v>
      </c>
      <c r="T3044" s="13">
        <f>(J3044/86400)+25569+(-8/24)</f>
        <v>42253.354710648149</v>
      </c>
      <c r="U3044" t="str">
        <f t="shared" si="190"/>
        <v>Sep</v>
      </c>
      <c r="V3044">
        <f t="shared" si="191"/>
        <v>2015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>(E3045/D3045)*100</f>
        <v>110.00666666666667</v>
      </c>
      <c r="P3045" s="6">
        <f>E3045/L3045</f>
        <v>128.9140625</v>
      </c>
      <c r="Q3045" t="str">
        <f t="shared" si="188"/>
        <v>theater</v>
      </c>
      <c r="R3045" t="str">
        <f t="shared" si="189"/>
        <v>spaces</v>
      </c>
      <c r="S3045" s="13">
        <f>(I3045/86400)+25569+(-8/24)</f>
        <v>42109.784722222219</v>
      </c>
      <c r="T3045" s="13">
        <f>(J3045/86400)+25569+(-8/24)</f>
        <v>42082.737256944441</v>
      </c>
      <c r="U3045" t="str">
        <f t="shared" si="190"/>
        <v>Mar</v>
      </c>
      <c r="V3045">
        <f t="shared" si="191"/>
        <v>2015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>(E3046/D3046)*100</f>
        <v>109.34166666666667</v>
      </c>
      <c r="P3046" s="6">
        <f>E3046/L3046</f>
        <v>84.108974358974365</v>
      </c>
      <c r="Q3046" t="str">
        <f t="shared" si="188"/>
        <v>theater</v>
      </c>
      <c r="R3046" t="str">
        <f t="shared" si="189"/>
        <v>spaces</v>
      </c>
      <c r="S3046" s="13">
        <f>(I3046/86400)+25569+(-8/24)</f>
        <v>42402.393495370365</v>
      </c>
      <c r="T3046" s="13">
        <f>(J3046/86400)+25569+(-8/24)</f>
        <v>42387.393495370365</v>
      </c>
      <c r="U3046" t="str">
        <f t="shared" si="190"/>
        <v>Jan</v>
      </c>
      <c r="V3046">
        <f t="shared" si="191"/>
        <v>2016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>(E3047/D3047)*100</f>
        <v>132.70650000000001</v>
      </c>
      <c r="P3047" s="6">
        <f>E3047/L3047</f>
        <v>82.941562500000003</v>
      </c>
      <c r="Q3047" t="str">
        <f t="shared" si="188"/>
        <v>theater</v>
      </c>
      <c r="R3047" t="str">
        <f t="shared" si="189"/>
        <v>spaces</v>
      </c>
      <c r="S3047" s="13">
        <f>(I3047/86400)+25569+(-8/24)</f>
        <v>41872.822395833333</v>
      </c>
      <c r="T3047" s="13">
        <f>(J3047/86400)+25569+(-8/24)</f>
        <v>41842.822395833333</v>
      </c>
      <c r="U3047" t="str">
        <f t="shared" si="190"/>
        <v>Jul</v>
      </c>
      <c r="V3047">
        <f t="shared" si="191"/>
        <v>2014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>(E3048/D3048)*100</f>
        <v>190.84810126582278</v>
      </c>
      <c r="P3048" s="6">
        <f>E3048/L3048</f>
        <v>259.94827586206895</v>
      </c>
      <c r="Q3048" t="str">
        <f t="shared" si="188"/>
        <v>theater</v>
      </c>
      <c r="R3048" t="str">
        <f t="shared" si="189"/>
        <v>spaces</v>
      </c>
      <c r="S3048" s="13">
        <f>(I3048/86400)+25569+(-8/24)</f>
        <v>41891.869444444441</v>
      </c>
      <c r="T3048" s="13">
        <f>(J3048/86400)+25569+(-8/24)</f>
        <v>41862.46974537037</v>
      </c>
      <c r="U3048" t="str">
        <f t="shared" si="190"/>
        <v>Aug</v>
      </c>
      <c r="V3048">
        <f t="shared" si="191"/>
        <v>2014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>(E3049/D3049)*100</f>
        <v>149</v>
      </c>
      <c r="P3049" s="6">
        <f>E3049/L3049</f>
        <v>37.25</v>
      </c>
      <c r="Q3049" t="str">
        <f t="shared" si="188"/>
        <v>theater</v>
      </c>
      <c r="R3049" t="str">
        <f t="shared" si="189"/>
        <v>spaces</v>
      </c>
      <c r="S3049" s="13">
        <f>(I3049/86400)+25569+(-8/24)</f>
        <v>42487.219444444439</v>
      </c>
      <c r="T3049" s="13">
        <f>(J3049/86400)+25569+(-8/24)</f>
        <v>42443.655717592592</v>
      </c>
      <c r="U3049" t="str">
        <f t="shared" si="190"/>
        <v>Mar</v>
      </c>
      <c r="V3049">
        <f t="shared" si="191"/>
        <v>2016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>(E3050/D3050)*100</f>
        <v>166.4</v>
      </c>
      <c r="P3050" s="6">
        <f>E3050/L3050</f>
        <v>177.02127659574469</v>
      </c>
      <c r="Q3050" t="str">
        <f t="shared" si="188"/>
        <v>theater</v>
      </c>
      <c r="R3050" t="str">
        <f t="shared" si="189"/>
        <v>spaces</v>
      </c>
      <c r="S3050" s="13">
        <f>(I3050/86400)+25569+(-8/24)</f>
        <v>42004.556944444441</v>
      </c>
      <c r="T3050" s="13">
        <f>(J3050/86400)+25569+(-8/24)</f>
        <v>41975.567847222221</v>
      </c>
      <c r="U3050" t="str">
        <f t="shared" si="190"/>
        <v>Dec</v>
      </c>
      <c r="V3050">
        <f t="shared" si="191"/>
        <v>2014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>(E3051/D3051)*100</f>
        <v>106.66666666666667</v>
      </c>
      <c r="P3051" s="6">
        <f>E3051/L3051</f>
        <v>74.074074074074076</v>
      </c>
      <c r="Q3051" t="str">
        <f t="shared" si="188"/>
        <v>theater</v>
      </c>
      <c r="R3051" t="str">
        <f t="shared" si="189"/>
        <v>spaces</v>
      </c>
      <c r="S3051" s="13">
        <f>(I3051/86400)+25569+(-8/24)</f>
        <v>42168.681192129625</v>
      </c>
      <c r="T3051" s="13">
        <f>(J3051/86400)+25569+(-8/24)</f>
        <v>42138.681192129625</v>
      </c>
      <c r="U3051" t="str">
        <f t="shared" si="190"/>
        <v>May</v>
      </c>
      <c r="V3051">
        <f t="shared" si="191"/>
        <v>2015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>(E3052/D3052)*100</f>
        <v>106</v>
      </c>
      <c r="P3052" s="6">
        <f>E3052/L3052</f>
        <v>70.666666666666671</v>
      </c>
      <c r="Q3052" t="str">
        <f t="shared" si="188"/>
        <v>theater</v>
      </c>
      <c r="R3052" t="str">
        <f t="shared" si="189"/>
        <v>spaces</v>
      </c>
      <c r="S3052" s="13">
        <f>(I3052/86400)+25569+(-8/24)</f>
        <v>42494.835185185184</v>
      </c>
      <c r="T3052" s="13">
        <f>(J3052/86400)+25569+(-8/24)</f>
        <v>42464.835185185184</v>
      </c>
      <c r="U3052" t="str">
        <f t="shared" si="190"/>
        <v>Apr</v>
      </c>
      <c r="V3052">
        <f t="shared" si="191"/>
        <v>2016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>(E3053/D3053)*100</f>
        <v>23.62857142857143</v>
      </c>
      <c r="P3053" s="6">
        <f>E3053/L3053</f>
        <v>23.62857142857143</v>
      </c>
      <c r="Q3053" t="str">
        <f t="shared" si="188"/>
        <v>theater</v>
      </c>
      <c r="R3053" t="str">
        <f t="shared" si="189"/>
        <v>spaces</v>
      </c>
      <c r="S3053" s="13">
        <f>(I3053/86400)+25569+(-8/24)</f>
        <v>42774.082696759258</v>
      </c>
      <c r="T3053" s="13">
        <f>(J3053/86400)+25569+(-8/24)</f>
        <v>42744.082696759258</v>
      </c>
      <c r="U3053" t="str">
        <f t="shared" si="190"/>
        <v>Jan</v>
      </c>
      <c r="V3053">
        <f t="shared" si="191"/>
        <v>2017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>(E3054/D3054)*100</f>
        <v>0.15</v>
      </c>
      <c r="P3054" s="6">
        <f>E3054/L3054</f>
        <v>37.5</v>
      </c>
      <c r="Q3054" t="str">
        <f t="shared" si="188"/>
        <v>theater</v>
      </c>
      <c r="R3054" t="str">
        <f t="shared" si="189"/>
        <v>spaces</v>
      </c>
      <c r="S3054" s="13">
        <f>(I3054/86400)+25569+(-8/24)</f>
        <v>42152.332638888889</v>
      </c>
      <c r="T3054" s="13">
        <f>(J3054/86400)+25569+(-8/24)</f>
        <v>42122.336736111109</v>
      </c>
      <c r="U3054" t="str">
        <f t="shared" si="190"/>
        <v>Apr</v>
      </c>
      <c r="V3054">
        <f t="shared" si="191"/>
        <v>2015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>(E3055/D3055)*100</f>
        <v>0.4</v>
      </c>
      <c r="P3055" s="6">
        <f>E3055/L3055</f>
        <v>13.333333333333334</v>
      </c>
      <c r="Q3055" t="str">
        <f t="shared" si="188"/>
        <v>theater</v>
      </c>
      <c r="R3055" t="str">
        <f t="shared" si="189"/>
        <v>spaces</v>
      </c>
      <c r="S3055" s="13">
        <f>(I3055/86400)+25569+(-8/24)</f>
        <v>41913.832638888889</v>
      </c>
      <c r="T3055" s="13">
        <f>(J3055/86400)+25569+(-8/24)</f>
        <v>41862.428391203699</v>
      </c>
      <c r="U3055" t="str">
        <f t="shared" si="190"/>
        <v>Aug</v>
      </c>
      <c r="V3055">
        <f t="shared" si="191"/>
        <v>2014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>(E3056/D3056)*100</f>
        <v>0</v>
      </c>
      <c r="P3056" s="6" t="e">
        <f>E3056/L3056</f>
        <v>#DIV/0!</v>
      </c>
      <c r="Q3056" t="str">
        <f t="shared" si="188"/>
        <v>theater</v>
      </c>
      <c r="R3056" t="str">
        <f t="shared" si="189"/>
        <v>spaces</v>
      </c>
      <c r="S3056" s="13">
        <f>(I3056/86400)+25569+(-8/24)</f>
        <v>42064.711111111108</v>
      </c>
      <c r="T3056" s="13">
        <f>(J3056/86400)+25569+(-8/24)</f>
        <v>42027.499467592592</v>
      </c>
      <c r="U3056" t="str">
        <f t="shared" si="190"/>
        <v>Jan</v>
      </c>
      <c r="V3056">
        <f t="shared" si="191"/>
        <v>2015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>(E3057/D3057)*100</f>
        <v>5.0000000000000001E-3</v>
      </c>
      <c r="P3057" s="6">
        <f>E3057/L3057</f>
        <v>1</v>
      </c>
      <c r="Q3057" t="str">
        <f t="shared" si="188"/>
        <v>theater</v>
      </c>
      <c r="R3057" t="str">
        <f t="shared" si="189"/>
        <v>spaces</v>
      </c>
      <c r="S3057" s="13">
        <f>(I3057/86400)+25569+(-8/24)</f>
        <v>42013.624884259254</v>
      </c>
      <c r="T3057" s="13">
        <f>(J3057/86400)+25569+(-8/24)</f>
        <v>41953.624884259254</v>
      </c>
      <c r="U3057" t="str">
        <f t="shared" si="190"/>
        <v>Nov</v>
      </c>
      <c r="V3057">
        <f t="shared" si="191"/>
        <v>2014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>(E3058/D3058)*100</f>
        <v>0</v>
      </c>
      <c r="P3058" s="6" t="e">
        <f>E3058/L3058</f>
        <v>#DIV/0!</v>
      </c>
      <c r="Q3058" t="str">
        <f t="shared" si="188"/>
        <v>theater</v>
      </c>
      <c r="R3058" t="str">
        <f t="shared" si="189"/>
        <v>spaces</v>
      </c>
      <c r="S3058" s="13">
        <f>(I3058/86400)+25569+(-8/24)</f>
        <v>41911.303055555552</v>
      </c>
      <c r="T3058" s="13">
        <f>(J3058/86400)+25569+(-8/24)</f>
        <v>41851.303055555552</v>
      </c>
      <c r="U3058" t="str">
        <f t="shared" si="190"/>
        <v>Jul</v>
      </c>
      <c r="V3058">
        <f t="shared" si="191"/>
        <v>2014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>(E3059/D3059)*100</f>
        <v>0</v>
      </c>
      <c r="P3059" s="6" t="e">
        <f>E3059/L3059</f>
        <v>#DIV/0!</v>
      </c>
      <c r="Q3059" t="str">
        <f t="shared" si="188"/>
        <v>theater</v>
      </c>
      <c r="R3059" t="str">
        <f t="shared" si="189"/>
        <v>spaces</v>
      </c>
      <c r="S3059" s="13">
        <f>(I3059/86400)+25569+(-8/24)</f>
        <v>42463.275590277779</v>
      </c>
      <c r="T3059" s="13">
        <f>(J3059/86400)+25569+(-8/24)</f>
        <v>42433.317256944443</v>
      </c>
      <c r="U3059" t="str">
        <f t="shared" si="190"/>
        <v>Mar</v>
      </c>
      <c r="V3059">
        <f t="shared" si="191"/>
        <v>2016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>(E3060/D3060)*100</f>
        <v>1.6666666666666666E-2</v>
      </c>
      <c r="P3060" s="6">
        <f>E3060/L3060</f>
        <v>1</v>
      </c>
      <c r="Q3060" t="str">
        <f t="shared" si="188"/>
        <v>theater</v>
      </c>
      <c r="R3060" t="str">
        <f t="shared" si="189"/>
        <v>spaces</v>
      </c>
      <c r="S3060" s="13">
        <f>(I3060/86400)+25569+(-8/24)</f>
        <v>42510.040972222218</v>
      </c>
      <c r="T3060" s="13">
        <f>(J3060/86400)+25569+(-8/24)</f>
        <v>42460.040972222218</v>
      </c>
      <c r="U3060" t="str">
        <f t="shared" si="190"/>
        <v>Mar</v>
      </c>
      <c r="V3060">
        <f t="shared" si="191"/>
        <v>2016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>(E3061/D3061)*100</f>
        <v>3.0066666666666664</v>
      </c>
      <c r="P3061" s="6">
        <f>E3061/L3061</f>
        <v>41</v>
      </c>
      <c r="Q3061" t="str">
        <f t="shared" si="188"/>
        <v>theater</v>
      </c>
      <c r="R3061" t="str">
        <f t="shared" si="189"/>
        <v>spaces</v>
      </c>
      <c r="S3061" s="13">
        <f>(I3061/86400)+25569+(-8/24)</f>
        <v>41859.602384259255</v>
      </c>
      <c r="T3061" s="13">
        <f>(J3061/86400)+25569+(-8/24)</f>
        <v>41829.602384259255</v>
      </c>
      <c r="U3061" t="str">
        <f t="shared" si="190"/>
        <v>Jul</v>
      </c>
      <c r="V3061">
        <f t="shared" si="191"/>
        <v>2014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>(E3062/D3062)*100</f>
        <v>0.15227272727272728</v>
      </c>
      <c r="P3062" s="6">
        <f>E3062/L3062</f>
        <v>55.833333333333336</v>
      </c>
      <c r="Q3062" t="str">
        <f t="shared" si="188"/>
        <v>theater</v>
      </c>
      <c r="R3062" t="str">
        <f t="shared" si="189"/>
        <v>spaces</v>
      </c>
      <c r="S3062" s="13">
        <f>(I3062/86400)+25569+(-8/24)</f>
        <v>42274.941365740735</v>
      </c>
      <c r="T3062" s="13">
        <f>(J3062/86400)+25569+(-8/24)</f>
        <v>42244.941365740735</v>
      </c>
      <c r="U3062" t="str">
        <f t="shared" si="190"/>
        <v>Aug</v>
      </c>
      <c r="V3062">
        <f t="shared" si="191"/>
        <v>2015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>(E3063/D3063)*100</f>
        <v>0</v>
      </c>
      <c r="P3063" s="6" t="e">
        <f>E3063/L3063</f>
        <v>#DIV/0!</v>
      </c>
      <c r="Q3063" t="str">
        <f t="shared" si="188"/>
        <v>theater</v>
      </c>
      <c r="R3063" t="str">
        <f t="shared" si="189"/>
        <v>spaces</v>
      </c>
      <c r="S3063" s="13">
        <f>(I3063/86400)+25569+(-8/24)</f>
        <v>41864.450787037036</v>
      </c>
      <c r="T3063" s="13">
        <f>(J3063/86400)+25569+(-8/24)</f>
        <v>41834.450787037036</v>
      </c>
      <c r="U3063" t="str">
        <f t="shared" si="190"/>
        <v>Jul</v>
      </c>
      <c r="V3063">
        <f t="shared" si="191"/>
        <v>2014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>(E3064/D3064)*100</f>
        <v>66.84</v>
      </c>
      <c r="P3064" s="6">
        <f>E3064/L3064</f>
        <v>99.761194029850742</v>
      </c>
      <c r="Q3064" t="str">
        <f t="shared" si="188"/>
        <v>theater</v>
      </c>
      <c r="R3064" t="str">
        <f t="shared" si="189"/>
        <v>spaces</v>
      </c>
      <c r="S3064" s="13">
        <f>(I3064/86400)+25569+(-8/24)</f>
        <v>42277.416666666664</v>
      </c>
      <c r="T3064" s="13">
        <f>(J3064/86400)+25569+(-8/24)</f>
        <v>42248.2024537037</v>
      </c>
      <c r="U3064" t="str">
        <f t="shared" si="190"/>
        <v>Sep</v>
      </c>
      <c r="V3064">
        <f t="shared" si="191"/>
        <v>2015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>(E3065/D3065)*100</f>
        <v>19.566666666666666</v>
      </c>
      <c r="P3065" s="6">
        <f>E3065/L3065</f>
        <v>25.521739130434781</v>
      </c>
      <c r="Q3065" t="str">
        <f t="shared" si="188"/>
        <v>theater</v>
      </c>
      <c r="R3065" t="str">
        <f t="shared" si="189"/>
        <v>spaces</v>
      </c>
      <c r="S3065" s="13">
        <f>(I3065/86400)+25569+(-8/24)</f>
        <v>42665.589560185188</v>
      </c>
      <c r="T3065" s="13">
        <f>(J3065/86400)+25569+(-8/24)</f>
        <v>42630.589560185188</v>
      </c>
      <c r="U3065" t="str">
        <f t="shared" si="190"/>
        <v>Sep</v>
      </c>
      <c r="V3065">
        <f t="shared" si="191"/>
        <v>2016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>(E3066/D3066)*100</f>
        <v>11.294666666666666</v>
      </c>
      <c r="P3066" s="6">
        <f>E3066/L3066</f>
        <v>117.65277777777777</v>
      </c>
      <c r="Q3066" t="str">
        <f t="shared" si="188"/>
        <v>theater</v>
      </c>
      <c r="R3066" t="str">
        <f t="shared" si="189"/>
        <v>spaces</v>
      </c>
      <c r="S3066" s="13">
        <f>(I3066/86400)+25569+(-8/24)</f>
        <v>42329.957638888889</v>
      </c>
      <c r="T3066" s="13">
        <f>(J3066/86400)+25569+(-8/24)</f>
        <v>42298.7968287037</v>
      </c>
      <c r="U3066" t="str">
        <f t="shared" si="190"/>
        <v>Oct</v>
      </c>
      <c r="V3066">
        <f t="shared" si="191"/>
        <v>2015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>(E3067/D3067)*100</f>
        <v>0.04</v>
      </c>
      <c r="P3067" s="6">
        <f>E3067/L3067</f>
        <v>5</v>
      </c>
      <c r="Q3067" t="str">
        <f t="shared" si="188"/>
        <v>theater</v>
      </c>
      <c r="R3067" t="str">
        <f t="shared" si="189"/>
        <v>spaces</v>
      </c>
      <c r="S3067" s="13">
        <f>(I3067/86400)+25569+(-8/24)</f>
        <v>41849.721898148149</v>
      </c>
      <c r="T3067" s="13">
        <f>(J3067/86400)+25569+(-8/24)</f>
        <v>41824.721898148149</v>
      </c>
      <c r="U3067" t="str">
        <f t="shared" si="190"/>
        <v>Jul</v>
      </c>
      <c r="V3067">
        <f t="shared" si="191"/>
        <v>2014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>(E3068/D3068)*100</f>
        <v>11.985714285714286</v>
      </c>
      <c r="P3068" s="6">
        <f>E3068/L3068</f>
        <v>2796.6666666666665</v>
      </c>
      <c r="Q3068" t="str">
        <f t="shared" si="188"/>
        <v>theater</v>
      </c>
      <c r="R3068" t="str">
        <f t="shared" si="189"/>
        <v>spaces</v>
      </c>
      <c r="S3068" s="13">
        <f>(I3068/86400)+25569+(-8/24)</f>
        <v>42560.895104166666</v>
      </c>
      <c r="T3068" s="13">
        <f>(J3068/86400)+25569+(-8/24)</f>
        <v>42530.895104166666</v>
      </c>
      <c r="U3068" t="str">
        <f t="shared" si="190"/>
        <v>Jun</v>
      </c>
      <c r="V3068">
        <f t="shared" si="191"/>
        <v>2016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>(E3069/D3069)*100</f>
        <v>2.5</v>
      </c>
      <c r="P3069" s="6">
        <f>E3069/L3069</f>
        <v>200</v>
      </c>
      <c r="Q3069" t="str">
        <f t="shared" si="188"/>
        <v>theater</v>
      </c>
      <c r="R3069" t="str">
        <f t="shared" si="189"/>
        <v>spaces</v>
      </c>
      <c r="S3069" s="13">
        <f>(I3069/86400)+25569+(-8/24)</f>
        <v>42256.605081018519</v>
      </c>
      <c r="T3069" s="13">
        <f>(J3069/86400)+25569+(-8/24)</f>
        <v>42226.605081018519</v>
      </c>
      <c r="U3069" t="str">
        <f t="shared" si="190"/>
        <v>Aug</v>
      </c>
      <c r="V3069">
        <f t="shared" si="191"/>
        <v>2015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>(E3070/D3070)*100</f>
        <v>6.9999999999999993E-2</v>
      </c>
      <c r="P3070" s="6">
        <f>E3070/L3070</f>
        <v>87.5</v>
      </c>
      <c r="Q3070" t="str">
        <f t="shared" si="188"/>
        <v>theater</v>
      </c>
      <c r="R3070" t="str">
        <f t="shared" si="189"/>
        <v>spaces</v>
      </c>
      <c r="S3070" s="13">
        <f>(I3070/86400)+25569+(-8/24)</f>
        <v>42293.358240740738</v>
      </c>
      <c r="T3070" s="13">
        <f>(J3070/86400)+25569+(-8/24)</f>
        <v>42263.358240740738</v>
      </c>
      <c r="U3070" t="str">
        <f t="shared" si="190"/>
        <v>Sep</v>
      </c>
      <c r="V3070">
        <f t="shared" si="191"/>
        <v>2015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>(E3071/D3071)*100</f>
        <v>14.099999999999998</v>
      </c>
      <c r="P3071" s="6">
        <f>E3071/L3071</f>
        <v>20.142857142857142</v>
      </c>
      <c r="Q3071" t="str">
        <f t="shared" si="188"/>
        <v>theater</v>
      </c>
      <c r="R3071" t="str">
        <f t="shared" si="189"/>
        <v>spaces</v>
      </c>
      <c r="S3071" s="13">
        <f>(I3071/86400)+25569+(-8/24)</f>
        <v>41987.500393518516</v>
      </c>
      <c r="T3071" s="13">
        <f>(J3071/86400)+25569+(-8/24)</f>
        <v>41957.500393518516</v>
      </c>
      <c r="U3071" t="str">
        <f t="shared" si="190"/>
        <v>Nov</v>
      </c>
      <c r="V3071">
        <f t="shared" si="191"/>
        <v>2014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>(E3072/D3072)*100</f>
        <v>3.34</v>
      </c>
      <c r="P3072" s="6">
        <f>E3072/L3072</f>
        <v>20.875</v>
      </c>
      <c r="Q3072" t="str">
        <f t="shared" si="188"/>
        <v>theater</v>
      </c>
      <c r="R3072" t="str">
        <f t="shared" si="189"/>
        <v>spaces</v>
      </c>
      <c r="S3072" s="13">
        <f>(I3072/86400)+25569+(-8/24)</f>
        <v>42711.400104166663</v>
      </c>
      <c r="T3072" s="13">
        <f>(J3072/86400)+25569+(-8/24)</f>
        <v>42690.400104166663</v>
      </c>
      <c r="U3072" t="str">
        <f t="shared" si="190"/>
        <v>Nov</v>
      </c>
      <c r="V3072">
        <f t="shared" si="191"/>
        <v>2016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>(E3073/D3073)*100</f>
        <v>59.774999999999999</v>
      </c>
      <c r="P3073" s="6">
        <f>E3073/L3073</f>
        <v>61.307692307692307</v>
      </c>
      <c r="Q3073" t="str">
        <f t="shared" si="188"/>
        <v>theater</v>
      </c>
      <c r="R3073" t="str">
        <f t="shared" si="189"/>
        <v>spaces</v>
      </c>
      <c r="S3073" s="13">
        <f>(I3073/86400)+25569+(-8/24)</f>
        <v>42114.915972222218</v>
      </c>
      <c r="T3073" s="13">
        <f>(J3073/86400)+25569+(-8/24)</f>
        <v>42097.399085648147</v>
      </c>
      <c r="U3073" t="str">
        <f t="shared" si="190"/>
        <v>Apr</v>
      </c>
      <c r="V3073">
        <f t="shared" si="191"/>
        <v>2015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>(E3074/D3074)*100</f>
        <v>1.6666666666666666E-2</v>
      </c>
      <c r="P3074" s="6">
        <f>E3074/L3074</f>
        <v>1</v>
      </c>
      <c r="Q3074" t="str">
        <f t="shared" si="188"/>
        <v>theater</v>
      </c>
      <c r="R3074" t="str">
        <f t="shared" si="189"/>
        <v>spaces</v>
      </c>
      <c r="S3074" s="13">
        <f>(I3074/86400)+25569+(-8/24)</f>
        <v>42672.740277777775</v>
      </c>
      <c r="T3074" s="13">
        <f>(J3074/86400)+25569+(-8/24)</f>
        <v>42658.357199074067</v>
      </c>
      <c r="U3074" t="str">
        <f t="shared" si="190"/>
        <v>Oct</v>
      </c>
      <c r="V3074">
        <f t="shared" si="191"/>
        <v>2016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>(E3075/D3075)*100</f>
        <v>2.3035714285714284E-2</v>
      </c>
      <c r="P3075" s="6">
        <f>E3075/L3075</f>
        <v>92.142857142857139</v>
      </c>
      <c r="Q3075" t="str">
        <f t="shared" ref="Q3075:Q3138" si="192">LEFT(N3075,FIND("/",N3075)-1)</f>
        <v>theater</v>
      </c>
      <c r="R3075" t="str">
        <f t="shared" ref="R3075:R3138" si="193">MID(N3075,FIND("/",N3075)+1,20)</f>
        <v>spaces</v>
      </c>
      <c r="S3075" s="13">
        <f>(I3075/86400)+25569+(-8/24)</f>
        <v>42169.47152777778</v>
      </c>
      <c r="T3075" s="13">
        <f>(J3075/86400)+25569+(-8/24)</f>
        <v>42111.350694444445</v>
      </c>
      <c r="U3075" t="str">
        <f t="shared" ref="U3075:U3138" si="194">TEXT(T3075,"mmm")</f>
        <v>Apr</v>
      </c>
      <c r="V3075">
        <f t="shared" ref="V3075:V3138" si="195">YEAR(T3075)</f>
        <v>2015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>(E3076/D3076)*100</f>
        <v>8.8000000000000009E-2</v>
      </c>
      <c r="P3076" s="6">
        <f>E3076/L3076</f>
        <v>7.333333333333333</v>
      </c>
      <c r="Q3076" t="str">
        <f t="shared" si="192"/>
        <v>theater</v>
      </c>
      <c r="R3076" t="str">
        <f t="shared" si="193"/>
        <v>spaces</v>
      </c>
      <c r="S3076" s="13">
        <f>(I3076/86400)+25569+(-8/24)</f>
        <v>42439.237951388888</v>
      </c>
      <c r="T3076" s="13">
        <f>(J3076/86400)+25569+(-8/24)</f>
        <v>42409.237951388888</v>
      </c>
      <c r="U3076" t="str">
        <f t="shared" si="194"/>
        <v>Feb</v>
      </c>
      <c r="V3076">
        <f t="shared" si="195"/>
        <v>2016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>(E3077/D3077)*100</f>
        <v>8.64</v>
      </c>
      <c r="P3077" s="6">
        <f>E3077/L3077</f>
        <v>64.8</v>
      </c>
      <c r="Q3077" t="str">
        <f t="shared" si="192"/>
        <v>theater</v>
      </c>
      <c r="R3077" t="str">
        <f t="shared" si="193"/>
        <v>spaces</v>
      </c>
      <c r="S3077" s="13">
        <f>(I3077/86400)+25569+(-8/24)</f>
        <v>42600.76898148148</v>
      </c>
      <c r="T3077" s="13">
        <f>(J3077/86400)+25569+(-8/24)</f>
        <v>42550.76898148148</v>
      </c>
      <c r="U3077" t="str">
        <f t="shared" si="194"/>
        <v>Jun</v>
      </c>
      <c r="V3077">
        <f t="shared" si="195"/>
        <v>2016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>(E3078/D3078)*100</f>
        <v>15.06</v>
      </c>
      <c r="P3078" s="6">
        <f>E3078/L3078</f>
        <v>30.12</v>
      </c>
      <c r="Q3078" t="str">
        <f t="shared" si="192"/>
        <v>theater</v>
      </c>
      <c r="R3078" t="str">
        <f t="shared" si="193"/>
        <v>spaces</v>
      </c>
      <c r="S3078" s="13">
        <f>(I3078/86400)+25569+(-8/24)</f>
        <v>42286.318553240737</v>
      </c>
      <c r="T3078" s="13">
        <f>(J3078/86400)+25569+(-8/24)</f>
        <v>42226.318553240737</v>
      </c>
      <c r="U3078" t="str">
        <f t="shared" si="194"/>
        <v>Aug</v>
      </c>
      <c r="V3078">
        <f t="shared" si="195"/>
        <v>2015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>(E3079/D3079)*100</f>
        <v>0.47727272727272729</v>
      </c>
      <c r="P3079" s="6">
        <f>E3079/L3079</f>
        <v>52.5</v>
      </c>
      <c r="Q3079" t="str">
        <f t="shared" si="192"/>
        <v>theater</v>
      </c>
      <c r="R3079" t="str">
        <f t="shared" si="193"/>
        <v>spaces</v>
      </c>
      <c r="S3079" s="13">
        <f>(I3079/86400)+25569+(-8/24)</f>
        <v>42796.62358796296</v>
      </c>
      <c r="T3079" s="13">
        <f>(J3079/86400)+25569+(-8/24)</f>
        <v>42766.62358796296</v>
      </c>
      <c r="U3079" t="str">
        <f t="shared" si="194"/>
        <v>Jan</v>
      </c>
      <c r="V3079">
        <f t="shared" si="195"/>
        <v>2017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>(E3080/D3080)*100</f>
        <v>0.11833333333333333</v>
      </c>
      <c r="P3080" s="6">
        <f>E3080/L3080</f>
        <v>23.666666666666668</v>
      </c>
      <c r="Q3080" t="str">
        <f t="shared" si="192"/>
        <v>theater</v>
      </c>
      <c r="R3080" t="str">
        <f t="shared" si="193"/>
        <v>spaces</v>
      </c>
      <c r="S3080" s="13">
        <f>(I3080/86400)+25569+(-8/24)</f>
        <v>42060.805497685178</v>
      </c>
      <c r="T3080" s="13">
        <f>(J3080/86400)+25569+(-8/24)</f>
        <v>42030.805497685178</v>
      </c>
      <c r="U3080" t="str">
        <f t="shared" si="194"/>
        <v>Jan</v>
      </c>
      <c r="V3080">
        <f t="shared" si="195"/>
        <v>2015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>(E3081/D3081)*100</f>
        <v>0.8417399858735245</v>
      </c>
      <c r="P3081" s="6">
        <f>E3081/L3081</f>
        <v>415.77777777777777</v>
      </c>
      <c r="Q3081" t="str">
        <f t="shared" si="192"/>
        <v>theater</v>
      </c>
      <c r="R3081" t="str">
        <f t="shared" si="193"/>
        <v>spaces</v>
      </c>
      <c r="S3081" s="13">
        <f>(I3081/86400)+25569+(-8/24)</f>
        <v>42085.338368055549</v>
      </c>
      <c r="T3081" s="13">
        <f>(J3081/86400)+25569+(-8/24)</f>
        <v>42055.38003472222</v>
      </c>
      <c r="U3081" t="str">
        <f t="shared" si="194"/>
        <v>Feb</v>
      </c>
      <c r="V3081">
        <f t="shared" si="195"/>
        <v>2015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>(E3082/D3082)*100</f>
        <v>1.8799999999999997E-2</v>
      </c>
      <c r="P3082" s="6">
        <f>E3082/L3082</f>
        <v>53.714285714285715</v>
      </c>
      <c r="Q3082" t="str">
        <f t="shared" si="192"/>
        <v>theater</v>
      </c>
      <c r="R3082" t="str">
        <f t="shared" si="193"/>
        <v>spaces</v>
      </c>
      <c r="S3082" s="13">
        <f>(I3082/86400)+25569+(-8/24)</f>
        <v>41999.736620370364</v>
      </c>
      <c r="T3082" s="13">
        <f>(J3082/86400)+25569+(-8/24)</f>
        <v>41939.6949537037</v>
      </c>
      <c r="U3082" t="str">
        <f t="shared" si="194"/>
        <v>Oct</v>
      </c>
      <c r="V3082">
        <f t="shared" si="195"/>
        <v>2014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>(E3083/D3083)*100</f>
        <v>0.21029999999999999</v>
      </c>
      <c r="P3083" s="6">
        <f>E3083/L3083</f>
        <v>420.6</v>
      </c>
      <c r="Q3083" t="str">
        <f t="shared" si="192"/>
        <v>theater</v>
      </c>
      <c r="R3083" t="str">
        <f t="shared" si="193"/>
        <v>spaces</v>
      </c>
      <c r="S3083" s="13">
        <f>(I3083/86400)+25569+(-8/24)</f>
        <v>42266.848275462959</v>
      </c>
      <c r="T3083" s="13">
        <f>(J3083/86400)+25569+(-8/24)</f>
        <v>42236.848275462959</v>
      </c>
      <c r="U3083" t="str">
        <f t="shared" si="194"/>
        <v>Aug</v>
      </c>
      <c r="V3083">
        <f t="shared" si="195"/>
        <v>2015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>(E3084/D3084)*100</f>
        <v>0</v>
      </c>
      <c r="P3084" s="6" t="e">
        <f>E3084/L3084</f>
        <v>#DIV/0!</v>
      </c>
      <c r="Q3084" t="str">
        <f t="shared" si="192"/>
        <v>theater</v>
      </c>
      <c r="R3084" t="str">
        <f t="shared" si="193"/>
        <v>spaces</v>
      </c>
      <c r="S3084" s="13">
        <f>(I3084/86400)+25569+(-8/24)</f>
        <v>42323.631319444445</v>
      </c>
      <c r="T3084" s="13">
        <f>(J3084/86400)+25569+(-8/24)</f>
        <v>42293.589652777773</v>
      </c>
      <c r="U3084" t="str">
        <f t="shared" si="194"/>
        <v>Oct</v>
      </c>
      <c r="V3084">
        <f t="shared" si="195"/>
        <v>2015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>(E3085/D3085)*100</f>
        <v>0.27999999999999997</v>
      </c>
      <c r="P3085" s="6">
        <f>E3085/L3085</f>
        <v>18.666666666666668</v>
      </c>
      <c r="Q3085" t="str">
        <f t="shared" si="192"/>
        <v>theater</v>
      </c>
      <c r="R3085" t="str">
        <f t="shared" si="193"/>
        <v>spaces</v>
      </c>
      <c r="S3085" s="13">
        <f>(I3085/86400)+25569+(-8/24)</f>
        <v>41882.875</v>
      </c>
      <c r="T3085" s="13">
        <f>(J3085/86400)+25569+(-8/24)</f>
        <v>41853.230069444442</v>
      </c>
      <c r="U3085" t="str">
        <f t="shared" si="194"/>
        <v>Aug</v>
      </c>
      <c r="V3085">
        <f t="shared" si="195"/>
        <v>2014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>(E3086/D3086)*100</f>
        <v>11.57920670115792</v>
      </c>
      <c r="P3086" s="6">
        <f>E3086/L3086</f>
        <v>78.333333333333329</v>
      </c>
      <c r="Q3086" t="str">
        <f t="shared" si="192"/>
        <v>theater</v>
      </c>
      <c r="R3086" t="str">
        <f t="shared" si="193"/>
        <v>spaces</v>
      </c>
      <c r="S3086" s="13">
        <f>(I3086/86400)+25569+(-8/24)</f>
        <v>42129.45</v>
      </c>
      <c r="T3086" s="13">
        <f>(J3086/86400)+25569+(-8/24)</f>
        <v>42100.390405092585</v>
      </c>
      <c r="U3086" t="str">
        <f t="shared" si="194"/>
        <v>Apr</v>
      </c>
      <c r="V3086">
        <f t="shared" si="195"/>
        <v>2015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>(E3087/D3087)*100</f>
        <v>2.44</v>
      </c>
      <c r="P3087" s="6">
        <f>E3087/L3087</f>
        <v>67.777777777777771</v>
      </c>
      <c r="Q3087" t="str">
        <f t="shared" si="192"/>
        <v>theater</v>
      </c>
      <c r="R3087" t="str">
        <f t="shared" si="193"/>
        <v>spaces</v>
      </c>
      <c r="S3087" s="13">
        <f>(I3087/86400)+25569+(-8/24)</f>
        <v>42276.550451388888</v>
      </c>
      <c r="T3087" s="13">
        <f>(J3087/86400)+25569+(-8/24)</f>
        <v>42246.550451388888</v>
      </c>
      <c r="U3087" t="str">
        <f t="shared" si="194"/>
        <v>Aug</v>
      </c>
      <c r="V3087">
        <f t="shared" si="195"/>
        <v>2015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>(E3088/D3088)*100</f>
        <v>0.25</v>
      </c>
      <c r="P3088" s="6">
        <f>E3088/L3088</f>
        <v>16.666666666666668</v>
      </c>
      <c r="Q3088" t="str">
        <f t="shared" si="192"/>
        <v>theater</v>
      </c>
      <c r="R3088" t="str">
        <f t="shared" si="193"/>
        <v>spaces</v>
      </c>
      <c r="S3088" s="13">
        <f>(I3088/86400)+25569+(-8/24)</f>
        <v>42233.337488425925</v>
      </c>
      <c r="T3088" s="13">
        <f>(J3088/86400)+25569+(-8/24)</f>
        <v>42173.337488425925</v>
      </c>
      <c r="U3088" t="str">
        <f t="shared" si="194"/>
        <v>Jun</v>
      </c>
      <c r="V3088">
        <f t="shared" si="195"/>
        <v>2015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>(E3089/D3089)*100</f>
        <v>0.625</v>
      </c>
      <c r="P3089" s="6">
        <f>E3089/L3089</f>
        <v>62.5</v>
      </c>
      <c r="Q3089" t="str">
        <f t="shared" si="192"/>
        <v>theater</v>
      </c>
      <c r="R3089" t="str">
        <f t="shared" si="193"/>
        <v>spaces</v>
      </c>
      <c r="S3089" s="13">
        <f>(I3089/86400)+25569+(-8/24)</f>
        <v>42724.858680555553</v>
      </c>
      <c r="T3089" s="13">
        <f>(J3089/86400)+25569+(-8/24)</f>
        <v>42664.817013888889</v>
      </c>
      <c r="U3089" t="str">
        <f t="shared" si="194"/>
        <v>Oct</v>
      </c>
      <c r="V3089">
        <f t="shared" si="195"/>
        <v>2016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>(E3090/D3090)*100</f>
        <v>0.19384615384615383</v>
      </c>
      <c r="P3090" s="6">
        <f>E3090/L3090</f>
        <v>42</v>
      </c>
      <c r="Q3090" t="str">
        <f t="shared" si="192"/>
        <v>theater</v>
      </c>
      <c r="R3090" t="str">
        <f t="shared" si="193"/>
        <v>spaces</v>
      </c>
      <c r="S3090" s="13">
        <f>(I3090/86400)+25569+(-8/24)</f>
        <v>42012.236805555549</v>
      </c>
      <c r="T3090" s="13">
        <f>(J3090/86400)+25569+(-8/24)</f>
        <v>41981.238969907405</v>
      </c>
      <c r="U3090" t="str">
        <f t="shared" si="194"/>
        <v>Dec</v>
      </c>
      <c r="V3090">
        <f t="shared" si="195"/>
        <v>2014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>(E3091/D3091)*100</f>
        <v>23.416</v>
      </c>
      <c r="P3091" s="6">
        <f>E3091/L3091</f>
        <v>130.0888888888889</v>
      </c>
      <c r="Q3091" t="str">
        <f t="shared" si="192"/>
        <v>theater</v>
      </c>
      <c r="R3091" t="str">
        <f t="shared" si="193"/>
        <v>spaces</v>
      </c>
      <c r="S3091" s="13">
        <f>(I3091/86400)+25569+(-8/24)</f>
        <v>42559.749305555553</v>
      </c>
      <c r="T3091" s="13">
        <f>(J3091/86400)+25569+(-8/24)</f>
        <v>42528.209293981483</v>
      </c>
      <c r="U3091" t="str">
        <f t="shared" si="194"/>
        <v>Jun</v>
      </c>
      <c r="V3091">
        <f t="shared" si="195"/>
        <v>2016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>(E3092/D3092)*100</f>
        <v>5.0808888888888886</v>
      </c>
      <c r="P3092" s="6">
        <f>E3092/L3092</f>
        <v>1270.2222222222222</v>
      </c>
      <c r="Q3092" t="str">
        <f t="shared" si="192"/>
        <v>theater</v>
      </c>
      <c r="R3092" t="str">
        <f t="shared" si="193"/>
        <v>spaces</v>
      </c>
      <c r="S3092" s="13">
        <f>(I3092/86400)+25569+(-8/24)</f>
        <v>42125.443807870368</v>
      </c>
      <c r="T3092" s="13">
        <f>(J3092/86400)+25569+(-8/24)</f>
        <v>42065.485474537032</v>
      </c>
      <c r="U3092" t="str">
        <f t="shared" si="194"/>
        <v>Mar</v>
      </c>
      <c r="V3092">
        <f t="shared" si="195"/>
        <v>2015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>(E3093/D3093)*100</f>
        <v>15.920000000000002</v>
      </c>
      <c r="P3093" s="6">
        <f>E3093/L3093</f>
        <v>88.444444444444443</v>
      </c>
      <c r="Q3093" t="str">
        <f t="shared" si="192"/>
        <v>theater</v>
      </c>
      <c r="R3093" t="str">
        <f t="shared" si="193"/>
        <v>spaces</v>
      </c>
      <c r="S3093" s="13">
        <f>(I3093/86400)+25569+(-8/24)</f>
        <v>42596.615081018514</v>
      </c>
      <c r="T3093" s="13">
        <f>(J3093/86400)+25569+(-8/24)</f>
        <v>42566.615081018514</v>
      </c>
      <c r="U3093" t="str">
        <f t="shared" si="194"/>
        <v>Jul</v>
      </c>
      <c r="V3093">
        <f t="shared" si="195"/>
        <v>2016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>(E3094/D3094)*100</f>
        <v>1.1831900000000002</v>
      </c>
      <c r="P3094" s="6">
        <f>E3094/L3094</f>
        <v>56.342380952380957</v>
      </c>
      <c r="Q3094" t="str">
        <f t="shared" si="192"/>
        <v>theater</v>
      </c>
      <c r="R3094" t="str">
        <f t="shared" si="193"/>
        <v>spaces</v>
      </c>
      <c r="S3094" s="13">
        <f>(I3094/86400)+25569+(-8/24)</f>
        <v>42292.583333333336</v>
      </c>
      <c r="T3094" s="13">
        <f>(J3094/86400)+25569+(-8/24)</f>
        <v>42255.28601851852</v>
      </c>
      <c r="U3094" t="str">
        <f t="shared" si="194"/>
        <v>Sep</v>
      </c>
      <c r="V3094">
        <f t="shared" si="195"/>
        <v>2015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>(E3095/D3095)*100</f>
        <v>22.75</v>
      </c>
      <c r="P3095" s="6">
        <f>E3095/L3095</f>
        <v>53.529411764705884</v>
      </c>
      <c r="Q3095" t="str">
        <f t="shared" si="192"/>
        <v>theater</v>
      </c>
      <c r="R3095" t="str">
        <f t="shared" si="193"/>
        <v>spaces</v>
      </c>
      <c r="S3095" s="13">
        <f>(I3095/86400)+25569+(-8/24)</f>
        <v>41790.832638888889</v>
      </c>
      <c r="T3095" s="13">
        <f>(J3095/86400)+25569+(-8/24)</f>
        <v>41760.575706018521</v>
      </c>
      <c r="U3095" t="str">
        <f t="shared" si="194"/>
        <v>May</v>
      </c>
      <c r="V3095">
        <f t="shared" si="195"/>
        <v>2014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>(E3096/D3096)*100</f>
        <v>2.5000000000000001E-2</v>
      </c>
      <c r="P3096" s="6">
        <f>E3096/L3096</f>
        <v>25</v>
      </c>
      <c r="Q3096" t="str">
        <f t="shared" si="192"/>
        <v>theater</v>
      </c>
      <c r="R3096" t="str">
        <f t="shared" si="193"/>
        <v>spaces</v>
      </c>
      <c r="S3096" s="13">
        <f>(I3096/86400)+25569+(-8/24)</f>
        <v>42267.462453703702</v>
      </c>
      <c r="T3096" s="13">
        <f>(J3096/86400)+25569+(-8/24)</f>
        <v>42207.462453703702</v>
      </c>
      <c r="U3096" t="str">
        <f t="shared" si="194"/>
        <v>Jul</v>
      </c>
      <c r="V3096">
        <f t="shared" si="195"/>
        <v>2015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>(E3097/D3097)*100</f>
        <v>0.33512064343163539</v>
      </c>
      <c r="P3097" s="6">
        <f>E3097/L3097</f>
        <v>50</v>
      </c>
      <c r="Q3097" t="str">
        <f t="shared" si="192"/>
        <v>theater</v>
      </c>
      <c r="R3097" t="str">
        <f t="shared" si="193"/>
        <v>spaces</v>
      </c>
      <c r="S3097" s="13">
        <f>(I3097/86400)+25569+(-8/24)</f>
        <v>42582.69189814815</v>
      </c>
      <c r="T3097" s="13">
        <f>(J3097/86400)+25569+(-8/24)</f>
        <v>42522.69189814815</v>
      </c>
      <c r="U3097" t="str">
        <f t="shared" si="194"/>
        <v>Jun</v>
      </c>
      <c r="V3097">
        <f t="shared" si="195"/>
        <v>2016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>(E3098/D3098)*100</f>
        <v>3.9750000000000001</v>
      </c>
      <c r="P3098" s="6">
        <f>E3098/L3098</f>
        <v>56.785714285714285</v>
      </c>
      <c r="Q3098" t="str">
        <f t="shared" si="192"/>
        <v>theater</v>
      </c>
      <c r="R3098" t="str">
        <f t="shared" si="193"/>
        <v>spaces</v>
      </c>
      <c r="S3098" s="13">
        <f>(I3098/86400)+25569+(-8/24)</f>
        <v>42144.492199074077</v>
      </c>
      <c r="T3098" s="13">
        <f>(J3098/86400)+25569+(-8/24)</f>
        <v>42114.492199074077</v>
      </c>
      <c r="U3098" t="str">
        <f t="shared" si="194"/>
        <v>Apr</v>
      </c>
      <c r="V3098">
        <f t="shared" si="195"/>
        <v>2015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>(E3099/D3099)*100</f>
        <v>17.150000000000002</v>
      </c>
      <c r="P3099" s="6">
        <f>E3099/L3099</f>
        <v>40.833333333333336</v>
      </c>
      <c r="Q3099" t="str">
        <f t="shared" si="192"/>
        <v>theater</v>
      </c>
      <c r="R3099" t="str">
        <f t="shared" si="193"/>
        <v>spaces</v>
      </c>
      <c r="S3099" s="13">
        <f>(I3099/86400)+25569+(-8/24)</f>
        <v>42650.249999999993</v>
      </c>
      <c r="T3099" s="13">
        <f>(J3099/86400)+25569+(-8/24)</f>
        <v>42629.17015046296</v>
      </c>
      <c r="U3099" t="str">
        <f t="shared" si="194"/>
        <v>Sep</v>
      </c>
      <c r="V3099">
        <f t="shared" si="195"/>
        <v>2016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>(E3100/D3100)*100</f>
        <v>3.6080041046690612</v>
      </c>
      <c r="P3100" s="6">
        <f>E3100/L3100</f>
        <v>65.111111111111114</v>
      </c>
      <c r="Q3100" t="str">
        <f t="shared" si="192"/>
        <v>theater</v>
      </c>
      <c r="R3100" t="str">
        <f t="shared" si="193"/>
        <v>spaces</v>
      </c>
      <c r="S3100" s="13">
        <f>(I3100/86400)+25569+(-8/24)</f>
        <v>42407.678472222215</v>
      </c>
      <c r="T3100" s="13">
        <f>(J3100/86400)+25569+(-8/24)</f>
        <v>42359.45890046296</v>
      </c>
      <c r="U3100" t="str">
        <f t="shared" si="194"/>
        <v>Dec</v>
      </c>
      <c r="V3100">
        <f t="shared" si="195"/>
        <v>2015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>(E3101/D3101)*100</f>
        <v>13.900000000000002</v>
      </c>
      <c r="P3101" s="6">
        <f>E3101/L3101</f>
        <v>55.6</v>
      </c>
      <c r="Q3101" t="str">
        <f t="shared" si="192"/>
        <v>theater</v>
      </c>
      <c r="R3101" t="str">
        <f t="shared" si="193"/>
        <v>spaces</v>
      </c>
      <c r="S3101" s="13">
        <f>(I3101/86400)+25569+(-8/24)</f>
        <v>42411.856377314813</v>
      </c>
      <c r="T3101" s="13">
        <f>(J3101/86400)+25569+(-8/24)</f>
        <v>42381.856377314813</v>
      </c>
      <c r="U3101" t="str">
        <f t="shared" si="194"/>
        <v>Jan</v>
      </c>
      <c r="V3101">
        <f t="shared" si="195"/>
        <v>2016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>(E3102/D3102)*100</f>
        <v>15.225</v>
      </c>
      <c r="P3102" s="6">
        <f>E3102/L3102</f>
        <v>140.53846153846155</v>
      </c>
      <c r="Q3102" t="str">
        <f t="shared" si="192"/>
        <v>theater</v>
      </c>
      <c r="R3102" t="str">
        <f t="shared" si="193"/>
        <v>spaces</v>
      </c>
      <c r="S3102" s="13">
        <f>(I3102/86400)+25569+(-8/24)</f>
        <v>41932.2890625</v>
      </c>
      <c r="T3102" s="13">
        <f>(J3102/86400)+25569+(-8/24)</f>
        <v>41902.2890625</v>
      </c>
      <c r="U3102" t="str">
        <f t="shared" si="194"/>
        <v>Sep</v>
      </c>
      <c r="V3102">
        <f t="shared" si="195"/>
        <v>2014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>(E3103/D3103)*100</f>
        <v>12</v>
      </c>
      <c r="P3103" s="6">
        <f>E3103/L3103</f>
        <v>25</v>
      </c>
      <c r="Q3103" t="str">
        <f t="shared" si="192"/>
        <v>theater</v>
      </c>
      <c r="R3103" t="str">
        <f t="shared" si="193"/>
        <v>spaces</v>
      </c>
      <c r="S3103" s="13">
        <f>(I3103/86400)+25569+(-8/24)</f>
        <v>42200.99722222222</v>
      </c>
      <c r="T3103" s="13">
        <f>(J3103/86400)+25569+(-8/24)</f>
        <v>42171.050196759257</v>
      </c>
      <c r="U3103" t="str">
        <f t="shared" si="194"/>
        <v>Jun</v>
      </c>
      <c r="V3103">
        <f t="shared" si="195"/>
        <v>2015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>(E3104/D3104)*100</f>
        <v>39.112499999999997</v>
      </c>
      <c r="P3104" s="6">
        <f>E3104/L3104</f>
        <v>69.533333333333331</v>
      </c>
      <c r="Q3104" t="str">
        <f t="shared" si="192"/>
        <v>theater</v>
      </c>
      <c r="R3104" t="str">
        <f t="shared" si="193"/>
        <v>spaces</v>
      </c>
      <c r="S3104" s="13">
        <f>(I3104/86400)+25569+(-8/24)</f>
        <v>42605.007152777776</v>
      </c>
      <c r="T3104" s="13">
        <f>(J3104/86400)+25569+(-8/24)</f>
        <v>42555.007152777776</v>
      </c>
      <c r="U3104" t="str">
        <f t="shared" si="194"/>
        <v>Jul</v>
      </c>
      <c r="V3104">
        <f t="shared" si="195"/>
        <v>2016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>(E3105/D3105)*100</f>
        <v>0.26829268292682928</v>
      </c>
      <c r="P3105" s="6">
        <f>E3105/L3105</f>
        <v>5.5</v>
      </c>
      <c r="Q3105" t="str">
        <f t="shared" si="192"/>
        <v>theater</v>
      </c>
      <c r="R3105" t="str">
        <f t="shared" si="193"/>
        <v>spaces</v>
      </c>
      <c r="S3105" s="13">
        <f>(I3105/86400)+25569+(-8/24)</f>
        <v>42166.82298611111</v>
      </c>
      <c r="T3105" s="13">
        <f>(J3105/86400)+25569+(-8/24)</f>
        <v>42106.82298611111</v>
      </c>
      <c r="U3105" t="str">
        <f t="shared" si="194"/>
        <v>Apr</v>
      </c>
      <c r="V3105">
        <f t="shared" si="195"/>
        <v>2015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>(E3106/D3106)*100</f>
        <v>29.625</v>
      </c>
      <c r="P3106" s="6">
        <f>E3106/L3106</f>
        <v>237</v>
      </c>
      <c r="Q3106" t="str">
        <f t="shared" si="192"/>
        <v>theater</v>
      </c>
      <c r="R3106" t="str">
        <f t="shared" si="193"/>
        <v>spaces</v>
      </c>
      <c r="S3106" s="13">
        <f>(I3106/86400)+25569+(-8/24)</f>
        <v>42037.749999999993</v>
      </c>
      <c r="T3106" s="13">
        <f>(J3106/86400)+25569+(-8/24)</f>
        <v>42006.57535879629</v>
      </c>
      <c r="U3106" t="str">
        <f t="shared" si="194"/>
        <v>Jan</v>
      </c>
      <c r="V3106">
        <f t="shared" si="195"/>
        <v>2015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>(E3107/D3107)*100</f>
        <v>42.360992301112063</v>
      </c>
      <c r="P3107" s="6">
        <f>E3107/L3107</f>
        <v>79.870967741935488</v>
      </c>
      <c r="Q3107" t="str">
        <f t="shared" si="192"/>
        <v>theater</v>
      </c>
      <c r="R3107" t="str">
        <f t="shared" si="193"/>
        <v>spaces</v>
      </c>
      <c r="S3107" s="13">
        <f>(I3107/86400)+25569+(-8/24)</f>
        <v>41930.875</v>
      </c>
      <c r="T3107" s="13">
        <f>(J3107/86400)+25569+(-8/24)</f>
        <v>41876.385601851849</v>
      </c>
      <c r="U3107" t="str">
        <f t="shared" si="194"/>
        <v>Aug</v>
      </c>
      <c r="V3107">
        <f t="shared" si="195"/>
        <v>2014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>(E3108/D3108)*100</f>
        <v>4.1000000000000005</v>
      </c>
      <c r="P3108" s="6">
        <f>E3108/L3108</f>
        <v>10.25</v>
      </c>
      <c r="Q3108" t="str">
        <f t="shared" si="192"/>
        <v>theater</v>
      </c>
      <c r="R3108" t="str">
        <f t="shared" si="193"/>
        <v>spaces</v>
      </c>
      <c r="S3108" s="13">
        <f>(I3108/86400)+25569+(-8/24)</f>
        <v>42263.583333333336</v>
      </c>
      <c r="T3108" s="13">
        <f>(J3108/86400)+25569+(-8/24)</f>
        <v>42241.095787037033</v>
      </c>
      <c r="U3108" t="str">
        <f t="shared" si="194"/>
        <v>Aug</v>
      </c>
      <c r="V3108">
        <f t="shared" si="195"/>
        <v>2015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>(E3109/D3109)*100</f>
        <v>19.762499999999999</v>
      </c>
      <c r="P3109" s="6">
        <f>E3109/L3109</f>
        <v>272.58620689655174</v>
      </c>
      <c r="Q3109" t="str">
        <f t="shared" si="192"/>
        <v>theater</v>
      </c>
      <c r="R3109" t="str">
        <f t="shared" si="193"/>
        <v>spaces</v>
      </c>
      <c r="S3109" s="13">
        <f>(I3109/86400)+25569+(-8/24)</f>
        <v>42135.480914351851</v>
      </c>
      <c r="T3109" s="13">
        <f>(J3109/86400)+25569+(-8/24)</f>
        <v>42128.480914351851</v>
      </c>
      <c r="U3109" t="str">
        <f t="shared" si="194"/>
        <v>May</v>
      </c>
      <c r="V3109">
        <f t="shared" si="195"/>
        <v>2015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>(E3110/D3110)*100</f>
        <v>5.1999999999999998E-2</v>
      </c>
      <c r="P3110" s="6">
        <f>E3110/L3110</f>
        <v>13</v>
      </c>
      <c r="Q3110" t="str">
        <f t="shared" si="192"/>
        <v>theater</v>
      </c>
      <c r="R3110" t="str">
        <f t="shared" si="193"/>
        <v>spaces</v>
      </c>
      <c r="S3110" s="13">
        <f>(I3110/86400)+25569+(-8/24)</f>
        <v>42122.305486111109</v>
      </c>
      <c r="T3110" s="13">
        <f>(J3110/86400)+25569+(-8/24)</f>
        <v>42062.34715277778</v>
      </c>
      <c r="U3110" t="str">
        <f t="shared" si="194"/>
        <v>Feb</v>
      </c>
      <c r="V3110">
        <f t="shared" si="195"/>
        <v>2015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>(E3111/D3111)*100</f>
        <v>25.030188679245285</v>
      </c>
      <c r="P3111" s="6">
        <f>E3111/L3111</f>
        <v>58.184210526315788</v>
      </c>
      <c r="Q3111" t="str">
        <f t="shared" si="192"/>
        <v>theater</v>
      </c>
      <c r="R3111" t="str">
        <f t="shared" si="193"/>
        <v>spaces</v>
      </c>
      <c r="S3111" s="13">
        <f>(I3111/86400)+25569+(-8/24)</f>
        <v>41878.791782407403</v>
      </c>
      <c r="T3111" s="13">
        <f>(J3111/86400)+25569+(-8/24)</f>
        <v>41843.791782407403</v>
      </c>
      <c r="U3111" t="str">
        <f t="shared" si="194"/>
        <v>Jul</v>
      </c>
      <c r="V3111">
        <f t="shared" si="195"/>
        <v>2014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>(E3112/D3112)*100</f>
        <v>0.04</v>
      </c>
      <c r="P3112" s="6">
        <f>E3112/L3112</f>
        <v>10</v>
      </c>
      <c r="Q3112" t="str">
        <f t="shared" si="192"/>
        <v>theater</v>
      </c>
      <c r="R3112" t="str">
        <f t="shared" si="193"/>
        <v>spaces</v>
      </c>
      <c r="S3112" s="13">
        <f>(I3112/86400)+25569+(-8/24)</f>
        <v>42784.698136574072</v>
      </c>
      <c r="T3112" s="13">
        <f>(J3112/86400)+25569+(-8/24)</f>
        <v>42744.698136574072</v>
      </c>
      <c r="U3112" t="str">
        <f t="shared" si="194"/>
        <v>Jan</v>
      </c>
      <c r="V3112">
        <f t="shared" si="195"/>
        <v>2017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>(E3113/D3113)*100</f>
        <v>26.640000000000004</v>
      </c>
      <c r="P3113" s="6">
        <f>E3113/L3113</f>
        <v>70.10526315789474</v>
      </c>
      <c r="Q3113" t="str">
        <f t="shared" si="192"/>
        <v>theater</v>
      </c>
      <c r="R3113" t="str">
        <f t="shared" si="193"/>
        <v>spaces</v>
      </c>
      <c r="S3113" s="13">
        <f>(I3113/86400)+25569+(-8/24)</f>
        <v>41916.261805555558</v>
      </c>
      <c r="T3113" s="13">
        <f>(J3113/86400)+25569+(-8/24)</f>
        <v>41885.261805555558</v>
      </c>
      <c r="U3113" t="str">
        <f t="shared" si="194"/>
        <v>Sep</v>
      </c>
      <c r="V3113">
        <f t="shared" si="195"/>
        <v>2014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>(E3114/D3114)*100</f>
        <v>4.7363636363636363</v>
      </c>
      <c r="P3114" s="6">
        <f>E3114/L3114</f>
        <v>57.888888888888886</v>
      </c>
      <c r="Q3114" t="str">
        <f t="shared" si="192"/>
        <v>theater</v>
      </c>
      <c r="R3114" t="str">
        <f t="shared" si="193"/>
        <v>spaces</v>
      </c>
      <c r="S3114" s="13">
        <f>(I3114/86400)+25569+(-8/24)</f>
        <v>42674.788587962961</v>
      </c>
      <c r="T3114" s="13">
        <f>(J3114/86400)+25569+(-8/24)</f>
        <v>42614.788587962961</v>
      </c>
      <c r="U3114" t="str">
        <f t="shared" si="194"/>
        <v>Sep</v>
      </c>
      <c r="V3114">
        <f t="shared" si="195"/>
        <v>2016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>(E3115/D3115)*100</f>
        <v>4.2435339894712749</v>
      </c>
      <c r="P3115" s="6">
        <f>E3115/L3115</f>
        <v>125.27027027027027</v>
      </c>
      <c r="Q3115" t="str">
        <f t="shared" si="192"/>
        <v>theater</v>
      </c>
      <c r="R3115" t="str">
        <f t="shared" si="193"/>
        <v>spaces</v>
      </c>
      <c r="S3115" s="13">
        <f>(I3115/86400)+25569+(-8/24)</f>
        <v>42111.397939814815</v>
      </c>
      <c r="T3115" s="13">
        <f>(J3115/86400)+25569+(-8/24)</f>
        <v>42081.397939814815</v>
      </c>
      <c r="U3115" t="str">
        <f t="shared" si="194"/>
        <v>Mar</v>
      </c>
      <c r="V3115">
        <f t="shared" si="195"/>
        <v>2015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>(E3116/D3116)*100</f>
        <v>0</v>
      </c>
      <c r="P3116" s="6" t="e">
        <f>E3116/L3116</f>
        <v>#DIV/0!</v>
      </c>
      <c r="Q3116" t="str">
        <f t="shared" si="192"/>
        <v>theater</v>
      </c>
      <c r="R3116" t="str">
        <f t="shared" si="193"/>
        <v>spaces</v>
      </c>
      <c r="S3116" s="13">
        <f>(I3116/86400)+25569+(-8/24)</f>
        <v>41903.29918981481</v>
      </c>
      <c r="T3116" s="13">
        <f>(J3116/86400)+25569+(-8/24)</f>
        <v>41843.29918981481</v>
      </c>
      <c r="U3116" t="str">
        <f t="shared" si="194"/>
        <v>Jul</v>
      </c>
      <c r="V3116">
        <f t="shared" si="195"/>
        <v>2014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>(E3117/D3117)*100</f>
        <v>3</v>
      </c>
      <c r="P3117" s="6">
        <f>E3117/L3117</f>
        <v>300</v>
      </c>
      <c r="Q3117" t="str">
        <f t="shared" si="192"/>
        <v>theater</v>
      </c>
      <c r="R3117" t="str">
        <f t="shared" si="193"/>
        <v>spaces</v>
      </c>
      <c r="S3117" s="13">
        <f>(I3117/86400)+25569+(-8/24)</f>
        <v>42526.113738425927</v>
      </c>
      <c r="T3117" s="13">
        <f>(J3117/86400)+25569+(-8/24)</f>
        <v>42496.113738425927</v>
      </c>
      <c r="U3117" t="str">
        <f t="shared" si="194"/>
        <v>May</v>
      </c>
      <c r="V3117">
        <f t="shared" si="195"/>
        <v>2016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>(E3118/D3118)*100</f>
        <v>57.333333333333336</v>
      </c>
      <c r="P3118" s="6">
        <f>E3118/L3118</f>
        <v>43</v>
      </c>
      <c r="Q3118" t="str">
        <f t="shared" si="192"/>
        <v>theater</v>
      </c>
      <c r="R3118" t="str">
        <f t="shared" si="193"/>
        <v>spaces</v>
      </c>
      <c r="S3118" s="13">
        <f>(I3118/86400)+25569+(-8/24)</f>
        <v>42095.18200231481</v>
      </c>
      <c r="T3118" s="13">
        <f>(J3118/86400)+25569+(-8/24)</f>
        <v>42081.18200231481</v>
      </c>
      <c r="U3118" t="str">
        <f t="shared" si="194"/>
        <v>Mar</v>
      </c>
      <c r="V3118">
        <f t="shared" si="195"/>
        <v>2015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>(E3119/D3119)*100</f>
        <v>0.1</v>
      </c>
      <c r="P3119" s="6">
        <f>E3119/L3119</f>
        <v>1</v>
      </c>
      <c r="Q3119" t="str">
        <f t="shared" si="192"/>
        <v>theater</v>
      </c>
      <c r="R3119" t="str">
        <f t="shared" si="193"/>
        <v>spaces</v>
      </c>
      <c r="S3119" s="13">
        <f>(I3119/86400)+25569+(-8/24)</f>
        <v>42517.216666666667</v>
      </c>
      <c r="T3119" s="13">
        <f>(J3119/86400)+25569+(-8/24)</f>
        <v>42509.041203703702</v>
      </c>
      <c r="U3119" t="str">
        <f t="shared" si="194"/>
        <v>May</v>
      </c>
      <c r="V3119">
        <f t="shared" si="195"/>
        <v>2016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>(E3120/D3120)*100</f>
        <v>0.31</v>
      </c>
      <c r="P3120" s="6">
        <f>E3120/L3120</f>
        <v>775</v>
      </c>
      <c r="Q3120" t="str">
        <f t="shared" si="192"/>
        <v>theater</v>
      </c>
      <c r="R3120" t="str">
        <f t="shared" si="193"/>
        <v>spaces</v>
      </c>
      <c r="S3120" s="13">
        <f>(I3120/86400)+25569+(-8/24)</f>
        <v>42553.316238425927</v>
      </c>
      <c r="T3120" s="13">
        <f>(J3120/86400)+25569+(-8/24)</f>
        <v>42534.316238425927</v>
      </c>
      <c r="U3120" t="str">
        <f t="shared" si="194"/>
        <v>Jun</v>
      </c>
      <c r="V3120">
        <f t="shared" si="195"/>
        <v>2016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>(E3121/D3121)*100</f>
        <v>0.05</v>
      </c>
      <c r="P3121" s="6">
        <f>E3121/L3121</f>
        <v>5</v>
      </c>
      <c r="Q3121" t="str">
        <f t="shared" si="192"/>
        <v>theater</v>
      </c>
      <c r="R3121" t="str">
        <f t="shared" si="193"/>
        <v>spaces</v>
      </c>
      <c r="S3121" s="13">
        <f>(I3121/86400)+25569+(-8/24)</f>
        <v>42089.670509259253</v>
      </c>
      <c r="T3121" s="13">
        <f>(J3121/86400)+25569+(-8/24)</f>
        <v>42059.712175925924</v>
      </c>
      <c r="U3121" t="str">
        <f t="shared" si="194"/>
        <v>Feb</v>
      </c>
      <c r="V3121">
        <f t="shared" si="195"/>
        <v>2015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>(E3122/D3122)*100</f>
        <v>9.8461538461538465E-3</v>
      </c>
      <c r="P3122" s="6">
        <f>E3122/L3122</f>
        <v>12.8</v>
      </c>
      <c r="Q3122" t="str">
        <f t="shared" si="192"/>
        <v>theater</v>
      </c>
      <c r="R3122" t="str">
        <f t="shared" si="193"/>
        <v>spaces</v>
      </c>
      <c r="S3122" s="13">
        <f>(I3122/86400)+25569+(-8/24)</f>
        <v>42495.567083333335</v>
      </c>
      <c r="T3122" s="13">
        <f>(J3122/86400)+25569+(-8/24)</f>
        <v>42435.608749999992</v>
      </c>
      <c r="U3122" t="str">
        <f t="shared" si="194"/>
        <v>Mar</v>
      </c>
      <c r="V3122">
        <f t="shared" si="195"/>
        <v>2016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>(E3123/D3123)*100</f>
        <v>0.66666666666666674</v>
      </c>
      <c r="P3123" s="6">
        <f>E3123/L3123</f>
        <v>10</v>
      </c>
      <c r="Q3123" t="str">
        <f t="shared" si="192"/>
        <v>theater</v>
      </c>
      <c r="R3123" t="str">
        <f t="shared" si="193"/>
        <v>spaces</v>
      </c>
      <c r="S3123" s="13">
        <f>(I3123/86400)+25569+(-8/24)</f>
        <v>41908.346469907403</v>
      </c>
      <c r="T3123" s="13">
        <f>(J3123/86400)+25569+(-8/24)</f>
        <v>41848.346469907403</v>
      </c>
      <c r="U3123" t="str">
        <f t="shared" si="194"/>
        <v>Jul</v>
      </c>
      <c r="V3123">
        <f t="shared" si="195"/>
        <v>2014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>(E3124/D3124)*100</f>
        <v>58.291457286432156</v>
      </c>
      <c r="P3124" s="6">
        <f>E3124/L3124</f>
        <v>58</v>
      </c>
      <c r="Q3124" t="str">
        <f t="shared" si="192"/>
        <v>theater</v>
      </c>
      <c r="R3124" t="str">
        <f t="shared" si="193"/>
        <v>spaces</v>
      </c>
      <c r="S3124" s="13">
        <f>(I3124/86400)+25569+(-8/24)</f>
        <v>42683.640416666669</v>
      </c>
      <c r="T3124" s="13">
        <f>(J3124/86400)+25569+(-8/24)</f>
        <v>42678.598749999997</v>
      </c>
      <c r="U3124" t="str">
        <f t="shared" si="194"/>
        <v>Nov</v>
      </c>
      <c r="V3124">
        <f t="shared" si="195"/>
        <v>2016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>(E3125/D3125)*100</f>
        <v>68.153599999999997</v>
      </c>
      <c r="P3125" s="6">
        <f>E3125/L3125</f>
        <v>244.80459770114942</v>
      </c>
      <c r="Q3125" t="str">
        <f t="shared" si="192"/>
        <v>theater</v>
      </c>
      <c r="R3125" t="str">
        <f t="shared" si="193"/>
        <v>spaces</v>
      </c>
      <c r="S3125" s="13">
        <f>(I3125/86400)+25569+(-8/24)</f>
        <v>42560.659699074073</v>
      </c>
      <c r="T3125" s="13">
        <f>(J3125/86400)+25569+(-8/24)</f>
        <v>42530.659699074073</v>
      </c>
      <c r="U3125" t="str">
        <f t="shared" si="194"/>
        <v>Jun</v>
      </c>
      <c r="V3125">
        <f t="shared" si="195"/>
        <v>2016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>(E3126/D3126)*100</f>
        <v>3.2499999999999999E-3</v>
      </c>
      <c r="P3126" s="6">
        <f>E3126/L3126</f>
        <v>6.5</v>
      </c>
      <c r="Q3126" t="str">
        <f t="shared" si="192"/>
        <v>theater</v>
      </c>
      <c r="R3126" t="str">
        <f t="shared" si="193"/>
        <v>spaces</v>
      </c>
      <c r="S3126" s="13">
        <f>(I3126/86400)+25569+(-8/24)</f>
        <v>42037.446770833332</v>
      </c>
      <c r="T3126" s="13">
        <f>(J3126/86400)+25569+(-8/24)</f>
        <v>41977.446770833332</v>
      </c>
      <c r="U3126" t="str">
        <f t="shared" si="194"/>
        <v>Dec</v>
      </c>
      <c r="V3126">
        <f t="shared" si="195"/>
        <v>2014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>(E3127/D3127)*100</f>
        <v>0</v>
      </c>
      <c r="P3127" s="6" t="e">
        <f>E3127/L3127</f>
        <v>#DIV/0!</v>
      </c>
      <c r="Q3127" t="str">
        <f t="shared" si="192"/>
        <v>theater</v>
      </c>
      <c r="R3127" t="str">
        <f t="shared" si="193"/>
        <v>spaces</v>
      </c>
      <c r="S3127" s="13">
        <f>(I3127/86400)+25569+(-8/24)</f>
        <v>42375.873518518514</v>
      </c>
      <c r="T3127" s="13">
        <f>(J3127/86400)+25569+(-8/24)</f>
        <v>42345.873518518514</v>
      </c>
      <c r="U3127" t="str">
        <f t="shared" si="194"/>
        <v>Dec</v>
      </c>
      <c r="V3127">
        <f t="shared" si="195"/>
        <v>2015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>(E3128/D3128)*100</f>
        <v>4.16</v>
      </c>
      <c r="P3128" s="6">
        <f>E3128/L3128</f>
        <v>61.176470588235297</v>
      </c>
      <c r="Q3128" t="str">
        <f t="shared" si="192"/>
        <v>theater</v>
      </c>
      <c r="R3128" t="str">
        <f t="shared" si="193"/>
        <v>spaces</v>
      </c>
      <c r="S3128" s="13">
        <f>(I3128/86400)+25569+(-8/24)</f>
        <v>42456.643078703702</v>
      </c>
      <c r="T3128" s="13">
        <f>(J3128/86400)+25569+(-8/24)</f>
        <v>42426.684745370367</v>
      </c>
      <c r="U3128" t="str">
        <f t="shared" si="194"/>
        <v>Feb</v>
      </c>
      <c r="V3128">
        <f t="shared" si="195"/>
        <v>2016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>(E3129/D3129)*100</f>
        <v>0</v>
      </c>
      <c r="P3129" s="6" t="e">
        <f>E3129/L3129</f>
        <v>#DIV/0!</v>
      </c>
      <c r="Q3129" t="str">
        <f t="shared" si="192"/>
        <v>theater</v>
      </c>
      <c r="R3129" t="str">
        <f t="shared" si="193"/>
        <v>spaces</v>
      </c>
      <c r="S3129" s="13">
        <f>(I3129/86400)+25569+(-8/24)</f>
        <v>42064.523483796293</v>
      </c>
      <c r="T3129" s="13">
        <f>(J3129/86400)+25569+(-8/24)</f>
        <v>42034.523483796293</v>
      </c>
      <c r="U3129" t="str">
        <f t="shared" si="194"/>
        <v>Jan</v>
      </c>
      <c r="V3129">
        <f t="shared" si="195"/>
        <v>2015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>(E3130/D3130)*100</f>
        <v>108.60666666666667</v>
      </c>
      <c r="P3130" s="6">
        <f>E3130/L3130</f>
        <v>139.23931623931625</v>
      </c>
      <c r="Q3130" t="str">
        <f t="shared" si="192"/>
        <v>theater</v>
      </c>
      <c r="R3130" t="str">
        <f t="shared" si="193"/>
        <v>plays</v>
      </c>
      <c r="S3130" s="13">
        <f>(I3130/86400)+25569+(-8/24)</f>
        <v>42810.450706018521</v>
      </c>
      <c r="T3130" s="13">
        <f>(J3130/86400)+25569+(-8/24)</f>
        <v>42780.492372685178</v>
      </c>
      <c r="U3130" t="str">
        <f t="shared" si="194"/>
        <v>Feb</v>
      </c>
      <c r="V3130">
        <f t="shared" si="195"/>
        <v>2017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>(E3131/D3131)*100</f>
        <v>0.8</v>
      </c>
      <c r="P3131" s="6">
        <f>E3131/L3131</f>
        <v>10</v>
      </c>
      <c r="Q3131" t="str">
        <f t="shared" si="192"/>
        <v>theater</v>
      </c>
      <c r="R3131" t="str">
        <f t="shared" si="193"/>
        <v>plays</v>
      </c>
      <c r="S3131" s="13">
        <f>(I3131/86400)+25569+(-8/24)</f>
        <v>42843.467812499999</v>
      </c>
      <c r="T3131" s="13">
        <f>(J3131/86400)+25569+(-8/24)</f>
        <v>42803.509479166663</v>
      </c>
      <c r="U3131" t="str">
        <f t="shared" si="194"/>
        <v>Mar</v>
      </c>
      <c r="V3131">
        <f t="shared" si="195"/>
        <v>2017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>(E3132/D3132)*100</f>
        <v>3.75</v>
      </c>
      <c r="P3132" s="6">
        <f>E3132/L3132</f>
        <v>93.75</v>
      </c>
      <c r="Q3132" t="str">
        <f t="shared" si="192"/>
        <v>theater</v>
      </c>
      <c r="R3132" t="str">
        <f t="shared" si="193"/>
        <v>plays</v>
      </c>
      <c r="S3132" s="13">
        <f>(I3132/86400)+25569+(-8/24)</f>
        <v>42838.874305555553</v>
      </c>
      <c r="T3132" s="13">
        <f>(J3132/86400)+25569+(-8/24)</f>
        <v>42808.306898148141</v>
      </c>
      <c r="U3132" t="str">
        <f t="shared" si="194"/>
        <v>Mar</v>
      </c>
      <c r="V3132">
        <f t="shared" si="195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>(E3133/D3133)*100</f>
        <v>15.731707317073171</v>
      </c>
      <c r="P3133" s="6">
        <f>E3133/L3133</f>
        <v>53.75</v>
      </c>
      <c r="Q3133" t="str">
        <f t="shared" si="192"/>
        <v>theater</v>
      </c>
      <c r="R3133" t="str">
        <f t="shared" si="193"/>
        <v>plays</v>
      </c>
      <c r="S3133" s="13">
        <f>(I3133/86400)+25569+(-8/24)</f>
        <v>42833.204224537032</v>
      </c>
      <c r="T3133" s="13">
        <f>(J3133/86400)+25569+(-8/24)</f>
        <v>42803.245891203704</v>
      </c>
      <c r="U3133" t="str">
        <f t="shared" si="194"/>
        <v>Mar</v>
      </c>
      <c r="V3133">
        <f t="shared" si="195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>(E3134/D3134)*100</f>
        <v>3.3333333333333333E-2</v>
      </c>
      <c r="P3134" s="6">
        <f>E3134/L3134</f>
        <v>10</v>
      </c>
      <c r="Q3134" t="str">
        <f t="shared" si="192"/>
        <v>theater</v>
      </c>
      <c r="R3134" t="str">
        <f t="shared" si="193"/>
        <v>plays</v>
      </c>
      <c r="S3134" s="13">
        <f>(I3134/86400)+25569+(-8/24)</f>
        <v>42845.975231481476</v>
      </c>
      <c r="T3134" s="13">
        <f>(J3134/86400)+25569+(-8/24)</f>
        <v>42786.016898148147</v>
      </c>
      <c r="U3134" t="str">
        <f t="shared" si="194"/>
        <v>Feb</v>
      </c>
      <c r="V3134">
        <f t="shared" si="195"/>
        <v>2017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>(E3135/D3135)*100</f>
        <v>108</v>
      </c>
      <c r="P3135" s="6">
        <f>E3135/L3135</f>
        <v>33.75</v>
      </c>
      <c r="Q3135" t="str">
        <f t="shared" si="192"/>
        <v>theater</v>
      </c>
      <c r="R3135" t="str">
        <f t="shared" si="193"/>
        <v>plays</v>
      </c>
      <c r="S3135" s="13">
        <f>(I3135/86400)+25569+(-8/24)</f>
        <v>42818.190208333333</v>
      </c>
      <c r="T3135" s="13">
        <f>(J3135/86400)+25569+(-8/24)</f>
        <v>42788.231874999998</v>
      </c>
      <c r="U3135" t="str">
        <f t="shared" si="194"/>
        <v>Feb</v>
      </c>
      <c r="V3135">
        <f t="shared" si="195"/>
        <v>2017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>(E3136/D3136)*100</f>
        <v>22.5</v>
      </c>
      <c r="P3136" s="6">
        <f>E3136/L3136</f>
        <v>18.75</v>
      </c>
      <c r="Q3136" t="str">
        <f t="shared" si="192"/>
        <v>theater</v>
      </c>
      <c r="R3136" t="str">
        <f t="shared" si="193"/>
        <v>plays</v>
      </c>
      <c r="S3136" s="13">
        <f>(I3136/86400)+25569+(-8/24)</f>
        <v>42821.345127314817</v>
      </c>
      <c r="T3136" s="13">
        <f>(J3136/86400)+25569+(-8/24)</f>
        <v>42800.386793981474</v>
      </c>
      <c r="U3136" t="str">
        <f t="shared" si="194"/>
        <v>Mar</v>
      </c>
      <c r="V3136">
        <f t="shared" si="195"/>
        <v>2017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>(E3137/D3137)*100</f>
        <v>20.849420849420849</v>
      </c>
      <c r="P3137" s="6">
        <f>E3137/L3137</f>
        <v>23.142857142857142</v>
      </c>
      <c r="Q3137" t="str">
        <f t="shared" si="192"/>
        <v>theater</v>
      </c>
      <c r="R3137" t="str">
        <f t="shared" si="193"/>
        <v>plays</v>
      </c>
      <c r="S3137" s="13">
        <f>(I3137/86400)+25569+(-8/24)</f>
        <v>42828.818530092591</v>
      </c>
      <c r="T3137" s="13">
        <f>(J3137/86400)+25569+(-8/24)</f>
        <v>42806.818530092591</v>
      </c>
      <c r="U3137" t="str">
        <f t="shared" si="194"/>
        <v>Mar</v>
      </c>
      <c r="V3137">
        <f t="shared" si="195"/>
        <v>2017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>(E3138/D3138)*100</f>
        <v>127.8</v>
      </c>
      <c r="P3138" s="6">
        <f>E3138/L3138</f>
        <v>29.045454545454547</v>
      </c>
      <c r="Q3138" t="str">
        <f t="shared" si="192"/>
        <v>theater</v>
      </c>
      <c r="R3138" t="str">
        <f t="shared" si="193"/>
        <v>plays</v>
      </c>
      <c r="S3138" s="13">
        <f>(I3138/86400)+25569+(-8/24)</f>
        <v>42825.624305555553</v>
      </c>
      <c r="T3138" s="13">
        <f>(J3138/86400)+25569+(-8/24)</f>
        <v>42789.12909722222</v>
      </c>
      <c r="U3138" t="str">
        <f t="shared" si="194"/>
        <v>Feb</v>
      </c>
      <c r="V3138">
        <f t="shared" si="195"/>
        <v>2017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>(E3139/D3139)*100</f>
        <v>3.3333333333333335</v>
      </c>
      <c r="P3139" s="6">
        <f>E3139/L3139</f>
        <v>50</v>
      </c>
      <c r="Q3139" t="str">
        <f t="shared" ref="Q3139:Q3202" si="196">LEFT(N3139,FIND("/",N3139)-1)</f>
        <v>theater</v>
      </c>
      <c r="R3139" t="str">
        <f t="shared" ref="R3139:R3202" si="197">MID(N3139,FIND("/",N3139)+1,20)</f>
        <v>plays</v>
      </c>
      <c r="S3139" s="13">
        <f>(I3139/86400)+25569+(-8/24)</f>
        <v>42858.466666666667</v>
      </c>
      <c r="T3139" s="13">
        <f>(J3139/86400)+25569+(-8/24)</f>
        <v>42807.551724537036</v>
      </c>
      <c r="U3139" t="str">
        <f t="shared" ref="U3139:U3202" si="198">TEXT(T3139,"mmm")</f>
        <v>Mar</v>
      </c>
      <c r="V3139">
        <f t="shared" ref="V3139:V3202" si="199">YEAR(T3139)</f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>(E3140/D3140)*100</f>
        <v>0</v>
      </c>
      <c r="P3140" s="6" t="e">
        <f>E3140/L3140</f>
        <v>#DIV/0!</v>
      </c>
      <c r="Q3140" t="str">
        <f t="shared" si="196"/>
        <v>theater</v>
      </c>
      <c r="R3140" t="str">
        <f t="shared" si="197"/>
        <v>plays</v>
      </c>
      <c r="S3140" s="13">
        <f>(I3140/86400)+25569+(-8/24)</f>
        <v>42828.312581018516</v>
      </c>
      <c r="T3140" s="13">
        <f>(J3140/86400)+25569+(-8/24)</f>
        <v>42809.312581018516</v>
      </c>
      <c r="U3140" t="str">
        <f t="shared" si="198"/>
        <v>Mar</v>
      </c>
      <c r="V3140">
        <f t="shared" si="199"/>
        <v>2017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>(E3141/D3141)*100</f>
        <v>5.4</v>
      </c>
      <c r="P3141" s="6">
        <f>E3141/L3141</f>
        <v>450</v>
      </c>
      <c r="Q3141" t="str">
        <f t="shared" si="196"/>
        <v>theater</v>
      </c>
      <c r="R3141" t="str">
        <f t="shared" si="197"/>
        <v>plays</v>
      </c>
      <c r="S3141" s="13">
        <f>(I3141/86400)+25569+(-8/24)</f>
        <v>42818.856249999997</v>
      </c>
      <c r="T3141" s="13">
        <f>(J3141/86400)+25569+(-8/24)</f>
        <v>42784.937037037038</v>
      </c>
      <c r="U3141" t="str">
        <f t="shared" si="198"/>
        <v>Feb</v>
      </c>
      <c r="V3141">
        <f t="shared" si="199"/>
        <v>2017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>(E3142/D3142)*100</f>
        <v>0.96</v>
      </c>
      <c r="P3142" s="6">
        <f>E3142/L3142</f>
        <v>24</v>
      </c>
      <c r="Q3142" t="str">
        <f t="shared" si="196"/>
        <v>theater</v>
      </c>
      <c r="R3142" t="str">
        <f t="shared" si="197"/>
        <v>plays</v>
      </c>
      <c r="S3142" s="13">
        <f>(I3142/86400)+25569+(-8/24)</f>
        <v>42832.343784722216</v>
      </c>
      <c r="T3142" s="13">
        <f>(J3142/86400)+25569+(-8/24)</f>
        <v>42802.385451388887</v>
      </c>
      <c r="U3142" t="str">
        <f t="shared" si="198"/>
        <v>Mar</v>
      </c>
      <c r="V3142">
        <f t="shared" si="199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>(E3143/D3143)*100</f>
        <v>51.6</v>
      </c>
      <c r="P3143" s="6">
        <f>E3143/L3143</f>
        <v>32.25</v>
      </c>
      <c r="Q3143" t="str">
        <f t="shared" si="196"/>
        <v>theater</v>
      </c>
      <c r="R3143" t="str">
        <f t="shared" si="197"/>
        <v>plays</v>
      </c>
      <c r="S3143" s="13">
        <f>(I3143/86400)+25569+(-8/24)</f>
        <v>42841.499999999993</v>
      </c>
      <c r="T3143" s="13">
        <f>(J3143/86400)+25569+(-8/24)</f>
        <v>42800.42</v>
      </c>
      <c r="U3143" t="str">
        <f t="shared" si="198"/>
        <v>Mar</v>
      </c>
      <c r="V3143">
        <f t="shared" si="199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>(E3144/D3144)*100</f>
        <v>1.6363636363636365</v>
      </c>
      <c r="P3144" s="6">
        <f>E3144/L3144</f>
        <v>15</v>
      </c>
      <c r="Q3144" t="str">
        <f t="shared" si="196"/>
        <v>theater</v>
      </c>
      <c r="R3144" t="str">
        <f t="shared" si="197"/>
        <v>plays</v>
      </c>
      <c r="S3144" s="13">
        <f>(I3144/86400)+25569+(-8/24)</f>
        <v>42813.138182870367</v>
      </c>
      <c r="T3144" s="13">
        <f>(J3144/86400)+25569+(-8/24)</f>
        <v>42783.179849537039</v>
      </c>
      <c r="U3144" t="str">
        <f t="shared" si="198"/>
        <v>Feb</v>
      </c>
      <c r="V3144">
        <f t="shared" si="199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>(E3145/D3145)*100</f>
        <v>0</v>
      </c>
      <c r="P3145" s="6" t="e">
        <f>E3145/L3145</f>
        <v>#DIV/0!</v>
      </c>
      <c r="Q3145" t="str">
        <f t="shared" si="196"/>
        <v>theater</v>
      </c>
      <c r="R3145" t="str">
        <f t="shared" si="197"/>
        <v>plays</v>
      </c>
      <c r="S3145" s="13">
        <f>(I3145/86400)+25569+(-8/24)</f>
        <v>42834.024953703702</v>
      </c>
      <c r="T3145" s="13">
        <f>(J3145/86400)+25569+(-8/24)</f>
        <v>42808.024953703702</v>
      </c>
      <c r="U3145" t="str">
        <f t="shared" si="198"/>
        <v>Mar</v>
      </c>
      <c r="V3145">
        <f t="shared" si="199"/>
        <v>2017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>(E3146/D3146)*100</f>
        <v>75.400000000000006</v>
      </c>
      <c r="P3146" s="6">
        <f>E3146/L3146</f>
        <v>251.33333333333334</v>
      </c>
      <c r="Q3146" t="str">
        <f t="shared" si="196"/>
        <v>theater</v>
      </c>
      <c r="R3146" t="str">
        <f t="shared" si="197"/>
        <v>plays</v>
      </c>
      <c r="S3146" s="13">
        <f>(I3146/86400)+25569+(-8/24)</f>
        <v>42812.916666666664</v>
      </c>
      <c r="T3146" s="13">
        <f>(J3146/86400)+25569+(-8/24)</f>
        <v>42796.204942129632</v>
      </c>
      <c r="U3146" t="str">
        <f t="shared" si="198"/>
        <v>Mar</v>
      </c>
      <c r="V3146">
        <f t="shared" si="199"/>
        <v>2017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>(E3147/D3147)*100</f>
        <v>0</v>
      </c>
      <c r="P3147" s="6" t="e">
        <f>E3147/L3147</f>
        <v>#DIV/0!</v>
      </c>
      <c r="Q3147" t="str">
        <f t="shared" si="196"/>
        <v>theater</v>
      </c>
      <c r="R3147" t="str">
        <f t="shared" si="197"/>
        <v>plays</v>
      </c>
      <c r="S3147" s="13">
        <f>(I3147/86400)+25569+(-8/24)</f>
        <v>42821.665902777771</v>
      </c>
      <c r="T3147" s="13">
        <f>(J3147/86400)+25569+(-8/24)</f>
        <v>42761.707569444443</v>
      </c>
      <c r="U3147" t="str">
        <f t="shared" si="198"/>
        <v>Jan</v>
      </c>
      <c r="V3147">
        <f t="shared" si="199"/>
        <v>2017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>(E3148/D3148)*100</f>
        <v>10.5</v>
      </c>
      <c r="P3148" s="6">
        <f>E3148/L3148</f>
        <v>437.5</v>
      </c>
      <c r="Q3148" t="str">
        <f t="shared" si="196"/>
        <v>theater</v>
      </c>
      <c r="R3148" t="str">
        <f t="shared" si="197"/>
        <v>plays</v>
      </c>
      <c r="S3148" s="13">
        <f>(I3148/86400)+25569+(-8/24)</f>
        <v>42841.307476851849</v>
      </c>
      <c r="T3148" s="13">
        <f>(J3148/86400)+25569+(-8/24)</f>
        <v>42796.349143518521</v>
      </c>
      <c r="U3148" t="str">
        <f t="shared" si="198"/>
        <v>Mar</v>
      </c>
      <c r="V3148">
        <f t="shared" si="199"/>
        <v>2017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>(E3149/D3149)*100</f>
        <v>117.52499999999999</v>
      </c>
      <c r="P3149" s="6">
        <f>E3149/L3149</f>
        <v>110.35211267605634</v>
      </c>
      <c r="Q3149" t="str">
        <f t="shared" si="196"/>
        <v>theater</v>
      </c>
      <c r="R3149" t="str">
        <f t="shared" si="197"/>
        <v>plays</v>
      </c>
      <c r="S3149" s="13">
        <f>(I3149/86400)+25569+(-8/24)</f>
        <v>41949.677719907406</v>
      </c>
      <c r="T3149" s="13">
        <f>(J3149/86400)+25569+(-8/24)</f>
        <v>41909.636053240734</v>
      </c>
      <c r="U3149" t="str">
        <f t="shared" si="198"/>
        <v>Sep</v>
      </c>
      <c r="V3149">
        <f t="shared" si="199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>(E3150/D3150)*100</f>
        <v>131.16666666666669</v>
      </c>
      <c r="P3150" s="6">
        <f>E3150/L3150</f>
        <v>41.421052631578945</v>
      </c>
      <c r="Q3150" t="str">
        <f t="shared" si="196"/>
        <v>theater</v>
      </c>
      <c r="R3150" t="str">
        <f t="shared" si="197"/>
        <v>plays</v>
      </c>
      <c r="S3150" s="13">
        <f>(I3150/86400)+25569+(-8/24)</f>
        <v>41912.833333333328</v>
      </c>
      <c r="T3150" s="13">
        <f>(J3150/86400)+25569+(-8/24)</f>
        <v>41891.331990740735</v>
      </c>
      <c r="U3150" t="str">
        <f t="shared" si="198"/>
        <v>Sep</v>
      </c>
      <c r="V3150">
        <f t="shared" si="199"/>
        <v>2014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>(E3151/D3151)*100</f>
        <v>104</v>
      </c>
      <c r="P3151" s="6">
        <f>E3151/L3151</f>
        <v>52</v>
      </c>
      <c r="Q3151" t="str">
        <f t="shared" si="196"/>
        <v>theater</v>
      </c>
      <c r="R3151" t="str">
        <f t="shared" si="197"/>
        <v>plays</v>
      </c>
      <c r="S3151" s="13">
        <f>(I3151/86400)+25569+(-8/24)</f>
        <v>41249.75</v>
      </c>
      <c r="T3151" s="13">
        <f>(J3151/86400)+25569+(-8/24)</f>
        <v>41225.684027777774</v>
      </c>
      <c r="U3151" t="str">
        <f t="shared" si="198"/>
        <v>Nov</v>
      </c>
      <c r="V3151">
        <f t="shared" si="199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>(E3152/D3152)*100</f>
        <v>101</v>
      </c>
      <c r="P3152" s="6">
        <f>E3152/L3152</f>
        <v>33.990384615384613</v>
      </c>
      <c r="Q3152" t="str">
        <f t="shared" si="196"/>
        <v>theater</v>
      </c>
      <c r="R3152" t="str">
        <f t="shared" si="197"/>
        <v>plays</v>
      </c>
      <c r="S3152" s="13">
        <f>(I3152/86400)+25569+(-8/24)</f>
        <v>40567.833333333328</v>
      </c>
      <c r="T3152" s="13">
        <f>(J3152/86400)+25569+(-8/24)</f>
        <v>40477.930590277778</v>
      </c>
      <c r="U3152" t="str">
        <f t="shared" si="198"/>
        <v>Oct</v>
      </c>
      <c r="V3152">
        <f t="shared" si="199"/>
        <v>2010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>(E3153/D3153)*100</f>
        <v>100.4</v>
      </c>
      <c r="P3153" s="6">
        <f>E3153/L3153</f>
        <v>103.35294117647059</v>
      </c>
      <c r="Q3153" t="str">
        <f t="shared" si="196"/>
        <v>theater</v>
      </c>
      <c r="R3153" t="str">
        <f t="shared" si="197"/>
        <v>plays</v>
      </c>
      <c r="S3153" s="13">
        <f>(I3153/86400)+25569+(-8/24)</f>
        <v>41892.506643518514</v>
      </c>
      <c r="T3153" s="13">
        <f>(J3153/86400)+25569+(-8/24)</f>
        <v>41862.506643518514</v>
      </c>
      <c r="U3153" t="str">
        <f t="shared" si="198"/>
        <v>Aug</v>
      </c>
      <c r="V3153">
        <f t="shared" si="199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>(E3154/D3154)*100</f>
        <v>105.95454545454545</v>
      </c>
      <c r="P3154" s="6">
        <f>E3154/L3154</f>
        <v>34.791044776119406</v>
      </c>
      <c r="Q3154" t="str">
        <f t="shared" si="196"/>
        <v>theater</v>
      </c>
      <c r="R3154" t="str">
        <f t="shared" si="197"/>
        <v>plays</v>
      </c>
      <c r="S3154" s="13">
        <f>(I3154/86400)+25569+(-8/24)</f>
        <v>41580.534340277773</v>
      </c>
      <c r="T3154" s="13">
        <f>(J3154/86400)+25569+(-8/24)</f>
        <v>41550.534340277773</v>
      </c>
      <c r="U3154" t="str">
        <f t="shared" si="198"/>
        <v>Oct</v>
      </c>
      <c r="V3154">
        <f t="shared" si="199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>(E3155/D3155)*100</f>
        <v>335.58333333333337</v>
      </c>
      <c r="P3155" s="6">
        <f>E3155/L3155</f>
        <v>41.773858921161825</v>
      </c>
      <c r="Q3155" t="str">
        <f t="shared" si="196"/>
        <v>theater</v>
      </c>
      <c r="R3155" t="str">
        <f t="shared" si="197"/>
        <v>plays</v>
      </c>
      <c r="S3155" s="13">
        <f>(I3155/86400)+25569+(-8/24)</f>
        <v>40663.874305555553</v>
      </c>
      <c r="T3155" s="13">
        <f>(J3155/86400)+25569+(-8/24)</f>
        <v>40632.821030092593</v>
      </c>
      <c r="U3155" t="str">
        <f t="shared" si="198"/>
        <v>Mar</v>
      </c>
      <c r="V3155">
        <f t="shared" si="199"/>
        <v>2011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>(E3156/D3156)*100</f>
        <v>112.92857142857142</v>
      </c>
      <c r="P3156" s="6">
        <f>E3156/L3156</f>
        <v>64.268292682926827</v>
      </c>
      <c r="Q3156" t="str">
        <f t="shared" si="196"/>
        <v>theater</v>
      </c>
      <c r="R3156" t="str">
        <f t="shared" si="197"/>
        <v>plays</v>
      </c>
      <c r="S3156" s="13">
        <f>(I3156/86400)+25569+(-8/24)</f>
        <v>41000.500671296293</v>
      </c>
      <c r="T3156" s="13">
        <f>(J3156/86400)+25569+(-8/24)</f>
        <v>40970.542337962957</v>
      </c>
      <c r="U3156" t="str">
        <f t="shared" si="198"/>
        <v>Mar</v>
      </c>
      <c r="V3156">
        <f t="shared" si="199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>(E3157/D3157)*100</f>
        <v>188.50460000000001</v>
      </c>
      <c r="P3157" s="6">
        <f>E3157/L3157</f>
        <v>31.209370860927152</v>
      </c>
      <c r="Q3157" t="str">
        <f t="shared" si="196"/>
        <v>theater</v>
      </c>
      <c r="R3157" t="str">
        <f t="shared" si="197"/>
        <v>plays</v>
      </c>
      <c r="S3157" s="13">
        <f>(I3157/86400)+25569+(-8/24)</f>
        <v>41263.165798611109</v>
      </c>
      <c r="T3157" s="13">
        <f>(J3157/86400)+25569+(-8/24)</f>
        <v>41233.165798611109</v>
      </c>
      <c r="U3157" t="str">
        <f t="shared" si="198"/>
        <v>Nov</v>
      </c>
      <c r="V3157">
        <f t="shared" si="199"/>
        <v>2012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>(E3158/D3158)*100</f>
        <v>101.81818181818181</v>
      </c>
      <c r="P3158" s="6">
        <f>E3158/L3158</f>
        <v>62.921348314606739</v>
      </c>
      <c r="Q3158" t="str">
        <f t="shared" si="196"/>
        <v>theater</v>
      </c>
      <c r="R3158" t="str">
        <f t="shared" si="197"/>
        <v>plays</v>
      </c>
      <c r="S3158" s="13">
        <f>(I3158/86400)+25569+(-8/24)</f>
        <v>41061.619722222218</v>
      </c>
      <c r="T3158" s="13">
        <f>(J3158/86400)+25569+(-8/24)</f>
        <v>41026.619722222218</v>
      </c>
      <c r="U3158" t="str">
        <f t="shared" si="198"/>
        <v>Apr</v>
      </c>
      <c r="V3158">
        <f t="shared" si="199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>(E3159/D3159)*100</f>
        <v>101</v>
      </c>
      <c r="P3159" s="6">
        <f>E3159/L3159</f>
        <v>98.536585365853654</v>
      </c>
      <c r="Q3159" t="str">
        <f t="shared" si="196"/>
        <v>theater</v>
      </c>
      <c r="R3159" t="str">
        <f t="shared" si="197"/>
        <v>plays</v>
      </c>
      <c r="S3159" s="13">
        <f>(I3159/86400)+25569+(-8/24)</f>
        <v>41838.875</v>
      </c>
      <c r="T3159" s="13">
        <f>(J3159/86400)+25569+(-8/24)</f>
        <v>41829.454918981479</v>
      </c>
      <c r="U3159" t="str">
        <f t="shared" si="198"/>
        <v>Jul</v>
      </c>
      <c r="V3159">
        <f t="shared" si="199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>(E3160/D3160)*100</f>
        <v>113.99999999999999</v>
      </c>
      <c r="P3160" s="6">
        <f>E3160/L3160</f>
        <v>82.608695652173907</v>
      </c>
      <c r="Q3160" t="str">
        <f t="shared" si="196"/>
        <v>theater</v>
      </c>
      <c r="R3160" t="str">
        <f t="shared" si="197"/>
        <v>plays</v>
      </c>
      <c r="S3160" s="13">
        <f>(I3160/86400)+25569+(-8/24)</f>
        <v>41477.506388888891</v>
      </c>
      <c r="T3160" s="13">
        <f>(J3160/86400)+25569+(-8/24)</f>
        <v>41447.506388888891</v>
      </c>
      <c r="U3160" t="str">
        <f t="shared" si="198"/>
        <v>Jun</v>
      </c>
      <c r="V3160">
        <f t="shared" si="199"/>
        <v>2013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>(E3161/D3161)*100</f>
        <v>133.48133333333334</v>
      </c>
      <c r="P3161" s="6">
        <f>E3161/L3161</f>
        <v>38.504230769230773</v>
      </c>
      <c r="Q3161" t="str">
        <f t="shared" si="196"/>
        <v>theater</v>
      </c>
      <c r="R3161" t="str">
        <f t="shared" si="197"/>
        <v>plays</v>
      </c>
      <c r="S3161" s="13">
        <f>(I3161/86400)+25569+(-8/24)</f>
        <v>40926.625</v>
      </c>
      <c r="T3161" s="13">
        <f>(J3161/86400)+25569+(-8/24)</f>
        <v>40883.733344907407</v>
      </c>
      <c r="U3161" t="str">
        <f t="shared" si="198"/>
        <v>Dec</v>
      </c>
      <c r="V3161">
        <f t="shared" si="199"/>
        <v>2011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>(E3162/D3162)*100</f>
        <v>101.53333333333335</v>
      </c>
      <c r="P3162" s="6">
        <f>E3162/L3162</f>
        <v>80.15789473684211</v>
      </c>
      <c r="Q3162" t="str">
        <f t="shared" si="196"/>
        <v>theater</v>
      </c>
      <c r="R3162" t="str">
        <f t="shared" si="197"/>
        <v>plays</v>
      </c>
      <c r="S3162" s="13">
        <f>(I3162/86400)+25569+(-8/24)</f>
        <v>41863.874305555553</v>
      </c>
      <c r="T3162" s="13">
        <f>(J3162/86400)+25569+(-8/24)</f>
        <v>41840.931562499994</v>
      </c>
      <c r="U3162" t="str">
        <f t="shared" si="198"/>
        <v>Jul</v>
      </c>
      <c r="V3162">
        <f t="shared" si="199"/>
        <v>2014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>(E3163/D3163)*100</f>
        <v>105.1</v>
      </c>
      <c r="P3163" s="6">
        <f>E3163/L3163</f>
        <v>28.405405405405407</v>
      </c>
      <c r="Q3163" t="str">
        <f t="shared" si="196"/>
        <v>theater</v>
      </c>
      <c r="R3163" t="str">
        <f t="shared" si="197"/>
        <v>plays</v>
      </c>
      <c r="S3163" s="13">
        <f>(I3163/86400)+25569+(-8/24)</f>
        <v>41927.202800925923</v>
      </c>
      <c r="T3163" s="13">
        <f>(J3163/86400)+25569+(-8/24)</f>
        <v>41897.202800925923</v>
      </c>
      <c r="U3163" t="str">
        <f t="shared" si="198"/>
        <v>Sep</v>
      </c>
      <c r="V3163">
        <f t="shared" si="199"/>
        <v>2014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>(E3164/D3164)*100</f>
        <v>127.15</v>
      </c>
      <c r="P3164" s="6">
        <f>E3164/L3164</f>
        <v>80.730158730158735</v>
      </c>
      <c r="Q3164" t="str">
        <f t="shared" si="196"/>
        <v>theater</v>
      </c>
      <c r="R3164" t="str">
        <f t="shared" si="197"/>
        <v>plays</v>
      </c>
      <c r="S3164" s="13">
        <f>(I3164/86400)+25569+(-8/24)</f>
        <v>41826.75</v>
      </c>
      <c r="T3164" s="13">
        <f>(J3164/86400)+25569+(-8/24)</f>
        <v>41799.35256944444</v>
      </c>
      <c r="U3164" t="str">
        <f t="shared" si="198"/>
        <v>Jun</v>
      </c>
      <c r="V3164">
        <f t="shared" si="199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>(E3165/D3165)*100</f>
        <v>111.15384615384616</v>
      </c>
      <c r="P3165" s="6">
        <f>E3165/L3165</f>
        <v>200.69444444444446</v>
      </c>
      <c r="Q3165" t="str">
        <f t="shared" si="196"/>
        <v>theater</v>
      </c>
      <c r="R3165" t="str">
        <f t="shared" si="197"/>
        <v>plays</v>
      </c>
      <c r="S3165" s="13">
        <f>(I3165/86400)+25569+(-8/24)</f>
        <v>41805.420428240737</v>
      </c>
      <c r="T3165" s="13">
        <f>(J3165/86400)+25569+(-8/24)</f>
        <v>41775.420428240737</v>
      </c>
      <c r="U3165" t="str">
        <f t="shared" si="198"/>
        <v>May</v>
      </c>
      <c r="V3165">
        <f t="shared" si="199"/>
        <v>2014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>(E3166/D3166)*100</f>
        <v>106.76</v>
      </c>
      <c r="P3166" s="6">
        <f>E3166/L3166</f>
        <v>37.591549295774648</v>
      </c>
      <c r="Q3166" t="str">
        <f t="shared" si="196"/>
        <v>theater</v>
      </c>
      <c r="R3166" t="str">
        <f t="shared" si="197"/>
        <v>plays</v>
      </c>
      <c r="S3166" s="13">
        <f>(I3166/86400)+25569+(-8/24)</f>
        <v>41799.472395833327</v>
      </c>
      <c r="T3166" s="13">
        <f>(J3166/86400)+25569+(-8/24)</f>
        <v>41766.472395833327</v>
      </c>
      <c r="U3166" t="str">
        <f t="shared" si="198"/>
        <v>May</v>
      </c>
      <c r="V3166">
        <f t="shared" si="199"/>
        <v>2014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>(E3167/D3167)*100</f>
        <v>162.66666666666666</v>
      </c>
      <c r="P3167" s="6">
        <f>E3167/L3167</f>
        <v>58.095238095238095</v>
      </c>
      <c r="Q3167" t="str">
        <f t="shared" si="196"/>
        <v>theater</v>
      </c>
      <c r="R3167" t="str">
        <f t="shared" si="197"/>
        <v>plays</v>
      </c>
      <c r="S3167" s="13">
        <f>(I3167/86400)+25569+(-8/24)</f>
        <v>40665.832638888889</v>
      </c>
      <c r="T3167" s="13">
        <f>(J3167/86400)+25569+(-8/24)</f>
        <v>40643.825925925921</v>
      </c>
      <c r="U3167" t="str">
        <f t="shared" si="198"/>
        <v>Apr</v>
      </c>
      <c r="V3167">
        <f t="shared" si="199"/>
        <v>2011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>(E3168/D3168)*100</f>
        <v>160.22808571428573</v>
      </c>
      <c r="P3168" s="6">
        <f>E3168/L3168</f>
        <v>60.300892473118282</v>
      </c>
      <c r="Q3168" t="str">
        <f t="shared" si="196"/>
        <v>theater</v>
      </c>
      <c r="R3168" t="str">
        <f t="shared" si="197"/>
        <v>plays</v>
      </c>
      <c r="S3168" s="13">
        <f>(I3168/86400)+25569+(-8/24)</f>
        <v>41968.999305555553</v>
      </c>
      <c r="T3168" s="13">
        <f>(J3168/86400)+25569+(-8/24)</f>
        <v>41940.358252314814</v>
      </c>
      <c r="U3168" t="str">
        <f t="shared" si="198"/>
        <v>Oct</v>
      </c>
      <c r="V3168">
        <f t="shared" si="199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>(E3169/D3169)*100</f>
        <v>116.16666666666666</v>
      </c>
      <c r="P3169" s="6">
        <f>E3169/L3169</f>
        <v>63.363636363636367</v>
      </c>
      <c r="Q3169" t="str">
        <f t="shared" si="196"/>
        <v>theater</v>
      </c>
      <c r="R3169" t="str">
        <f t="shared" si="197"/>
        <v>plays</v>
      </c>
      <c r="S3169" s="13">
        <f>(I3169/86400)+25569+(-8/24)</f>
        <v>41852.842372685183</v>
      </c>
      <c r="T3169" s="13">
        <f>(J3169/86400)+25569+(-8/24)</f>
        <v>41838.842372685183</v>
      </c>
      <c r="U3169" t="str">
        <f t="shared" si="198"/>
        <v>Jul</v>
      </c>
      <c r="V3169">
        <f t="shared" si="199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>(E3170/D3170)*100</f>
        <v>124.2</v>
      </c>
      <c r="P3170" s="6">
        <f>E3170/L3170</f>
        <v>50.901639344262293</v>
      </c>
      <c r="Q3170" t="str">
        <f t="shared" si="196"/>
        <v>theater</v>
      </c>
      <c r="R3170" t="str">
        <f t="shared" si="197"/>
        <v>plays</v>
      </c>
      <c r="S3170" s="13">
        <f>(I3170/86400)+25569+(-8/24)</f>
        <v>41803.583333333328</v>
      </c>
      <c r="T3170" s="13">
        <f>(J3170/86400)+25569+(-8/24)</f>
        <v>41771.772604166668</v>
      </c>
      <c r="U3170" t="str">
        <f t="shared" si="198"/>
        <v>May</v>
      </c>
      <c r="V3170">
        <f t="shared" si="199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>(E3171/D3171)*100</f>
        <v>103.01249999999999</v>
      </c>
      <c r="P3171" s="6">
        <f>E3171/L3171</f>
        <v>100.5</v>
      </c>
      <c r="Q3171" t="str">
        <f t="shared" si="196"/>
        <v>theater</v>
      </c>
      <c r="R3171" t="str">
        <f t="shared" si="197"/>
        <v>plays</v>
      </c>
      <c r="S3171" s="13">
        <f>(I3171/86400)+25569+(-8/24)</f>
        <v>41620.874305555553</v>
      </c>
      <c r="T3171" s="13">
        <f>(J3171/86400)+25569+(-8/24)</f>
        <v>41591.404641203699</v>
      </c>
      <c r="U3171" t="str">
        <f t="shared" si="198"/>
        <v>Nov</v>
      </c>
      <c r="V3171">
        <f t="shared" si="199"/>
        <v>2013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>(E3172/D3172)*100</f>
        <v>112.25</v>
      </c>
      <c r="P3172" s="6">
        <f>E3172/L3172</f>
        <v>31.619718309859156</v>
      </c>
      <c r="Q3172" t="str">
        <f t="shared" si="196"/>
        <v>theater</v>
      </c>
      <c r="R3172" t="str">
        <f t="shared" si="197"/>
        <v>plays</v>
      </c>
      <c r="S3172" s="13">
        <f>(I3172/86400)+25569+(-8/24)</f>
        <v>41821.833333333328</v>
      </c>
      <c r="T3172" s="13">
        <f>(J3172/86400)+25569+(-8/24)</f>
        <v>41788.747037037036</v>
      </c>
      <c r="U3172" t="str">
        <f t="shared" si="198"/>
        <v>May</v>
      </c>
      <c r="V3172">
        <f t="shared" si="199"/>
        <v>2014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>(E3173/D3173)*100</f>
        <v>108.8142857142857</v>
      </c>
      <c r="P3173" s="6">
        <f>E3173/L3173</f>
        <v>65.102564102564102</v>
      </c>
      <c r="Q3173" t="str">
        <f t="shared" si="196"/>
        <v>theater</v>
      </c>
      <c r="R3173" t="str">
        <f t="shared" si="197"/>
        <v>plays</v>
      </c>
      <c r="S3173" s="13">
        <f>(I3173/86400)+25569+(-8/24)</f>
        <v>42496.274976851848</v>
      </c>
      <c r="T3173" s="13">
        <f>(J3173/86400)+25569+(-8/24)</f>
        <v>42466.274976851848</v>
      </c>
      <c r="U3173" t="str">
        <f t="shared" si="198"/>
        <v>Apr</v>
      </c>
      <c r="V3173">
        <f t="shared" si="199"/>
        <v>2016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>(E3174/D3174)*100</f>
        <v>114.99999999999999</v>
      </c>
      <c r="P3174" s="6">
        <f>E3174/L3174</f>
        <v>79.310344827586206</v>
      </c>
      <c r="Q3174" t="str">
        <f t="shared" si="196"/>
        <v>theater</v>
      </c>
      <c r="R3174" t="str">
        <f t="shared" si="197"/>
        <v>plays</v>
      </c>
      <c r="S3174" s="13">
        <f>(I3174/86400)+25569+(-8/24)</f>
        <v>40953.396620370368</v>
      </c>
      <c r="T3174" s="13">
        <f>(J3174/86400)+25569+(-8/24)</f>
        <v>40923.396620370368</v>
      </c>
      <c r="U3174" t="str">
        <f t="shared" si="198"/>
        <v>Jan</v>
      </c>
      <c r="V3174">
        <f t="shared" si="199"/>
        <v>2012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>(E3175/D3175)*100</f>
        <v>103</v>
      </c>
      <c r="P3175" s="6">
        <f>E3175/L3175</f>
        <v>139.18918918918919</v>
      </c>
      <c r="Q3175" t="str">
        <f t="shared" si="196"/>
        <v>theater</v>
      </c>
      <c r="R3175" t="str">
        <f t="shared" si="197"/>
        <v>plays</v>
      </c>
      <c r="S3175" s="13">
        <f>(I3175/86400)+25569+(-8/24)</f>
        <v>41908.545046296298</v>
      </c>
      <c r="T3175" s="13">
        <f>(J3175/86400)+25569+(-8/24)</f>
        <v>41878.545046296298</v>
      </c>
      <c r="U3175" t="str">
        <f t="shared" si="198"/>
        <v>Aug</v>
      </c>
      <c r="V3175">
        <f t="shared" si="199"/>
        <v>2014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>(E3176/D3176)*100</f>
        <v>101.13333333333334</v>
      </c>
      <c r="P3176" s="6">
        <f>E3176/L3176</f>
        <v>131.91304347826087</v>
      </c>
      <c r="Q3176" t="str">
        <f t="shared" si="196"/>
        <v>theater</v>
      </c>
      <c r="R3176" t="str">
        <f t="shared" si="197"/>
        <v>plays</v>
      </c>
      <c r="S3176" s="13">
        <f>(I3176/86400)+25569+(-8/24)</f>
        <v>41876.531342592592</v>
      </c>
      <c r="T3176" s="13">
        <f>(J3176/86400)+25569+(-8/24)</f>
        <v>41862.531342592592</v>
      </c>
      <c r="U3176" t="str">
        <f t="shared" si="198"/>
        <v>Aug</v>
      </c>
      <c r="V3176">
        <f t="shared" si="199"/>
        <v>2014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>(E3177/D3177)*100</f>
        <v>109.55999999999999</v>
      </c>
      <c r="P3177" s="6">
        <f>E3177/L3177</f>
        <v>91.3</v>
      </c>
      <c r="Q3177" t="str">
        <f t="shared" si="196"/>
        <v>theater</v>
      </c>
      <c r="R3177" t="str">
        <f t="shared" si="197"/>
        <v>plays</v>
      </c>
      <c r="S3177" s="13">
        <f>(I3177/86400)+25569+(-8/24)</f>
        <v>40591.553553240738</v>
      </c>
      <c r="T3177" s="13">
        <f>(J3177/86400)+25569+(-8/24)</f>
        <v>40531.553553240738</v>
      </c>
      <c r="U3177" t="str">
        <f t="shared" si="198"/>
        <v>Dec</v>
      </c>
      <c r="V3177">
        <f t="shared" si="199"/>
        <v>2010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>(E3178/D3178)*100</f>
        <v>114.8421052631579</v>
      </c>
      <c r="P3178" s="6">
        <f>E3178/L3178</f>
        <v>39.672727272727272</v>
      </c>
      <c r="Q3178" t="str">
        <f t="shared" si="196"/>
        <v>theater</v>
      </c>
      <c r="R3178" t="str">
        <f t="shared" si="197"/>
        <v>plays</v>
      </c>
      <c r="S3178" s="13">
        <f>(I3178/86400)+25569+(-8/24)</f>
        <v>41504.291666666664</v>
      </c>
      <c r="T3178" s="13">
        <f>(J3178/86400)+25569+(-8/24)</f>
        <v>41477.597581018512</v>
      </c>
      <c r="U3178" t="str">
        <f t="shared" si="198"/>
        <v>Jul</v>
      </c>
      <c r="V3178">
        <f t="shared" si="199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>(E3179/D3179)*100</f>
        <v>117.39999999999999</v>
      </c>
      <c r="P3179" s="6">
        <f>E3179/L3179</f>
        <v>57.549019607843135</v>
      </c>
      <c r="Q3179" t="str">
        <f t="shared" si="196"/>
        <v>theater</v>
      </c>
      <c r="R3179" t="str">
        <f t="shared" si="197"/>
        <v>plays</v>
      </c>
      <c r="S3179" s="13">
        <f>(I3179/86400)+25569+(-8/24)</f>
        <v>41811.333437499998</v>
      </c>
      <c r="T3179" s="13">
        <f>(J3179/86400)+25569+(-8/24)</f>
        <v>41781.333437499998</v>
      </c>
      <c r="U3179" t="str">
        <f t="shared" si="198"/>
        <v>May</v>
      </c>
      <c r="V3179">
        <f t="shared" si="199"/>
        <v>2014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>(E3180/D3180)*100</f>
        <v>171.73333333333335</v>
      </c>
      <c r="P3180" s="6">
        <f>E3180/L3180</f>
        <v>33.025641025641029</v>
      </c>
      <c r="Q3180" t="str">
        <f t="shared" si="196"/>
        <v>theater</v>
      </c>
      <c r="R3180" t="str">
        <f t="shared" si="197"/>
        <v>plays</v>
      </c>
      <c r="S3180" s="13">
        <f>(I3180/86400)+25569+(-8/24)</f>
        <v>41836.271701388883</v>
      </c>
      <c r="T3180" s="13">
        <f>(J3180/86400)+25569+(-8/24)</f>
        <v>41806.271701388883</v>
      </c>
      <c r="U3180" t="str">
        <f t="shared" si="198"/>
        <v>Jun</v>
      </c>
      <c r="V3180">
        <f t="shared" si="199"/>
        <v>2014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>(E3181/D3181)*100</f>
        <v>114.16238095238094</v>
      </c>
      <c r="P3181" s="6">
        <f>E3181/L3181</f>
        <v>77.335806451612896</v>
      </c>
      <c r="Q3181" t="str">
        <f t="shared" si="196"/>
        <v>theater</v>
      </c>
      <c r="R3181" t="str">
        <f t="shared" si="197"/>
        <v>plays</v>
      </c>
      <c r="S3181" s="13">
        <f>(I3181/86400)+25569+(-8/24)</f>
        <v>41400.36887731481</v>
      </c>
      <c r="T3181" s="13">
        <f>(J3181/86400)+25569+(-8/24)</f>
        <v>41375.36887731481</v>
      </c>
      <c r="U3181" t="str">
        <f t="shared" si="198"/>
        <v>Apr</v>
      </c>
      <c r="V3181">
        <f t="shared" si="199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>(E3182/D3182)*100</f>
        <v>119.75</v>
      </c>
      <c r="P3182" s="6">
        <f>E3182/L3182</f>
        <v>31.933333333333334</v>
      </c>
      <c r="Q3182" t="str">
        <f t="shared" si="196"/>
        <v>theater</v>
      </c>
      <c r="R3182" t="str">
        <f t="shared" si="197"/>
        <v>plays</v>
      </c>
      <c r="S3182" s="13">
        <f>(I3182/86400)+25569+(-8/24)</f>
        <v>41810.079270833332</v>
      </c>
      <c r="T3182" s="13">
        <f>(J3182/86400)+25569+(-8/24)</f>
        <v>41780.079270833332</v>
      </c>
      <c r="U3182" t="str">
        <f t="shared" si="198"/>
        <v>May</v>
      </c>
      <c r="V3182">
        <f t="shared" si="199"/>
        <v>2014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>(E3183/D3183)*100</f>
        <v>109.00000000000001</v>
      </c>
      <c r="P3183" s="6">
        <f>E3183/L3183</f>
        <v>36.333333333333336</v>
      </c>
      <c r="Q3183" t="str">
        <f t="shared" si="196"/>
        <v>theater</v>
      </c>
      <c r="R3183" t="str">
        <f t="shared" si="197"/>
        <v>plays</v>
      </c>
      <c r="S3183" s="13">
        <f>(I3183/86400)+25569+(-8/24)</f>
        <v>41805.333333333328</v>
      </c>
      <c r="T3183" s="13">
        <f>(J3183/86400)+25569+(-8/24)</f>
        <v>41778.976701388885</v>
      </c>
      <c r="U3183" t="str">
        <f t="shared" si="198"/>
        <v>May</v>
      </c>
      <c r="V3183">
        <f t="shared" si="199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>(E3184/D3184)*100</f>
        <v>100.88571428571429</v>
      </c>
      <c r="P3184" s="6">
        <f>E3184/L3184</f>
        <v>46.768211920529801</v>
      </c>
      <c r="Q3184" t="str">
        <f t="shared" si="196"/>
        <v>theater</v>
      </c>
      <c r="R3184" t="str">
        <f t="shared" si="197"/>
        <v>plays</v>
      </c>
      <c r="S3184" s="13">
        <f>(I3184/86400)+25569+(-8/24)</f>
        <v>40939.375</v>
      </c>
      <c r="T3184" s="13">
        <f>(J3184/86400)+25569+(-8/24)</f>
        <v>40883.615983796291</v>
      </c>
      <c r="U3184" t="str">
        <f t="shared" si="198"/>
        <v>Dec</v>
      </c>
      <c r="V3184">
        <f t="shared" si="199"/>
        <v>2011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>(E3185/D3185)*100</f>
        <v>109.00000000000001</v>
      </c>
      <c r="P3185" s="6">
        <f>E3185/L3185</f>
        <v>40.073529411764703</v>
      </c>
      <c r="Q3185" t="str">
        <f t="shared" si="196"/>
        <v>theater</v>
      </c>
      <c r="R3185" t="str">
        <f t="shared" si="197"/>
        <v>plays</v>
      </c>
      <c r="S3185" s="13">
        <f>(I3185/86400)+25569+(-8/24)</f>
        <v>41509.461446759255</v>
      </c>
      <c r="T3185" s="13">
        <f>(J3185/86400)+25569+(-8/24)</f>
        <v>41491.461446759255</v>
      </c>
      <c r="U3185" t="str">
        <f t="shared" si="198"/>
        <v>Aug</v>
      </c>
      <c r="V3185">
        <f t="shared" si="199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>(E3186/D3186)*100</f>
        <v>107.20930232558139</v>
      </c>
      <c r="P3186" s="6">
        <f>E3186/L3186</f>
        <v>100.21739130434783</v>
      </c>
      <c r="Q3186" t="str">
        <f t="shared" si="196"/>
        <v>theater</v>
      </c>
      <c r="R3186" t="str">
        <f t="shared" si="197"/>
        <v>plays</v>
      </c>
      <c r="S3186" s="13">
        <f>(I3186/86400)+25569+(-8/24)</f>
        <v>41821.660081018512</v>
      </c>
      <c r="T3186" s="13">
        <f>(J3186/86400)+25569+(-8/24)</f>
        <v>41791.660081018512</v>
      </c>
      <c r="U3186" t="str">
        <f t="shared" si="198"/>
        <v>Jun</v>
      </c>
      <c r="V3186">
        <f t="shared" si="199"/>
        <v>2014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>(E3187/D3187)*100</f>
        <v>100</v>
      </c>
      <c r="P3187" s="6">
        <f>E3187/L3187</f>
        <v>41.666666666666664</v>
      </c>
      <c r="Q3187" t="str">
        <f t="shared" si="196"/>
        <v>theater</v>
      </c>
      <c r="R3187" t="str">
        <f t="shared" si="197"/>
        <v>plays</v>
      </c>
      <c r="S3187" s="13">
        <f>(I3187/86400)+25569+(-8/24)</f>
        <v>41836.643993055557</v>
      </c>
      <c r="T3187" s="13">
        <f>(J3187/86400)+25569+(-8/24)</f>
        <v>41829.643993055557</v>
      </c>
      <c r="U3187" t="str">
        <f t="shared" si="198"/>
        <v>Jul</v>
      </c>
      <c r="V3187">
        <f t="shared" si="199"/>
        <v>2014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>(E3188/D3188)*100</f>
        <v>102.18750000000001</v>
      </c>
      <c r="P3188" s="6">
        <f>E3188/L3188</f>
        <v>46.714285714285715</v>
      </c>
      <c r="Q3188" t="str">
        <f t="shared" si="196"/>
        <v>theater</v>
      </c>
      <c r="R3188" t="str">
        <f t="shared" si="197"/>
        <v>plays</v>
      </c>
      <c r="S3188" s="13">
        <f>(I3188/86400)+25569+(-8/24)</f>
        <v>41898.541666666664</v>
      </c>
      <c r="T3188" s="13">
        <f>(J3188/86400)+25569+(-8/24)</f>
        <v>41868.590717592589</v>
      </c>
      <c r="U3188" t="str">
        <f t="shared" si="198"/>
        <v>Aug</v>
      </c>
      <c r="V3188">
        <f t="shared" si="199"/>
        <v>2014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>(E3189/D3189)*100</f>
        <v>116.29333333333334</v>
      </c>
      <c r="P3189" s="6">
        <f>E3189/L3189</f>
        <v>71.491803278688522</v>
      </c>
      <c r="Q3189" t="str">
        <f t="shared" si="196"/>
        <v>theater</v>
      </c>
      <c r="R3189" t="str">
        <f t="shared" si="197"/>
        <v>plays</v>
      </c>
      <c r="S3189" s="13">
        <f>(I3189/86400)+25569+(-8/24)</f>
        <v>41855.333020833328</v>
      </c>
      <c r="T3189" s="13">
        <f>(J3189/86400)+25569+(-8/24)</f>
        <v>41835.333020833328</v>
      </c>
      <c r="U3189" t="str">
        <f t="shared" si="198"/>
        <v>Jul</v>
      </c>
      <c r="V3189">
        <f t="shared" si="199"/>
        <v>2014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>(E3190/D3190)*100</f>
        <v>65</v>
      </c>
      <c r="P3190" s="6">
        <f>E3190/L3190</f>
        <v>14.444444444444445</v>
      </c>
      <c r="Q3190" t="str">
        <f t="shared" si="196"/>
        <v>theater</v>
      </c>
      <c r="R3190" t="str">
        <f t="shared" si="197"/>
        <v>musical</v>
      </c>
      <c r="S3190" s="13">
        <f>(I3190/86400)+25569+(-8/24)</f>
        <v>42165.082199074073</v>
      </c>
      <c r="T3190" s="13">
        <f>(J3190/86400)+25569+(-8/24)</f>
        <v>42144.082199074073</v>
      </c>
      <c r="U3190" t="str">
        <f t="shared" si="198"/>
        <v>May</v>
      </c>
      <c r="V3190">
        <f t="shared" si="199"/>
        <v>2015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>(E3191/D3191)*100</f>
        <v>12.327272727272726</v>
      </c>
      <c r="P3191" s="6">
        <f>E3191/L3191</f>
        <v>356.84210526315792</v>
      </c>
      <c r="Q3191" t="str">
        <f t="shared" si="196"/>
        <v>theater</v>
      </c>
      <c r="R3191" t="str">
        <f t="shared" si="197"/>
        <v>musical</v>
      </c>
      <c r="S3191" s="13">
        <f>(I3191/86400)+25569+(-8/24)</f>
        <v>42148.013101851851</v>
      </c>
      <c r="T3191" s="13">
        <f>(J3191/86400)+25569+(-8/24)</f>
        <v>42118.013101851851</v>
      </c>
      <c r="U3191" t="str">
        <f t="shared" si="198"/>
        <v>Apr</v>
      </c>
      <c r="V3191">
        <f t="shared" si="199"/>
        <v>2015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>(E3192/D3192)*100</f>
        <v>0</v>
      </c>
      <c r="P3192" s="6" t="e">
        <f>E3192/L3192</f>
        <v>#DIV/0!</v>
      </c>
      <c r="Q3192" t="str">
        <f t="shared" si="196"/>
        <v>theater</v>
      </c>
      <c r="R3192" t="str">
        <f t="shared" si="197"/>
        <v>musical</v>
      </c>
      <c r="S3192" s="13">
        <f>(I3192/86400)+25569+(-8/24)</f>
        <v>42712.859664351847</v>
      </c>
      <c r="T3192" s="13">
        <f>(J3192/86400)+25569+(-8/24)</f>
        <v>42682.817997685182</v>
      </c>
      <c r="U3192" t="str">
        <f t="shared" si="198"/>
        <v>Nov</v>
      </c>
      <c r="V3192">
        <f t="shared" si="199"/>
        <v>2016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>(E3193/D3193)*100</f>
        <v>4.0266666666666664</v>
      </c>
      <c r="P3193" s="6">
        <f>E3193/L3193</f>
        <v>37.75</v>
      </c>
      <c r="Q3193" t="str">
        <f t="shared" si="196"/>
        <v>theater</v>
      </c>
      <c r="R3193" t="str">
        <f t="shared" si="197"/>
        <v>musical</v>
      </c>
      <c r="S3193" s="13">
        <f>(I3193/86400)+25569+(-8/24)</f>
        <v>42598.422094907401</v>
      </c>
      <c r="T3193" s="13">
        <f>(J3193/86400)+25569+(-8/24)</f>
        <v>42538.422094907401</v>
      </c>
      <c r="U3193" t="str">
        <f t="shared" si="198"/>
        <v>Jun</v>
      </c>
      <c r="V3193">
        <f t="shared" si="199"/>
        <v>2016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>(E3194/D3194)*100</f>
        <v>1.02</v>
      </c>
      <c r="P3194" s="6">
        <f>E3194/L3194</f>
        <v>12.75</v>
      </c>
      <c r="Q3194" t="str">
        <f t="shared" si="196"/>
        <v>theater</v>
      </c>
      <c r="R3194" t="str">
        <f t="shared" si="197"/>
        <v>musical</v>
      </c>
      <c r="S3194" s="13">
        <f>(I3194/86400)+25569+(-8/24)</f>
        <v>42063.583333333336</v>
      </c>
      <c r="T3194" s="13">
        <f>(J3194/86400)+25569+(-8/24)</f>
        <v>42018.607164351844</v>
      </c>
      <c r="U3194" t="str">
        <f t="shared" si="198"/>
        <v>Jan</v>
      </c>
      <c r="V3194">
        <f t="shared" si="199"/>
        <v>2015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>(E3195/D3195)*100</f>
        <v>11.74</v>
      </c>
      <c r="P3195" s="6">
        <f>E3195/L3195</f>
        <v>24.458333333333332</v>
      </c>
      <c r="Q3195" t="str">
        <f t="shared" si="196"/>
        <v>theater</v>
      </c>
      <c r="R3195" t="str">
        <f t="shared" si="197"/>
        <v>musical</v>
      </c>
      <c r="S3195" s="13">
        <f>(I3195/86400)+25569+(-8/24)</f>
        <v>42055.634907407402</v>
      </c>
      <c r="T3195" s="13">
        <f>(J3195/86400)+25569+(-8/24)</f>
        <v>42010.634907407402</v>
      </c>
      <c r="U3195" t="str">
        <f t="shared" si="198"/>
        <v>Jan</v>
      </c>
      <c r="V3195">
        <f t="shared" si="199"/>
        <v>2015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>(E3196/D3196)*100</f>
        <v>0</v>
      </c>
      <c r="P3196" s="6" t="e">
        <f>E3196/L3196</f>
        <v>#DIV/0!</v>
      </c>
      <c r="Q3196" t="str">
        <f t="shared" si="196"/>
        <v>theater</v>
      </c>
      <c r="R3196" t="str">
        <f t="shared" si="197"/>
        <v>musical</v>
      </c>
      <c r="S3196" s="13">
        <f>(I3196/86400)+25569+(-8/24)</f>
        <v>42211.729143518511</v>
      </c>
      <c r="T3196" s="13">
        <f>(J3196/86400)+25569+(-8/24)</f>
        <v>42181.729143518511</v>
      </c>
      <c r="U3196" t="str">
        <f t="shared" si="198"/>
        <v>Jun</v>
      </c>
      <c r="V3196">
        <f t="shared" si="199"/>
        <v>2015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>(E3197/D3197)*100</f>
        <v>59.142857142857139</v>
      </c>
      <c r="P3197" s="6">
        <f>E3197/L3197</f>
        <v>53.07692307692308</v>
      </c>
      <c r="Q3197" t="str">
        <f t="shared" si="196"/>
        <v>theater</v>
      </c>
      <c r="R3197" t="str">
        <f t="shared" si="197"/>
        <v>musical</v>
      </c>
      <c r="S3197" s="13">
        <f>(I3197/86400)+25569+(-8/24)</f>
        <v>42047.260902777773</v>
      </c>
      <c r="T3197" s="13">
        <f>(J3197/86400)+25569+(-8/24)</f>
        <v>42017.260902777773</v>
      </c>
      <c r="U3197" t="str">
        <f t="shared" si="198"/>
        <v>Jan</v>
      </c>
      <c r="V3197">
        <f t="shared" si="199"/>
        <v>2015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>(E3198/D3198)*100</f>
        <v>0.06</v>
      </c>
      <c r="P3198" s="6">
        <f>E3198/L3198</f>
        <v>300</v>
      </c>
      <c r="Q3198" t="str">
        <f t="shared" si="196"/>
        <v>theater</v>
      </c>
      <c r="R3198" t="str">
        <f t="shared" si="197"/>
        <v>musical</v>
      </c>
      <c r="S3198" s="13">
        <f>(I3198/86400)+25569+(-8/24)</f>
        <v>42217.249999999993</v>
      </c>
      <c r="T3198" s="13">
        <f>(J3198/86400)+25569+(-8/24)</f>
        <v>42157.264756944445</v>
      </c>
      <c r="U3198" t="str">
        <f t="shared" si="198"/>
        <v>Jun</v>
      </c>
      <c r="V3198">
        <f t="shared" si="199"/>
        <v>2015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>(E3199/D3199)*100</f>
        <v>11.450000000000001</v>
      </c>
      <c r="P3199" s="6">
        <f>E3199/L3199</f>
        <v>286.25</v>
      </c>
      <c r="Q3199" t="str">
        <f t="shared" si="196"/>
        <v>theater</v>
      </c>
      <c r="R3199" t="str">
        <f t="shared" si="197"/>
        <v>musical</v>
      </c>
      <c r="S3199" s="13">
        <f>(I3199/86400)+25569+(-8/24)</f>
        <v>42039.15993055555</v>
      </c>
      <c r="T3199" s="13">
        <f>(J3199/86400)+25569+(-8/24)</f>
        <v>42009.15993055555</v>
      </c>
      <c r="U3199" t="str">
        <f t="shared" si="198"/>
        <v>Jan</v>
      </c>
      <c r="V3199">
        <f t="shared" si="199"/>
        <v>2015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>(E3200/D3200)*100</f>
        <v>0.36666666666666664</v>
      </c>
      <c r="P3200" s="6">
        <f>E3200/L3200</f>
        <v>36.666666666666664</v>
      </c>
      <c r="Q3200" t="str">
        <f t="shared" si="196"/>
        <v>theater</v>
      </c>
      <c r="R3200" t="str">
        <f t="shared" si="197"/>
        <v>musical</v>
      </c>
      <c r="S3200" s="13">
        <f>(I3200/86400)+25569+(-8/24)</f>
        <v>42051.091168981475</v>
      </c>
      <c r="T3200" s="13">
        <f>(J3200/86400)+25569+(-8/24)</f>
        <v>42013.091168981475</v>
      </c>
      <c r="U3200" t="str">
        <f t="shared" si="198"/>
        <v>Jan</v>
      </c>
      <c r="V3200">
        <f t="shared" si="199"/>
        <v>2015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>(E3201/D3201)*100</f>
        <v>52.16</v>
      </c>
      <c r="P3201" s="6">
        <f>E3201/L3201</f>
        <v>49.20754716981132</v>
      </c>
      <c r="Q3201" t="str">
        <f t="shared" si="196"/>
        <v>theater</v>
      </c>
      <c r="R3201" t="str">
        <f t="shared" si="197"/>
        <v>musical</v>
      </c>
      <c r="S3201" s="13">
        <f>(I3201/86400)+25569+(-8/24)</f>
        <v>41888.541666666664</v>
      </c>
      <c r="T3201" s="13">
        <f>(J3201/86400)+25569+(-8/24)</f>
        <v>41858.428449074076</v>
      </c>
      <c r="U3201" t="str">
        <f t="shared" si="198"/>
        <v>Aug</v>
      </c>
      <c r="V3201">
        <f t="shared" si="199"/>
        <v>2014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>(E3202/D3202)*100</f>
        <v>2E-3</v>
      </c>
      <c r="P3202" s="6">
        <f>E3202/L3202</f>
        <v>1</v>
      </c>
      <c r="Q3202" t="str">
        <f t="shared" si="196"/>
        <v>theater</v>
      </c>
      <c r="R3202" t="str">
        <f t="shared" si="197"/>
        <v>musical</v>
      </c>
      <c r="S3202" s="13">
        <f>(I3202/86400)+25569+(-8/24)</f>
        <v>42489.898611111108</v>
      </c>
      <c r="T3202" s="13">
        <f>(J3202/86400)+25569+(-8/24)</f>
        <v>42459.987280092588</v>
      </c>
      <c r="U3202" t="str">
        <f t="shared" si="198"/>
        <v>Mar</v>
      </c>
      <c r="V3202">
        <f t="shared" si="199"/>
        <v>2016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>(E3203/D3203)*100</f>
        <v>1.25</v>
      </c>
      <c r="P3203" s="6">
        <f>E3203/L3203</f>
        <v>12.5</v>
      </c>
      <c r="Q3203" t="str">
        <f t="shared" ref="Q3203:Q3266" si="200">LEFT(N3203,FIND("/",N3203)-1)</f>
        <v>theater</v>
      </c>
      <c r="R3203" t="str">
        <f t="shared" ref="R3203:R3266" si="201">MID(N3203,FIND("/",N3203)+1,20)</f>
        <v>musical</v>
      </c>
      <c r="S3203" s="13">
        <f>(I3203/86400)+25569+(-8/24)</f>
        <v>41882.433761574073</v>
      </c>
      <c r="T3203" s="13">
        <f>(J3203/86400)+25569+(-8/24)</f>
        <v>41861.433761574073</v>
      </c>
      <c r="U3203" t="str">
        <f t="shared" ref="U3203:U3266" si="202">TEXT(T3203,"mmm")</f>
        <v>Aug</v>
      </c>
      <c r="V3203">
        <f t="shared" ref="V3203:V3266" si="203">YEAR(T3203)</f>
        <v>2014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>(E3204/D3204)*100</f>
        <v>54.52</v>
      </c>
      <c r="P3204" s="6">
        <f>E3204/L3204</f>
        <v>109.04</v>
      </c>
      <c r="Q3204" t="str">
        <f t="shared" si="200"/>
        <v>theater</v>
      </c>
      <c r="R3204" t="str">
        <f t="shared" si="201"/>
        <v>musical</v>
      </c>
      <c r="S3204" s="13">
        <f>(I3204/86400)+25569+(-8/24)</f>
        <v>42351.915972222218</v>
      </c>
      <c r="T3204" s="13">
        <f>(J3204/86400)+25569+(-8/24)</f>
        <v>42293.520208333335</v>
      </c>
      <c r="U3204" t="str">
        <f t="shared" si="202"/>
        <v>Oct</v>
      </c>
      <c r="V3204">
        <f t="shared" si="203"/>
        <v>2015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>(E3205/D3205)*100</f>
        <v>25</v>
      </c>
      <c r="P3205" s="6">
        <f>E3205/L3205</f>
        <v>41.666666666666664</v>
      </c>
      <c r="Q3205" t="str">
        <f t="shared" si="200"/>
        <v>theater</v>
      </c>
      <c r="R3205" t="str">
        <f t="shared" si="201"/>
        <v>musical</v>
      </c>
      <c r="S3205" s="13">
        <f>(I3205/86400)+25569+(-8/24)</f>
        <v>42272.655347222222</v>
      </c>
      <c r="T3205" s="13">
        <f>(J3205/86400)+25569+(-8/24)</f>
        <v>42242.655347222222</v>
      </c>
      <c r="U3205" t="str">
        <f t="shared" si="202"/>
        <v>Aug</v>
      </c>
      <c r="V3205">
        <f t="shared" si="203"/>
        <v>2015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>(E3206/D3206)*100</f>
        <v>0</v>
      </c>
      <c r="P3206" s="6" t="e">
        <f>E3206/L3206</f>
        <v>#DIV/0!</v>
      </c>
      <c r="Q3206" t="str">
        <f t="shared" si="200"/>
        <v>theater</v>
      </c>
      <c r="R3206" t="str">
        <f t="shared" si="201"/>
        <v>musical</v>
      </c>
      <c r="S3206" s="13">
        <f>(I3206/86400)+25569+(-8/24)</f>
        <v>42202.343055555553</v>
      </c>
      <c r="T3206" s="13">
        <f>(J3206/86400)+25569+(-8/24)</f>
        <v>42172.352766203701</v>
      </c>
      <c r="U3206" t="str">
        <f t="shared" si="202"/>
        <v>Jun</v>
      </c>
      <c r="V3206">
        <f t="shared" si="203"/>
        <v>2015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>(E3207/D3207)*100</f>
        <v>3.4125000000000001</v>
      </c>
      <c r="P3207" s="6">
        <f>E3207/L3207</f>
        <v>22.75</v>
      </c>
      <c r="Q3207" t="str">
        <f t="shared" si="200"/>
        <v>theater</v>
      </c>
      <c r="R3207" t="str">
        <f t="shared" si="201"/>
        <v>musical</v>
      </c>
      <c r="S3207" s="13">
        <f>(I3207/86400)+25569+(-8/24)</f>
        <v>42125.041342592587</v>
      </c>
      <c r="T3207" s="13">
        <f>(J3207/86400)+25569+(-8/24)</f>
        <v>42095.041342592587</v>
      </c>
      <c r="U3207" t="str">
        <f t="shared" si="202"/>
        <v>Apr</v>
      </c>
      <c r="V3207">
        <f t="shared" si="203"/>
        <v>2015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>(E3208/D3208)*100</f>
        <v>0</v>
      </c>
      <c r="P3208" s="6" t="e">
        <f>E3208/L3208</f>
        <v>#DIV/0!</v>
      </c>
      <c r="Q3208" t="str">
        <f t="shared" si="200"/>
        <v>theater</v>
      </c>
      <c r="R3208" t="str">
        <f t="shared" si="201"/>
        <v>musical</v>
      </c>
      <c r="S3208" s="13">
        <f>(I3208/86400)+25569+(-8/24)</f>
        <v>42265.942719907405</v>
      </c>
      <c r="T3208" s="13">
        <f>(J3208/86400)+25569+(-8/24)</f>
        <v>42235.942719907405</v>
      </c>
      <c r="U3208" t="str">
        <f t="shared" si="202"/>
        <v>Aug</v>
      </c>
      <c r="V3208">
        <f t="shared" si="203"/>
        <v>2015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>(E3209/D3209)*100</f>
        <v>46.36363636363636</v>
      </c>
      <c r="P3209" s="6">
        <f>E3209/L3209</f>
        <v>70.833333333333329</v>
      </c>
      <c r="Q3209" t="str">
        <f t="shared" si="200"/>
        <v>theater</v>
      </c>
      <c r="R3209" t="str">
        <f t="shared" si="201"/>
        <v>musical</v>
      </c>
      <c r="S3209" s="13">
        <f>(I3209/86400)+25569+(-8/24)</f>
        <v>42116.902858796289</v>
      </c>
      <c r="T3209" s="13">
        <f>(J3209/86400)+25569+(-8/24)</f>
        <v>42056.944525462961</v>
      </c>
      <c r="U3209" t="str">
        <f t="shared" si="202"/>
        <v>Feb</v>
      </c>
      <c r="V3209">
        <f t="shared" si="203"/>
        <v>2015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>(E3210/D3210)*100</f>
        <v>103.49999999999999</v>
      </c>
      <c r="P3210" s="6">
        <f>E3210/L3210</f>
        <v>63.109756097560975</v>
      </c>
      <c r="Q3210" t="str">
        <f t="shared" si="200"/>
        <v>theater</v>
      </c>
      <c r="R3210" t="str">
        <f t="shared" si="201"/>
        <v>plays</v>
      </c>
      <c r="S3210" s="13">
        <f>(I3210/86400)+25569+(-8/24)</f>
        <v>41848.271724537037</v>
      </c>
      <c r="T3210" s="13">
        <f>(J3210/86400)+25569+(-8/24)</f>
        <v>41827.271724537037</v>
      </c>
      <c r="U3210" t="str">
        <f t="shared" si="202"/>
        <v>Jul</v>
      </c>
      <c r="V3210">
        <f t="shared" si="203"/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>(E3211/D3211)*100</f>
        <v>119.32315789473684</v>
      </c>
      <c r="P3211" s="6">
        <f>E3211/L3211</f>
        <v>50.157964601769912</v>
      </c>
      <c r="Q3211" t="str">
        <f t="shared" si="200"/>
        <v>theater</v>
      </c>
      <c r="R3211" t="str">
        <f t="shared" si="201"/>
        <v>plays</v>
      </c>
      <c r="S3211" s="13">
        <f>(I3211/86400)+25569+(-8/24)</f>
        <v>41810.625</v>
      </c>
      <c r="T3211" s="13">
        <f>(J3211/86400)+25569+(-8/24)</f>
        <v>41778.30391203703</v>
      </c>
      <c r="U3211" t="str">
        <f t="shared" si="202"/>
        <v>May</v>
      </c>
      <c r="V3211">
        <f t="shared" si="203"/>
        <v>2014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>(E3212/D3212)*100</f>
        <v>125.76666666666667</v>
      </c>
      <c r="P3212" s="6">
        <f>E3212/L3212</f>
        <v>62.883333333333333</v>
      </c>
      <c r="Q3212" t="str">
        <f t="shared" si="200"/>
        <v>theater</v>
      </c>
      <c r="R3212" t="str">
        <f t="shared" si="201"/>
        <v>plays</v>
      </c>
      <c r="S3212" s="13">
        <f>(I3212/86400)+25569+(-8/24)</f>
        <v>41060.832638888889</v>
      </c>
      <c r="T3212" s="13">
        <f>(J3212/86400)+25569+(-8/24)</f>
        <v>41013.603229166663</v>
      </c>
      <c r="U3212" t="str">
        <f t="shared" si="202"/>
        <v>Apr</v>
      </c>
      <c r="V3212">
        <f t="shared" si="203"/>
        <v>2012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>(E3213/D3213)*100</f>
        <v>119.74347826086958</v>
      </c>
      <c r="P3213" s="6">
        <f>E3213/L3213</f>
        <v>85.531055900621112</v>
      </c>
      <c r="Q3213" t="str">
        <f t="shared" si="200"/>
        <v>theater</v>
      </c>
      <c r="R3213" t="str">
        <f t="shared" si="201"/>
        <v>plays</v>
      </c>
      <c r="S3213" s="13">
        <f>(I3213/86400)+25569+(-8/24)</f>
        <v>41865.75</v>
      </c>
      <c r="T3213" s="13">
        <f>(J3213/86400)+25569+(-8/24)</f>
        <v>41834.253240740734</v>
      </c>
      <c r="U3213" t="str">
        <f t="shared" si="202"/>
        <v>Jul</v>
      </c>
      <c r="V3213">
        <f t="shared" si="203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>(E3214/D3214)*100</f>
        <v>126.25</v>
      </c>
      <c r="P3214" s="6">
        <f>E3214/L3214</f>
        <v>53.723404255319146</v>
      </c>
      <c r="Q3214" t="str">
        <f t="shared" si="200"/>
        <v>theater</v>
      </c>
      <c r="R3214" t="str">
        <f t="shared" si="201"/>
        <v>plays</v>
      </c>
      <c r="S3214" s="13">
        <f>(I3214/86400)+25569+(-8/24)</f>
        <v>41859.462395833332</v>
      </c>
      <c r="T3214" s="13">
        <f>(J3214/86400)+25569+(-8/24)</f>
        <v>41829.462395833332</v>
      </c>
      <c r="U3214" t="str">
        <f t="shared" si="202"/>
        <v>Jul</v>
      </c>
      <c r="V3214">
        <f t="shared" si="203"/>
        <v>2014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>(E3215/D3215)*100</f>
        <v>100.11666666666667</v>
      </c>
      <c r="P3215" s="6">
        <f>E3215/L3215</f>
        <v>127.80851063829788</v>
      </c>
      <c r="Q3215" t="str">
        <f t="shared" si="200"/>
        <v>theater</v>
      </c>
      <c r="R3215" t="str">
        <f t="shared" si="201"/>
        <v>plays</v>
      </c>
      <c r="S3215" s="13">
        <f>(I3215/86400)+25569+(-8/24)</f>
        <v>42211.430081018516</v>
      </c>
      <c r="T3215" s="13">
        <f>(J3215/86400)+25569+(-8/24)</f>
        <v>42171.430081018516</v>
      </c>
      <c r="U3215" t="str">
        <f t="shared" si="202"/>
        <v>Jun</v>
      </c>
      <c r="V3215">
        <f t="shared" si="203"/>
        <v>2015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>(E3216/D3216)*100</f>
        <v>102.13333333333334</v>
      </c>
      <c r="P3216" s="6">
        <f>E3216/L3216</f>
        <v>106.57391304347826</v>
      </c>
      <c r="Q3216" t="str">
        <f t="shared" si="200"/>
        <v>theater</v>
      </c>
      <c r="R3216" t="str">
        <f t="shared" si="201"/>
        <v>plays</v>
      </c>
      <c r="S3216" s="13">
        <f>(I3216/86400)+25569+(-8/24)</f>
        <v>42374.663194444445</v>
      </c>
      <c r="T3216" s="13">
        <f>(J3216/86400)+25569+(-8/24)</f>
        <v>42337.459178240737</v>
      </c>
      <c r="U3216" t="str">
        <f t="shared" si="202"/>
        <v>Nov</v>
      </c>
      <c r="V3216">
        <f t="shared" si="203"/>
        <v>2015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>(E3217/D3217)*100</f>
        <v>100.35142857142858</v>
      </c>
      <c r="P3217" s="6">
        <f>E3217/L3217</f>
        <v>262.11194029850748</v>
      </c>
      <c r="Q3217" t="str">
        <f t="shared" si="200"/>
        <v>theater</v>
      </c>
      <c r="R3217" t="str">
        <f t="shared" si="201"/>
        <v>plays</v>
      </c>
      <c r="S3217" s="13">
        <f>(I3217/86400)+25569+(-8/24)</f>
        <v>42256.832638888889</v>
      </c>
      <c r="T3217" s="13">
        <f>(J3217/86400)+25569+(-8/24)</f>
        <v>42219.331840277773</v>
      </c>
      <c r="U3217" t="str">
        <f t="shared" si="202"/>
        <v>Aug</v>
      </c>
      <c r="V3217">
        <f t="shared" si="203"/>
        <v>2015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>(E3218/D3218)*100</f>
        <v>100.05</v>
      </c>
      <c r="P3218" s="6">
        <f>E3218/L3218</f>
        <v>57.171428571428571</v>
      </c>
      <c r="Q3218" t="str">
        <f t="shared" si="200"/>
        <v>theater</v>
      </c>
      <c r="R3218" t="str">
        <f t="shared" si="201"/>
        <v>plays</v>
      </c>
      <c r="S3218" s="13">
        <f>(I3218/86400)+25569+(-8/24)</f>
        <v>42196.270833333336</v>
      </c>
      <c r="T3218" s="13">
        <f>(J3218/86400)+25569+(-8/24)</f>
        <v>42165.129293981481</v>
      </c>
      <c r="U3218" t="str">
        <f t="shared" si="202"/>
        <v>Jun</v>
      </c>
      <c r="V3218">
        <f t="shared" si="203"/>
        <v>2015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>(E3219/D3219)*100</f>
        <v>116.02222222222223</v>
      </c>
      <c r="P3219" s="6">
        <f>E3219/L3219</f>
        <v>50.20192307692308</v>
      </c>
      <c r="Q3219" t="str">
        <f t="shared" si="200"/>
        <v>theater</v>
      </c>
      <c r="R3219" t="str">
        <f t="shared" si="201"/>
        <v>plays</v>
      </c>
      <c r="S3219" s="13">
        <f>(I3219/86400)+25569+(-8/24)</f>
        <v>42678.212777777771</v>
      </c>
      <c r="T3219" s="13">
        <f>(J3219/86400)+25569+(-8/24)</f>
        <v>42648.212777777771</v>
      </c>
      <c r="U3219" t="str">
        <f t="shared" si="202"/>
        <v>Oct</v>
      </c>
      <c r="V3219">
        <f t="shared" si="203"/>
        <v>2016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>(E3220/D3220)*100</f>
        <v>102.1</v>
      </c>
      <c r="P3220" s="6">
        <f>E3220/L3220</f>
        <v>66.586956521739125</v>
      </c>
      <c r="Q3220" t="str">
        <f t="shared" si="200"/>
        <v>theater</v>
      </c>
      <c r="R3220" t="str">
        <f t="shared" si="201"/>
        <v>plays</v>
      </c>
      <c r="S3220" s="13">
        <f>(I3220/86400)+25569+(-8/24)</f>
        <v>42003.666666666664</v>
      </c>
      <c r="T3220" s="13">
        <f>(J3220/86400)+25569+(-8/24)</f>
        <v>41970.668819444443</v>
      </c>
      <c r="U3220" t="str">
        <f t="shared" si="202"/>
        <v>Nov</v>
      </c>
      <c r="V3220">
        <f t="shared" si="203"/>
        <v>2014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>(E3221/D3221)*100</f>
        <v>100.11000000000001</v>
      </c>
      <c r="P3221" s="6">
        <f>E3221/L3221</f>
        <v>168.25210084033614</v>
      </c>
      <c r="Q3221" t="str">
        <f t="shared" si="200"/>
        <v>theater</v>
      </c>
      <c r="R3221" t="str">
        <f t="shared" si="201"/>
        <v>plays</v>
      </c>
      <c r="S3221" s="13">
        <f>(I3221/86400)+25569+(-8/24)</f>
        <v>42085.608182870368</v>
      </c>
      <c r="T3221" s="13">
        <f>(J3221/86400)+25569+(-8/24)</f>
        <v>42050.64984953704</v>
      </c>
      <c r="U3221" t="str">
        <f t="shared" si="202"/>
        <v>Feb</v>
      </c>
      <c r="V3221">
        <f t="shared" si="203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>(E3222/D3222)*100</f>
        <v>100.84</v>
      </c>
      <c r="P3222" s="6">
        <f>E3222/L3222</f>
        <v>256.37288135593218</v>
      </c>
      <c r="Q3222" t="str">
        <f t="shared" si="200"/>
        <v>theater</v>
      </c>
      <c r="R3222" t="str">
        <f t="shared" si="201"/>
        <v>plays</v>
      </c>
      <c r="S3222" s="13">
        <f>(I3222/86400)+25569+(-8/24)</f>
        <v>42806.541666666664</v>
      </c>
      <c r="T3222" s="13">
        <f>(J3222/86400)+25569+(-8/24)</f>
        <v>42772.500046296293</v>
      </c>
      <c r="U3222" t="str">
        <f t="shared" si="202"/>
        <v>Feb</v>
      </c>
      <c r="V3222">
        <f t="shared" si="203"/>
        <v>2017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>(E3223/D3223)*100</f>
        <v>103.42499999999998</v>
      </c>
      <c r="P3223" s="6">
        <f>E3223/L3223</f>
        <v>36.610619469026545</v>
      </c>
      <c r="Q3223" t="str">
        <f t="shared" si="200"/>
        <v>theater</v>
      </c>
      <c r="R3223" t="str">
        <f t="shared" si="201"/>
        <v>plays</v>
      </c>
      <c r="S3223" s="13">
        <f>(I3223/86400)+25569+(-8/24)</f>
        <v>42190.363460648143</v>
      </c>
      <c r="T3223" s="13">
        <f>(J3223/86400)+25569+(-8/24)</f>
        <v>42155.363460648143</v>
      </c>
      <c r="U3223" t="str">
        <f t="shared" si="202"/>
        <v>May</v>
      </c>
      <c r="V3223">
        <f t="shared" si="203"/>
        <v>2015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>(E3224/D3224)*100</f>
        <v>124.8</v>
      </c>
      <c r="P3224" s="6">
        <f>E3224/L3224</f>
        <v>37.142857142857146</v>
      </c>
      <c r="Q3224" t="str">
        <f t="shared" si="200"/>
        <v>theater</v>
      </c>
      <c r="R3224" t="str">
        <f t="shared" si="201"/>
        <v>plays</v>
      </c>
      <c r="S3224" s="13">
        <f>(I3224/86400)+25569+(-8/24)</f>
        <v>42301.561805555553</v>
      </c>
      <c r="T3224" s="13">
        <f>(J3224/86400)+25569+(-8/24)</f>
        <v>42270.248807870368</v>
      </c>
      <c r="U3224" t="str">
        <f t="shared" si="202"/>
        <v>Sep</v>
      </c>
      <c r="V3224">
        <f t="shared" si="203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>(E3225/D3225)*100</f>
        <v>109.51612903225806</v>
      </c>
      <c r="P3225" s="6">
        <f>E3225/L3225</f>
        <v>45.878378378378379</v>
      </c>
      <c r="Q3225" t="str">
        <f t="shared" si="200"/>
        <v>theater</v>
      </c>
      <c r="R3225" t="str">
        <f t="shared" si="201"/>
        <v>plays</v>
      </c>
      <c r="S3225" s="13">
        <f>(I3225/86400)+25569+(-8/24)</f>
        <v>42236.502037037033</v>
      </c>
      <c r="T3225" s="13">
        <f>(J3225/86400)+25569+(-8/24)</f>
        <v>42206.502037037033</v>
      </c>
      <c r="U3225" t="str">
        <f t="shared" si="202"/>
        <v>Jul</v>
      </c>
      <c r="V3225">
        <f t="shared" si="203"/>
        <v>2015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>(E3226/D3226)*100</f>
        <v>102.03333333333333</v>
      </c>
      <c r="P3226" s="6">
        <f>E3226/L3226</f>
        <v>141.71296296296296</v>
      </c>
      <c r="Q3226" t="str">
        <f t="shared" si="200"/>
        <v>theater</v>
      </c>
      <c r="R3226" t="str">
        <f t="shared" si="201"/>
        <v>plays</v>
      </c>
      <c r="S3226" s="13">
        <f>(I3226/86400)+25569+(-8/24)</f>
        <v>42744.874999999993</v>
      </c>
      <c r="T3226" s="13">
        <f>(J3226/86400)+25569+(-8/24)</f>
        <v>42697.517511574071</v>
      </c>
      <c r="U3226" t="str">
        <f t="shared" si="202"/>
        <v>Nov</v>
      </c>
      <c r="V3226">
        <f t="shared" si="203"/>
        <v>2016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>(E3227/D3227)*100</f>
        <v>102.35000000000001</v>
      </c>
      <c r="P3227" s="6">
        <f>E3227/L3227</f>
        <v>52.487179487179489</v>
      </c>
      <c r="Q3227" t="str">
        <f t="shared" si="200"/>
        <v>theater</v>
      </c>
      <c r="R3227" t="str">
        <f t="shared" si="201"/>
        <v>plays</v>
      </c>
      <c r="S3227" s="13">
        <f>(I3227/86400)+25569+(-8/24)</f>
        <v>42524.541666666664</v>
      </c>
      <c r="T3227" s="13">
        <f>(J3227/86400)+25569+(-8/24)</f>
        <v>42503.226134259261</v>
      </c>
      <c r="U3227" t="str">
        <f t="shared" si="202"/>
        <v>May</v>
      </c>
      <c r="V3227">
        <f t="shared" si="203"/>
        <v>2016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>(E3228/D3228)*100</f>
        <v>104.16666666666667</v>
      </c>
      <c r="P3228" s="6">
        <f>E3228/L3228</f>
        <v>59.523809523809526</v>
      </c>
      <c r="Q3228" t="str">
        <f t="shared" si="200"/>
        <v>theater</v>
      </c>
      <c r="R3228" t="str">
        <f t="shared" si="201"/>
        <v>plays</v>
      </c>
      <c r="S3228" s="13">
        <f>(I3228/86400)+25569+(-8/24)</f>
        <v>42307.250138888885</v>
      </c>
      <c r="T3228" s="13">
        <f>(J3228/86400)+25569+(-8/24)</f>
        <v>42277.250138888885</v>
      </c>
      <c r="U3228" t="str">
        <f t="shared" si="202"/>
        <v>Sep</v>
      </c>
      <c r="V3228">
        <f t="shared" si="203"/>
        <v>2015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>(E3229/D3229)*100</f>
        <v>125</v>
      </c>
      <c r="P3229" s="6">
        <f>E3229/L3229</f>
        <v>50</v>
      </c>
      <c r="Q3229" t="str">
        <f t="shared" si="200"/>
        <v>theater</v>
      </c>
      <c r="R3229" t="str">
        <f t="shared" si="201"/>
        <v>plays</v>
      </c>
      <c r="S3229" s="13">
        <f>(I3229/86400)+25569+(-8/24)</f>
        <v>42752.549027777779</v>
      </c>
      <c r="T3229" s="13">
        <f>(J3229/86400)+25569+(-8/24)</f>
        <v>42722.549027777779</v>
      </c>
      <c r="U3229" t="str">
        <f t="shared" si="202"/>
        <v>Dec</v>
      </c>
      <c r="V3229">
        <f t="shared" si="203"/>
        <v>2016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>(E3230/D3230)*100</f>
        <v>102.34285714285714</v>
      </c>
      <c r="P3230" s="6">
        <f>E3230/L3230</f>
        <v>193.62162162162161</v>
      </c>
      <c r="Q3230" t="str">
        <f t="shared" si="200"/>
        <v>theater</v>
      </c>
      <c r="R3230" t="str">
        <f t="shared" si="201"/>
        <v>plays</v>
      </c>
      <c r="S3230" s="13">
        <f>(I3230/86400)+25569+(-8/24)</f>
        <v>42354.874305555553</v>
      </c>
      <c r="T3230" s="13">
        <f>(J3230/86400)+25569+(-8/24)</f>
        <v>42323.375972222224</v>
      </c>
      <c r="U3230" t="str">
        <f t="shared" si="202"/>
        <v>Nov</v>
      </c>
      <c r="V3230">
        <f t="shared" si="203"/>
        <v>2015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>(E3231/D3231)*100</f>
        <v>107.86500000000001</v>
      </c>
      <c r="P3231" s="6">
        <f>E3231/L3231</f>
        <v>106.79702970297029</v>
      </c>
      <c r="Q3231" t="str">
        <f t="shared" si="200"/>
        <v>theater</v>
      </c>
      <c r="R3231" t="str">
        <f t="shared" si="201"/>
        <v>plays</v>
      </c>
      <c r="S3231" s="13">
        <f>(I3231/86400)+25569+(-8/24)</f>
        <v>41962.999976851854</v>
      </c>
      <c r="T3231" s="13">
        <f>(J3231/86400)+25569+(-8/24)</f>
        <v>41932.958310185182</v>
      </c>
      <c r="U3231" t="str">
        <f t="shared" si="202"/>
        <v>Oct</v>
      </c>
      <c r="V3231">
        <f t="shared" si="203"/>
        <v>2014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>(E3232/D3232)*100</f>
        <v>109.88461538461539</v>
      </c>
      <c r="P3232" s="6">
        <f>E3232/L3232</f>
        <v>77.21621621621621</v>
      </c>
      <c r="Q3232" t="str">
        <f t="shared" si="200"/>
        <v>theater</v>
      </c>
      <c r="R3232" t="str">
        <f t="shared" si="201"/>
        <v>plays</v>
      </c>
      <c r="S3232" s="13">
        <f>(I3232/86400)+25569+(-8/24)</f>
        <v>41912.832638888889</v>
      </c>
      <c r="T3232" s="13">
        <f>(J3232/86400)+25569+(-8/24)</f>
        <v>41897.834791666661</v>
      </c>
      <c r="U3232" t="str">
        <f t="shared" si="202"/>
        <v>Sep</v>
      </c>
      <c r="V3232">
        <f t="shared" si="203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>(E3233/D3233)*100</f>
        <v>161</v>
      </c>
      <c r="P3233" s="6">
        <f>E3233/L3233</f>
        <v>57.5</v>
      </c>
      <c r="Q3233" t="str">
        <f t="shared" si="200"/>
        <v>theater</v>
      </c>
      <c r="R3233" t="str">
        <f t="shared" si="201"/>
        <v>plays</v>
      </c>
      <c r="S3233" s="13">
        <f>(I3233/86400)+25569+(-8/24)</f>
        <v>42476.610497685186</v>
      </c>
      <c r="T3233" s="13">
        <f>(J3233/86400)+25569+(-8/24)</f>
        <v>42446.610497685186</v>
      </c>
      <c r="U3233" t="str">
        <f t="shared" si="202"/>
        <v>Mar</v>
      </c>
      <c r="V3233">
        <f t="shared" si="203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>(E3234/D3234)*100</f>
        <v>131.20000000000002</v>
      </c>
      <c r="P3234" s="6">
        <f>E3234/L3234</f>
        <v>50.46153846153846</v>
      </c>
      <c r="Q3234" t="str">
        <f t="shared" si="200"/>
        <v>theater</v>
      </c>
      <c r="R3234" t="str">
        <f t="shared" si="201"/>
        <v>plays</v>
      </c>
      <c r="S3234" s="13">
        <f>(I3234/86400)+25569+(-8/24)</f>
        <v>42493.832638888889</v>
      </c>
      <c r="T3234" s="13">
        <f>(J3234/86400)+25569+(-8/24)</f>
        <v>42463.480520833335</v>
      </c>
      <c r="U3234" t="str">
        <f t="shared" si="202"/>
        <v>Apr</v>
      </c>
      <c r="V3234">
        <f t="shared" si="203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>(E3235/D3235)*100</f>
        <v>118.8</v>
      </c>
      <c r="P3235" s="6">
        <f>E3235/L3235</f>
        <v>97.377049180327873</v>
      </c>
      <c r="Q3235" t="str">
        <f t="shared" si="200"/>
        <v>theater</v>
      </c>
      <c r="R3235" t="str">
        <f t="shared" si="201"/>
        <v>plays</v>
      </c>
      <c r="S3235" s="13">
        <f>(I3235/86400)+25569+(-8/24)</f>
        <v>42796.471701388888</v>
      </c>
      <c r="T3235" s="13">
        <f>(J3235/86400)+25569+(-8/24)</f>
        <v>42766.471701388888</v>
      </c>
      <c r="U3235" t="str">
        <f t="shared" si="202"/>
        <v>Jan</v>
      </c>
      <c r="V3235">
        <f t="shared" si="203"/>
        <v>2017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>(E3236/D3236)*100</f>
        <v>100.39275000000001</v>
      </c>
      <c r="P3236" s="6">
        <f>E3236/L3236</f>
        <v>34.91921739130435</v>
      </c>
      <c r="Q3236" t="str">
        <f t="shared" si="200"/>
        <v>theater</v>
      </c>
      <c r="R3236" t="str">
        <f t="shared" si="201"/>
        <v>plays</v>
      </c>
      <c r="S3236" s="13">
        <f>(I3236/86400)+25569+(-8/24)</f>
        <v>42767.646527777775</v>
      </c>
      <c r="T3236" s="13">
        <f>(J3236/86400)+25569+(-8/24)</f>
        <v>42734.456111111103</v>
      </c>
      <c r="U3236" t="str">
        <f t="shared" si="202"/>
        <v>Dec</v>
      </c>
      <c r="V3236">
        <f t="shared" si="203"/>
        <v>2016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>(E3237/D3237)*100</f>
        <v>103.20666666666666</v>
      </c>
      <c r="P3237" s="6">
        <f>E3237/L3237</f>
        <v>85.530386740331494</v>
      </c>
      <c r="Q3237" t="str">
        <f t="shared" si="200"/>
        <v>theater</v>
      </c>
      <c r="R3237" t="str">
        <f t="shared" si="201"/>
        <v>plays</v>
      </c>
      <c r="S3237" s="13">
        <f>(I3237/86400)+25569+(-8/24)</f>
        <v>42552.014479166661</v>
      </c>
      <c r="T3237" s="13">
        <f>(J3237/86400)+25569+(-8/24)</f>
        <v>42522.014479166661</v>
      </c>
      <c r="U3237" t="str">
        <f t="shared" si="202"/>
        <v>Jun</v>
      </c>
      <c r="V3237">
        <f t="shared" si="203"/>
        <v>2016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>(E3238/D3238)*100</f>
        <v>100.6</v>
      </c>
      <c r="P3238" s="6">
        <f>E3238/L3238</f>
        <v>182.90909090909091</v>
      </c>
      <c r="Q3238" t="str">
        <f t="shared" si="200"/>
        <v>theater</v>
      </c>
      <c r="R3238" t="str">
        <f t="shared" si="201"/>
        <v>plays</v>
      </c>
      <c r="S3238" s="13">
        <f>(I3238/86400)+25569+(-8/24)</f>
        <v>42732.583715277775</v>
      </c>
      <c r="T3238" s="13">
        <f>(J3238/86400)+25569+(-8/24)</f>
        <v>42702.583715277775</v>
      </c>
      <c r="U3238" t="str">
        <f t="shared" si="202"/>
        <v>Nov</v>
      </c>
      <c r="V3238">
        <f t="shared" si="203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>(E3239/D3239)*100</f>
        <v>100.78754285714287</v>
      </c>
      <c r="P3239" s="6">
        <f>E3239/L3239</f>
        <v>131.13620817843866</v>
      </c>
      <c r="Q3239" t="str">
        <f t="shared" si="200"/>
        <v>theater</v>
      </c>
      <c r="R3239" t="str">
        <f t="shared" si="201"/>
        <v>plays</v>
      </c>
      <c r="S3239" s="13">
        <f>(I3239/86400)+25569+(-8/24)</f>
        <v>42275.832638888889</v>
      </c>
      <c r="T3239" s="13">
        <f>(J3239/86400)+25569+(-8/24)</f>
        <v>42252.141018518516</v>
      </c>
      <c r="U3239" t="str">
        <f t="shared" si="202"/>
        <v>Sep</v>
      </c>
      <c r="V3239">
        <f t="shared" si="203"/>
        <v>2015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>(E3240/D3240)*100</f>
        <v>112.32142857142857</v>
      </c>
      <c r="P3240" s="6">
        <f>E3240/L3240</f>
        <v>39.810126582278478</v>
      </c>
      <c r="Q3240" t="str">
        <f t="shared" si="200"/>
        <v>theater</v>
      </c>
      <c r="R3240" t="str">
        <f t="shared" si="201"/>
        <v>plays</v>
      </c>
      <c r="S3240" s="13">
        <f>(I3240/86400)+25569+(-8/24)</f>
        <v>42186.177060185182</v>
      </c>
      <c r="T3240" s="13">
        <f>(J3240/86400)+25569+(-8/24)</f>
        <v>42156.177060185182</v>
      </c>
      <c r="U3240" t="str">
        <f t="shared" si="202"/>
        <v>Jun</v>
      </c>
      <c r="V3240">
        <f t="shared" si="203"/>
        <v>2015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>(E3241/D3241)*100</f>
        <v>105.91914022517912</v>
      </c>
      <c r="P3241" s="6">
        <f>E3241/L3241</f>
        <v>59.701730769230764</v>
      </c>
      <c r="Q3241" t="str">
        <f t="shared" si="200"/>
        <v>theater</v>
      </c>
      <c r="R3241" t="str">
        <f t="shared" si="201"/>
        <v>plays</v>
      </c>
      <c r="S3241" s="13">
        <f>(I3241/86400)+25569+(-8/24)</f>
        <v>42302.665972222218</v>
      </c>
      <c r="T3241" s="13">
        <f>(J3241/86400)+25569+(-8/24)</f>
        <v>42277.755706018514</v>
      </c>
      <c r="U3241" t="str">
        <f t="shared" si="202"/>
        <v>Sep</v>
      </c>
      <c r="V3241">
        <f t="shared" si="203"/>
        <v>2015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>(E3242/D3242)*100</f>
        <v>100.56666666666668</v>
      </c>
      <c r="P3242" s="6">
        <f>E3242/L3242</f>
        <v>88.735294117647058</v>
      </c>
      <c r="Q3242" t="str">
        <f t="shared" si="200"/>
        <v>theater</v>
      </c>
      <c r="R3242" t="str">
        <f t="shared" si="201"/>
        <v>plays</v>
      </c>
      <c r="S3242" s="13">
        <f>(I3242/86400)+25569+(-8/24)</f>
        <v>42782.624999999993</v>
      </c>
      <c r="T3242" s="13">
        <f>(J3242/86400)+25569+(-8/24)</f>
        <v>42754.360509259255</v>
      </c>
      <c r="U3242" t="str">
        <f t="shared" si="202"/>
        <v>Jan</v>
      </c>
      <c r="V3242">
        <f t="shared" si="203"/>
        <v>2017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>(E3243/D3243)*100</f>
        <v>115.30588235294117</v>
      </c>
      <c r="P3243" s="6">
        <f>E3243/L3243</f>
        <v>58.688622754491021</v>
      </c>
      <c r="Q3243" t="str">
        <f t="shared" si="200"/>
        <v>theater</v>
      </c>
      <c r="R3243" t="str">
        <f t="shared" si="201"/>
        <v>plays</v>
      </c>
      <c r="S3243" s="13">
        <f>(I3243/86400)+25569+(-8/24)</f>
        <v>41925.957638888889</v>
      </c>
      <c r="T3243" s="13">
        <f>(J3243/86400)+25569+(-8/24)</f>
        <v>41892.991550925923</v>
      </c>
      <c r="U3243" t="str">
        <f t="shared" si="202"/>
        <v>Sep</v>
      </c>
      <c r="V3243">
        <f t="shared" si="203"/>
        <v>2014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>(E3244/D3244)*100</f>
        <v>127.30419999999999</v>
      </c>
      <c r="P3244" s="6">
        <f>E3244/L3244</f>
        <v>69.56513661202186</v>
      </c>
      <c r="Q3244" t="str">
        <f t="shared" si="200"/>
        <v>theater</v>
      </c>
      <c r="R3244" t="str">
        <f t="shared" si="201"/>
        <v>plays</v>
      </c>
      <c r="S3244" s="13">
        <f>(I3244/86400)+25569+(-8/24)</f>
        <v>41901.422361111108</v>
      </c>
      <c r="T3244" s="13">
        <f>(J3244/86400)+25569+(-8/24)</f>
        <v>41871.422361111108</v>
      </c>
      <c r="U3244" t="str">
        <f t="shared" si="202"/>
        <v>Aug</v>
      </c>
      <c r="V3244">
        <f t="shared" si="203"/>
        <v>2014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>(E3245/D3245)*100</f>
        <v>102.83750000000001</v>
      </c>
      <c r="P3245" s="6">
        <f>E3245/L3245</f>
        <v>115.87323943661971</v>
      </c>
      <c r="Q3245" t="str">
        <f t="shared" si="200"/>
        <v>theater</v>
      </c>
      <c r="R3245" t="str">
        <f t="shared" si="201"/>
        <v>plays</v>
      </c>
      <c r="S3245" s="13">
        <f>(I3245/86400)+25569+(-8/24)</f>
        <v>42285.666666666664</v>
      </c>
      <c r="T3245" s="13">
        <f>(J3245/86400)+25569+(-8/24)</f>
        <v>42261.763449074067</v>
      </c>
      <c r="U3245" t="str">
        <f t="shared" si="202"/>
        <v>Sep</v>
      </c>
      <c r="V3245">
        <f t="shared" si="203"/>
        <v>2015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>(E3246/D3246)*100</f>
        <v>102.9375</v>
      </c>
      <c r="P3246" s="6">
        <f>E3246/L3246</f>
        <v>23.869565217391305</v>
      </c>
      <c r="Q3246" t="str">
        <f t="shared" si="200"/>
        <v>theater</v>
      </c>
      <c r="R3246" t="str">
        <f t="shared" si="201"/>
        <v>plays</v>
      </c>
      <c r="S3246" s="13">
        <f>(I3246/86400)+25569+(-8/24)</f>
        <v>42705.402569444443</v>
      </c>
      <c r="T3246" s="13">
        <f>(J3246/86400)+25569+(-8/24)</f>
        <v>42675.360902777778</v>
      </c>
      <c r="U3246" t="str">
        <f t="shared" si="202"/>
        <v>Nov</v>
      </c>
      <c r="V3246">
        <f t="shared" si="203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>(E3247/D3247)*100</f>
        <v>104.3047619047619</v>
      </c>
      <c r="P3247" s="6">
        <f>E3247/L3247</f>
        <v>81.125925925925927</v>
      </c>
      <c r="Q3247" t="str">
        <f t="shared" si="200"/>
        <v>theater</v>
      </c>
      <c r="R3247" t="str">
        <f t="shared" si="201"/>
        <v>plays</v>
      </c>
      <c r="S3247" s="13">
        <f>(I3247/86400)+25569+(-8/24)</f>
        <v>42166.749999999993</v>
      </c>
      <c r="T3247" s="13">
        <f>(J3247/86400)+25569+(-8/24)</f>
        <v>42135.266874999994</v>
      </c>
      <c r="U3247" t="str">
        <f t="shared" si="202"/>
        <v>May</v>
      </c>
      <c r="V3247">
        <f t="shared" si="203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>(E3248/D3248)*100</f>
        <v>111.22000000000001</v>
      </c>
      <c r="P3248" s="6">
        <f>E3248/L3248</f>
        <v>57.626943005181346</v>
      </c>
      <c r="Q3248" t="str">
        <f t="shared" si="200"/>
        <v>theater</v>
      </c>
      <c r="R3248" t="str">
        <f t="shared" si="201"/>
        <v>plays</v>
      </c>
      <c r="S3248" s="13">
        <f>(I3248/86400)+25569+(-8/24)</f>
        <v>42258.832638888889</v>
      </c>
      <c r="T3248" s="13">
        <f>(J3248/86400)+25569+(-8/24)</f>
        <v>42230.138888888883</v>
      </c>
      <c r="U3248" t="str">
        <f t="shared" si="202"/>
        <v>Aug</v>
      </c>
      <c r="V3248">
        <f t="shared" si="203"/>
        <v>2015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>(E3249/D3249)*100</f>
        <v>105.86</v>
      </c>
      <c r="P3249" s="6">
        <f>E3249/L3249</f>
        <v>46.429824561403507</v>
      </c>
      <c r="Q3249" t="str">
        <f t="shared" si="200"/>
        <v>theater</v>
      </c>
      <c r="R3249" t="str">
        <f t="shared" si="201"/>
        <v>plays</v>
      </c>
      <c r="S3249" s="13">
        <f>(I3249/86400)+25569+(-8/24)</f>
        <v>42197.10083333333</v>
      </c>
      <c r="T3249" s="13">
        <f>(J3249/86400)+25569+(-8/24)</f>
        <v>42167.10083333333</v>
      </c>
      <c r="U3249" t="str">
        <f t="shared" si="202"/>
        <v>Jun</v>
      </c>
      <c r="V3249">
        <f t="shared" si="203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>(E3250/D3250)*100</f>
        <v>100.79166666666666</v>
      </c>
      <c r="P3250" s="6">
        <f>E3250/L3250</f>
        <v>60.475000000000001</v>
      </c>
      <c r="Q3250" t="str">
        <f t="shared" si="200"/>
        <v>theater</v>
      </c>
      <c r="R3250" t="str">
        <f t="shared" si="201"/>
        <v>plays</v>
      </c>
      <c r="S3250" s="13">
        <f>(I3250/86400)+25569+(-8/24)</f>
        <v>42098.513391203705</v>
      </c>
      <c r="T3250" s="13">
        <f>(J3250/86400)+25569+(-8/24)</f>
        <v>42068.55505787037</v>
      </c>
      <c r="U3250" t="str">
        <f t="shared" si="202"/>
        <v>Mar</v>
      </c>
      <c r="V3250">
        <f t="shared" si="203"/>
        <v>2015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>(E3251/D3251)*100</f>
        <v>104.92727272727274</v>
      </c>
      <c r="P3251" s="6">
        <f>E3251/L3251</f>
        <v>65.579545454545453</v>
      </c>
      <c r="Q3251" t="str">
        <f t="shared" si="200"/>
        <v>theater</v>
      </c>
      <c r="R3251" t="str">
        <f t="shared" si="201"/>
        <v>plays</v>
      </c>
      <c r="S3251" s="13">
        <f>(I3251/86400)+25569+(-8/24)</f>
        <v>42175.413356481477</v>
      </c>
      <c r="T3251" s="13">
        <f>(J3251/86400)+25569+(-8/24)</f>
        <v>42145.413356481477</v>
      </c>
      <c r="U3251" t="str">
        <f t="shared" si="202"/>
        <v>May</v>
      </c>
      <c r="V3251">
        <f t="shared" si="203"/>
        <v>2015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>(E3252/D3252)*100</f>
        <v>101.55199999999999</v>
      </c>
      <c r="P3252" s="6">
        <f>E3252/L3252</f>
        <v>119.1924882629108</v>
      </c>
      <c r="Q3252" t="str">
        <f t="shared" si="200"/>
        <v>theater</v>
      </c>
      <c r="R3252" t="str">
        <f t="shared" si="201"/>
        <v>plays</v>
      </c>
      <c r="S3252" s="13">
        <f>(I3252/86400)+25569+(-8/24)</f>
        <v>41948.450509259259</v>
      </c>
      <c r="T3252" s="13">
        <f>(J3252/86400)+25569+(-8/24)</f>
        <v>41918.408842592587</v>
      </c>
      <c r="U3252" t="str">
        <f t="shared" si="202"/>
        <v>Oct</v>
      </c>
      <c r="V3252">
        <f t="shared" si="203"/>
        <v>2014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>(E3253/D3253)*100</f>
        <v>110.73333333333333</v>
      </c>
      <c r="P3253" s="6">
        <f>E3253/L3253</f>
        <v>83.05</v>
      </c>
      <c r="Q3253" t="str">
        <f t="shared" si="200"/>
        <v>theater</v>
      </c>
      <c r="R3253" t="str">
        <f t="shared" si="201"/>
        <v>plays</v>
      </c>
      <c r="S3253" s="13">
        <f>(I3253/86400)+25569+(-8/24)</f>
        <v>42176.39775462963</v>
      </c>
      <c r="T3253" s="13">
        <f>(J3253/86400)+25569+(-8/24)</f>
        <v>42146.39775462963</v>
      </c>
      <c r="U3253" t="str">
        <f t="shared" si="202"/>
        <v>May</v>
      </c>
      <c r="V3253">
        <f t="shared" si="203"/>
        <v>2015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>(E3254/D3254)*100</f>
        <v>127.82222222222221</v>
      </c>
      <c r="P3254" s="6">
        <f>E3254/L3254</f>
        <v>57.52</v>
      </c>
      <c r="Q3254" t="str">
        <f t="shared" si="200"/>
        <v>theater</v>
      </c>
      <c r="R3254" t="str">
        <f t="shared" si="201"/>
        <v>plays</v>
      </c>
      <c r="S3254" s="13">
        <f>(I3254/86400)+25569+(-8/24)</f>
        <v>42620.139351851853</v>
      </c>
      <c r="T3254" s="13">
        <f>(J3254/86400)+25569+(-8/24)</f>
        <v>42590.139351851853</v>
      </c>
      <c r="U3254" t="str">
        <f t="shared" si="202"/>
        <v>Aug</v>
      </c>
      <c r="V3254">
        <f t="shared" si="203"/>
        <v>2016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>(E3255/D3255)*100</f>
        <v>101.82500000000002</v>
      </c>
      <c r="P3255" s="6">
        <f>E3255/L3255</f>
        <v>177.08695652173913</v>
      </c>
      <c r="Q3255" t="str">
        <f t="shared" si="200"/>
        <v>theater</v>
      </c>
      <c r="R3255" t="str">
        <f t="shared" si="201"/>
        <v>plays</v>
      </c>
      <c r="S3255" s="13">
        <f>(I3255/86400)+25569+(-8/24)</f>
        <v>42620.822916666664</v>
      </c>
      <c r="T3255" s="13">
        <f>(J3255/86400)+25569+(-8/24)</f>
        <v>42602.243379629632</v>
      </c>
      <c r="U3255" t="str">
        <f t="shared" si="202"/>
        <v>Aug</v>
      </c>
      <c r="V3255">
        <f t="shared" si="203"/>
        <v>2016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>(E3256/D3256)*100</f>
        <v>101.25769230769231</v>
      </c>
      <c r="P3256" s="6">
        <f>E3256/L3256</f>
        <v>70.771505376344081</v>
      </c>
      <c r="Q3256" t="str">
        <f t="shared" si="200"/>
        <v>theater</v>
      </c>
      <c r="R3256" t="str">
        <f t="shared" si="201"/>
        <v>plays</v>
      </c>
      <c r="S3256" s="13">
        <f>(I3256/86400)+25569+(-8/24)</f>
        <v>42088.710752314808</v>
      </c>
      <c r="T3256" s="13">
        <f>(J3256/86400)+25569+(-8/24)</f>
        <v>42058.752418981479</v>
      </c>
      <c r="U3256" t="str">
        <f t="shared" si="202"/>
        <v>Feb</v>
      </c>
      <c r="V3256">
        <f t="shared" si="203"/>
        <v>2015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>(E3257/D3257)*100</f>
        <v>175</v>
      </c>
      <c r="P3257" s="6">
        <f>E3257/L3257</f>
        <v>29.166666666666668</v>
      </c>
      <c r="Q3257" t="str">
        <f t="shared" si="200"/>
        <v>theater</v>
      </c>
      <c r="R3257" t="str">
        <f t="shared" si="201"/>
        <v>plays</v>
      </c>
      <c r="S3257" s="13">
        <f>(I3257/86400)+25569+(-8/24)</f>
        <v>41919.434895833328</v>
      </c>
      <c r="T3257" s="13">
        <f>(J3257/86400)+25569+(-8/24)</f>
        <v>41889.434895833328</v>
      </c>
      <c r="U3257" t="str">
        <f t="shared" si="202"/>
        <v>Sep</v>
      </c>
      <c r="V3257">
        <f t="shared" si="203"/>
        <v>2014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>(E3258/D3258)*100</f>
        <v>128.06</v>
      </c>
      <c r="P3258" s="6">
        <f>E3258/L3258</f>
        <v>72.76136363636364</v>
      </c>
      <c r="Q3258" t="str">
        <f t="shared" si="200"/>
        <v>theater</v>
      </c>
      <c r="R3258" t="str">
        <f t="shared" si="201"/>
        <v>plays</v>
      </c>
      <c r="S3258" s="13">
        <f>(I3258/86400)+25569+(-8/24)</f>
        <v>42165.832638888889</v>
      </c>
      <c r="T3258" s="13">
        <f>(J3258/86400)+25569+(-8/24)</f>
        <v>42144.240474537037</v>
      </c>
      <c r="U3258" t="str">
        <f t="shared" si="202"/>
        <v>May</v>
      </c>
      <c r="V3258">
        <f t="shared" si="203"/>
        <v>2015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>(E3259/D3259)*100</f>
        <v>106.29949999999999</v>
      </c>
      <c r="P3259" s="6">
        <f>E3259/L3259</f>
        <v>51.853414634146333</v>
      </c>
      <c r="Q3259" t="str">
        <f t="shared" si="200"/>
        <v>theater</v>
      </c>
      <c r="R3259" t="str">
        <f t="shared" si="201"/>
        <v>plays</v>
      </c>
      <c r="S3259" s="13">
        <f>(I3259/86400)+25569+(-8/24)</f>
        <v>42788.226296296292</v>
      </c>
      <c r="T3259" s="13">
        <f>(J3259/86400)+25569+(-8/24)</f>
        <v>42758.226296296292</v>
      </c>
      <c r="U3259" t="str">
        <f t="shared" si="202"/>
        <v>Jan</v>
      </c>
      <c r="V3259">
        <f t="shared" si="203"/>
        <v>2017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>(E3260/D3260)*100</f>
        <v>105.21428571428571</v>
      </c>
      <c r="P3260" s="6">
        <f>E3260/L3260</f>
        <v>98.2</v>
      </c>
      <c r="Q3260" t="str">
        <f t="shared" si="200"/>
        <v>theater</v>
      </c>
      <c r="R3260" t="str">
        <f t="shared" si="201"/>
        <v>plays</v>
      </c>
      <c r="S3260" s="13">
        <f>(I3260/86400)+25569+(-8/24)</f>
        <v>42012.553946759253</v>
      </c>
      <c r="T3260" s="13">
        <f>(J3260/86400)+25569+(-8/24)</f>
        <v>41982.553946759253</v>
      </c>
      <c r="U3260" t="str">
        <f t="shared" si="202"/>
        <v>Dec</v>
      </c>
      <c r="V3260">
        <f t="shared" si="203"/>
        <v>2014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>(E3261/D3261)*100</f>
        <v>106.16782608695652</v>
      </c>
      <c r="P3261" s="6">
        <f>E3261/L3261</f>
        <v>251.7381443298969</v>
      </c>
      <c r="Q3261" t="str">
        <f t="shared" si="200"/>
        <v>theater</v>
      </c>
      <c r="R3261" t="str">
        <f t="shared" si="201"/>
        <v>plays</v>
      </c>
      <c r="S3261" s="13">
        <f>(I3261/86400)+25569+(-8/24)</f>
        <v>42643.832638888889</v>
      </c>
      <c r="T3261" s="13">
        <f>(J3261/86400)+25569+(-8/24)</f>
        <v>42614.427604166667</v>
      </c>
      <c r="U3261" t="str">
        <f t="shared" si="202"/>
        <v>Sep</v>
      </c>
      <c r="V3261">
        <f t="shared" si="203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>(E3262/D3262)*100</f>
        <v>109.24000000000001</v>
      </c>
      <c r="P3262" s="6">
        <f>E3262/L3262</f>
        <v>74.821917808219183</v>
      </c>
      <c r="Q3262" t="str">
        <f t="shared" si="200"/>
        <v>theater</v>
      </c>
      <c r="R3262" t="str">
        <f t="shared" si="201"/>
        <v>plays</v>
      </c>
      <c r="S3262" s="13">
        <f>(I3262/86400)+25569+(-8/24)</f>
        <v>42338.380995370368</v>
      </c>
      <c r="T3262" s="13">
        <f>(J3262/86400)+25569+(-8/24)</f>
        <v>42303.339328703696</v>
      </c>
      <c r="U3262" t="str">
        <f t="shared" si="202"/>
        <v>Oct</v>
      </c>
      <c r="V3262">
        <f t="shared" si="203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>(E3263/D3263)*100</f>
        <v>100.45454545454547</v>
      </c>
      <c r="P3263" s="6">
        <f>E3263/L3263</f>
        <v>67.65306122448979</v>
      </c>
      <c r="Q3263" t="str">
        <f t="shared" si="200"/>
        <v>theater</v>
      </c>
      <c r="R3263" t="str">
        <f t="shared" si="201"/>
        <v>plays</v>
      </c>
      <c r="S3263" s="13">
        <f>(I3263/86400)+25569+(-8/24)</f>
        <v>42201.392083333332</v>
      </c>
      <c r="T3263" s="13">
        <f>(J3263/86400)+25569+(-8/24)</f>
        <v>42171.392083333332</v>
      </c>
      <c r="U3263" t="str">
        <f t="shared" si="202"/>
        <v>Jun</v>
      </c>
      <c r="V3263">
        <f t="shared" si="203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>(E3264/D3264)*100</f>
        <v>103.04098360655738</v>
      </c>
      <c r="P3264" s="6">
        <f>E3264/L3264</f>
        <v>93.81343283582089</v>
      </c>
      <c r="Q3264" t="str">
        <f t="shared" si="200"/>
        <v>theater</v>
      </c>
      <c r="R3264" t="str">
        <f t="shared" si="201"/>
        <v>plays</v>
      </c>
      <c r="S3264" s="13">
        <f>(I3264/86400)+25569+(-8/24)</f>
        <v>41994.833333333336</v>
      </c>
      <c r="T3264" s="13">
        <f>(J3264/86400)+25569+(-8/24)</f>
        <v>41963.982199074067</v>
      </c>
      <c r="U3264" t="str">
        <f t="shared" si="202"/>
        <v>Nov</v>
      </c>
      <c r="V3264">
        <f t="shared" si="203"/>
        <v>2014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>(E3265/D3265)*100</f>
        <v>112.1664</v>
      </c>
      <c r="P3265" s="6">
        <f>E3265/L3265</f>
        <v>41.237647058823526</v>
      </c>
      <c r="Q3265" t="str">
        <f t="shared" si="200"/>
        <v>theater</v>
      </c>
      <c r="R3265" t="str">
        <f t="shared" si="201"/>
        <v>plays</v>
      </c>
      <c r="S3265" s="13">
        <f>(I3265/86400)+25569+(-8/24)</f>
        <v>42307.541666666664</v>
      </c>
      <c r="T3265" s="13">
        <f>(J3265/86400)+25569+(-8/24)</f>
        <v>42284.18273148148</v>
      </c>
      <c r="U3265" t="str">
        <f t="shared" si="202"/>
        <v>Oct</v>
      </c>
      <c r="V3265">
        <f t="shared" si="203"/>
        <v>2015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>(E3266/D3266)*100</f>
        <v>103</v>
      </c>
      <c r="P3266" s="6">
        <f>E3266/L3266</f>
        <v>52.551020408163268</v>
      </c>
      <c r="Q3266" t="str">
        <f t="shared" si="200"/>
        <v>theater</v>
      </c>
      <c r="R3266" t="str">
        <f t="shared" si="201"/>
        <v>plays</v>
      </c>
      <c r="S3266" s="13">
        <f>(I3266/86400)+25569+(-8/24)</f>
        <v>42032.583333333336</v>
      </c>
      <c r="T3266" s="13">
        <f>(J3266/86400)+25569+(-8/24)</f>
        <v>42016.466874999998</v>
      </c>
      <c r="U3266" t="str">
        <f t="shared" si="202"/>
        <v>Jan</v>
      </c>
      <c r="V3266">
        <f t="shared" si="203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>(E3267/D3267)*100</f>
        <v>164</v>
      </c>
      <c r="P3267" s="6">
        <f>E3267/L3267</f>
        <v>70.285714285714292</v>
      </c>
      <c r="Q3267" t="str">
        <f t="shared" ref="Q3267:Q3330" si="204">LEFT(N3267,FIND("/",N3267)-1)</f>
        <v>theater</v>
      </c>
      <c r="R3267" t="str">
        <f t="shared" ref="R3267:R3330" si="205">MID(N3267,FIND("/",N3267)+1,20)</f>
        <v>plays</v>
      </c>
      <c r="S3267" s="13">
        <f>(I3267/86400)+25569+(-8/24)</f>
        <v>42341.374999999993</v>
      </c>
      <c r="T3267" s="13">
        <f>(J3267/86400)+25569+(-8/24)</f>
        <v>42311.378645833327</v>
      </c>
      <c r="U3267" t="str">
        <f t="shared" ref="U3267:U3330" si="206">TEXT(T3267,"mmm")</f>
        <v>Nov</v>
      </c>
      <c r="V3267">
        <f t="shared" ref="V3267:V3330" si="207">YEAR(T3267)</f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>(E3268/D3268)*100</f>
        <v>131.28333333333333</v>
      </c>
      <c r="P3268" s="6">
        <f>E3268/L3268</f>
        <v>48.325153374233132</v>
      </c>
      <c r="Q3268" t="str">
        <f t="shared" si="204"/>
        <v>theater</v>
      </c>
      <c r="R3268" t="str">
        <f t="shared" si="205"/>
        <v>plays</v>
      </c>
      <c r="S3268" s="13">
        <f>(I3268/86400)+25569+(-8/24)</f>
        <v>42167.541666666664</v>
      </c>
      <c r="T3268" s="13">
        <f>(J3268/86400)+25569+(-8/24)</f>
        <v>42136.202800925923</v>
      </c>
      <c r="U3268" t="str">
        <f t="shared" si="206"/>
        <v>May</v>
      </c>
      <c r="V3268">
        <f t="shared" si="207"/>
        <v>2015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>(E3269/D3269)*100</f>
        <v>102.1</v>
      </c>
      <c r="P3269" s="6">
        <f>E3269/L3269</f>
        <v>53.177083333333336</v>
      </c>
      <c r="Q3269" t="str">
        <f t="shared" si="204"/>
        <v>theater</v>
      </c>
      <c r="R3269" t="str">
        <f t="shared" si="205"/>
        <v>plays</v>
      </c>
      <c r="S3269" s="13">
        <f>(I3269/86400)+25569+(-8/24)</f>
        <v>42202.424305555549</v>
      </c>
      <c r="T3269" s="13">
        <f>(J3269/86400)+25569+(-8/24)</f>
        <v>42172.424305555549</v>
      </c>
      <c r="U3269" t="str">
        <f t="shared" si="206"/>
        <v>Jun</v>
      </c>
      <c r="V3269">
        <f t="shared" si="207"/>
        <v>2015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>(E3270/D3270)*100</f>
        <v>128</v>
      </c>
      <c r="P3270" s="6">
        <f>E3270/L3270</f>
        <v>60.952380952380949</v>
      </c>
      <c r="Q3270" t="str">
        <f t="shared" si="204"/>
        <v>theater</v>
      </c>
      <c r="R3270" t="str">
        <f t="shared" si="205"/>
        <v>plays</v>
      </c>
      <c r="S3270" s="13">
        <f>(I3270/86400)+25569+(-8/24)</f>
        <v>42606.570925925924</v>
      </c>
      <c r="T3270" s="13">
        <f>(J3270/86400)+25569+(-8/24)</f>
        <v>42590.570925925924</v>
      </c>
      <c r="U3270" t="str">
        <f t="shared" si="206"/>
        <v>Aug</v>
      </c>
      <c r="V3270">
        <f t="shared" si="207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>(E3271/D3271)*100</f>
        <v>101.49999999999999</v>
      </c>
      <c r="P3271" s="6">
        <f>E3271/L3271</f>
        <v>116</v>
      </c>
      <c r="Q3271" t="str">
        <f t="shared" si="204"/>
        <v>theater</v>
      </c>
      <c r="R3271" t="str">
        <f t="shared" si="205"/>
        <v>plays</v>
      </c>
      <c r="S3271" s="13">
        <f>(I3271/86400)+25569+(-8/24)</f>
        <v>42171.124999999993</v>
      </c>
      <c r="T3271" s="13">
        <f>(J3271/86400)+25569+(-8/24)</f>
        <v>42137.062465277777</v>
      </c>
      <c r="U3271" t="str">
        <f t="shared" si="206"/>
        <v>May</v>
      </c>
      <c r="V3271">
        <f t="shared" si="207"/>
        <v>2015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>(E3272/D3272)*100</f>
        <v>101.66666666666666</v>
      </c>
      <c r="P3272" s="6">
        <f>E3272/L3272</f>
        <v>61</v>
      </c>
      <c r="Q3272" t="str">
        <f t="shared" si="204"/>
        <v>theater</v>
      </c>
      <c r="R3272" t="str">
        <f t="shared" si="205"/>
        <v>plays</v>
      </c>
      <c r="S3272" s="13">
        <f>(I3272/86400)+25569+(-8/24)</f>
        <v>42197.199826388889</v>
      </c>
      <c r="T3272" s="13">
        <f>(J3272/86400)+25569+(-8/24)</f>
        <v>42167.199826388889</v>
      </c>
      <c r="U3272" t="str">
        <f t="shared" si="206"/>
        <v>Jun</v>
      </c>
      <c r="V3272">
        <f t="shared" si="207"/>
        <v>2015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>(E3273/D3273)*100</f>
        <v>130</v>
      </c>
      <c r="P3273" s="6">
        <f>E3273/L3273</f>
        <v>38.235294117647058</v>
      </c>
      <c r="Q3273" t="str">
        <f t="shared" si="204"/>
        <v>theater</v>
      </c>
      <c r="R3273" t="str">
        <f t="shared" si="205"/>
        <v>plays</v>
      </c>
      <c r="S3273" s="13">
        <f>(I3273/86400)+25569+(-8/24)</f>
        <v>41945.145543981482</v>
      </c>
      <c r="T3273" s="13">
        <f>(J3273/86400)+25569+(-8/24)</f>
        <v>41915.10387731481</v>
      </c>
      <c r="U3273" t="str">
        <f t="shared" si="206"/>
        <v>Oct</v>
      </c>
      <c r="V3273">
        <f t="shared" si="207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>(E3274/D3274)*100</f>
        <v>154.43</v>
      </c>
      <c r="P3274" s="6">
        <f>E3274/L3274</f>
        <v>106.50344827586207</v>
      </c>
      <c r="Q3274" t="str">
        <f t="shared" si="204"/>
        <v>theater</v>
      </c>
      <c r="R3274" t="str">
        <f t="shared" si="205"/>
        <v>plays</v>
      </c>
      <c r="S3274" s="13">
        <f>(I3274/86400)+25569+(-8/24)</f>
        <v>42314.208437499998</v>
      </c>
      <c r="T3274" s="13">
        <f>(J3274/86400)+25569+(-8/24)</f>
        <v>42284.166770833333</v>
      </c>
      <c r="U3274" t="str">
        <f t="shared" si="206"/>
        <v>Oct</v>
      </c>
      <c r="V3274">
        <f t="shared" si="207"/>
        <v>2015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>(E3275/D3275)*100</f>
        <v>107.4</v>
      </c>
      <c r="P3275" s="6">
        <f>E3275/L3275</f>
        <v>204.57142857142858</v>
      </c>
      <c r="Q3275" t="str">
        <f t="shared" si="204"/>
        <v>theater</v>
      </c>
      <c r="R3275" t="str">
        <f t="shared" si="205"/>
        <v>plays</v>
      </c>
      <c r="S3275" s="13">
        <f>(I3275/86400)+25569+(-8/24)</f>
        <v>42627.458333333336</v>
      </c>
      <c r="T3275" s="13">
        <f>(J3275/86400)+25569+(-8/24)</f>
        <v>42611.4680787037</v>
      </c>
      <c r="U3275" t="str">
        <f t="shared" si="206"/>
        <v>Aug</v>
      </c>
      <c r="V3275">
        <f t="shared" si="207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>(E3276/D3276)*100</f>
        <v>101.32258064516128</v>
      </c>
      <c r="P3276" s="6">
        <f>E3276/L3276</f>
        <v>54.912587412587413</v>
      </c>
      <c r="Q3276" t="str">
        <f t="shared" si="204"/>
        <v>theater</v>
      </c>
      <c r="R3276" t="str">
        <f t="shared" si="205"/>
        <v>plays</v>
      </c>
      <c r="S3276" s="13">
        <f>(I3276/86400)+25569+(-8/24)</f>
        <v>42444.541666666664</v>
      </c>
      <c r="T3276" s="13">
        <f>(J3276/86400)+25569+(-8/24)</f>
        <v>42400.371203703697</v>
      </c>
      <c r="U3276" t="str">
        <f t="shared" si="206"/>
        <v>Jan</v>
      </c>
      <c r="V3276">
        <f t="shared" si="207"/>
        <v>2016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>(E3277/D3277)*100</f>
        <v>100.27777777777777</v>
      </c>
      <c r="P3277" s="6">
        <f>E3277/L3277</f>
        <v>150.41666666666666</v>
      </c>
      <c r="Q3277" t="str">
        <f t="shared" si="204"/>
        <v>theater</v>
      </c>
      <c r="R3277" t="str">
        <f t="shared" si="205"/>
        <v>plays</v>
      </c>
      <c r="S3277" s="13">
        <f>(I3277/86400)+25569+(-8/24)</f>
        <v>42043.854166666664</v>
      </c>
      <c r="T3277" s="13">
        <f>(J3277/86400)+25569+(-8/24)</f>
        <v>42017.547118055554</v>
      </c>
      <c r="U3277" t="str">
        <f t="shared" si="206"/>
        <v>Jan</v>
      </c>
      <c r="V3277">
        <f t="shared" si="207"/>
        <v>2015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>(E3278/D3278)*100</f>
        <v>116.84444444444443</v>
      </c>
      <c r="P3278" s="6">
        <f>E3278/L3278</f>
        <v>52.58</v>
      </c>
      <c r="Q3278" t="str">
        <f t="shared" si="204"/>
        <v>theater</v>
      </c>
      <c r="R3278" t="str">
        <f t="shared" si="205"/>
        <v>plays</v>
      </c>
      <c r="S3278" s="13">
        <f>(I3278/86400)+25569+(-8/24)</f>
        <v>42460.832638888889</v>
      </c>
      <c r="T3278" s="13">
        <f>(J3278/86400)+25569+(-8/24)</f>
        <v>42426.616655092592</v>
      </c>
      <c r="U3278" t="str">
        <f t="shared" si="206"/>
        <v>Feb</v>
      </c>
      <c r="V3278">
        <f t="shared" si="207"/>
        <v>2016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>(E3279/D3279)*100</f>
        <v>108.60000000000001</v>
      </c>
      <c r="P3279" s="6">
        <f>E3279/L3279</f>
        <v>54.3</v>
      </c>
      <c r="Q3279" t="str">
        <f t="shared" si="204"/>
        <v>theater</v>
      </c>
      <c r="R3279" t="str">
        <f t="shared" si="205"/>
        <v>plays</v>
      </c>
      <c r="S3279" s="13">
        <f>(I3279/86400)+25569+(-8/24)</f>
        <v>41961.391273148147</v>
      </c>
      <c r="T3279" s="13">
        <f>(J3279/86400)+25569+(-8/24)</f>
        <v>41931.349606481475</v>
      </c>
      <c r="U3279" t="str">
        <f t="shared" si="206"/>
        <v>Oct</v>
      </c>
      <c r="V3279">
        <f t="shared" si="207"/>
        <v>2014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>(E3280/D3280)*100</f>
        <v>103.4</v>
      </c>
      <c r="P3280" s="6">
        <f>E3280/L3280</f>
        <v>76.029411764705884</v>
      </c>
      <c r="Q3280" t="str">
        <f t="shared" si="204"/>
        <v>theater</v>
      </c>
      <c r="R3280" t="str">
        <f t="shared" si="205"/>
        <v>plays</v>
      </c>
      <c r="S3280" s="13">
        <f>(I3280/86400)+25569+(-8/24)</f>
        <v>42154.515081018515</v>
      </c>
      <c r="T3280" s="13">
        <f>(J3280/86400)+25569+(-8/24)</f>
        <v>42124.515081018515</v>
      </c>
      <c r="U3280" t="str">
        <f t="shared" si="206"/>
        <v>Apr</v>
      </c>
      <c r="V3280">
        <f t="shared" si="207"/>
        <v>2015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>(E3281/D3281)*100</f>
        <v>114.27586206896552</v>
      </c>
      <c r="P3281" s="6">
        <f>E3281/L3281</f>
        <v>105.2063492063492</v>
      </c>
      <c r="Q3281" t="str">
        <f t="shared" si="204"/>
        <v>theater</v>
      </c>
      <c r="R3281" t="str">
        <f t="shared" si="205"/>
        <v>plays</v>
      </c>
      <c r="S3281" s="13">
        <f>(I3281/86400)+25569+(-8/24)</f>
        <v>42460.727534722224</v>
      </c>
      <c r="T3281" s="13">
        <f>(J3281/86400)+25569+(-8/24)</f>
        <v>42430.769201388888</v>
      </c>
      <c r="U3281" t="str">
        <f t="shared" si="206"/>
        <v>Mar</v>
      </c>
      <c r="V3281">
        <f t="shared" si="207"/>
        <v>2016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>(E3282/D3282)*100</f>
        <v>103</v>
      </c>
      <c r="P3282" s="6">
        <f>E3282/L3282</f>
        <v>68.666666666666671</v>
      </c>
      <c r="Q3282" t="str">
        <f t="shared" si="204"/>
        <v>theater</v>
      </c>
      <c r="R3282" t="str">
        <f t="shared" si="205"/>
        <v>plays</v>
      </c>
      <c r="S3282" s="13">
        <f>(I3282/86400)+25569+(-8/24)</f>
        <v>42155.874999999993</v>
      </c>
      <c r="T3282" s="13">
        <f>(J3282/86400)+25569+(-8/24)</f>
        <v>42121.423587962963</v>
      </c>
      <c r="U3282" t="str">
        <f t="shared" si="206"/>
        <v>Apr</v>
      </c>
      <c r="V3282">
        <f t="shared" si="207"/>
        <v>2015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>(E3283/D3283)*100</f>
        <v>121.6</v>
      </c>
      <c r="P3283" s="6">
        <f>E3283/L3283</f>
        <v>129.36170212765958</v>
      </c>
      <c r="Q3283" t="str">
        <f t="shared" si="204"/>
        <v>theater</v>
      </c>
      <c r="R3283" t="str">
        <f t="shared" si="205"/>
        <v>plays</v>
      </c>
      <c r="S3283" s="13">
        <f>(I3283/86400)+25569+(-8/24)</f>
        <v>42248.686400462961</v>
      </c>
      <c r="T3283" s="13">
        <f>(J3283/86400)+25569+(-8/24)</f>
        <v>42218.686400462961</v>
      </c>
      <c r="U3283" t="str">
        <f t="shared" si="206"/>
        <v>Aug</v>
      </c>
      <c r="V3283">
        <f t="shared" si="207"/>
        <v>2015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>(E3284/D3284)*100</f>
        <v>102.6467741935484</v>
      </c>
      <c r="P3284" s="6">
        <f>E3284/L3284</f>
        <v>134.26371308016877</v>
      </c>
      <c r="Q3284" t="str">
        <f t="shared" si="204"/>
        <v>theater</v>
      </c>
      <c r="R3284" t="str">
        <f t="shared" si="205"/>
        <v>plays</v>
      </c>
      <c r="S3284" s="13">
        <f>(I3284/86400)+25569+(-8/24)</f>
        <v>42488.860972222225</v>
      </c>
      <c r="T3284" s="13">
        <f>(J3284/86400)+25569+(-8/24)</f>
        <v>42444.860972222225</v>
      </c>
      <c r="U3284" t="str">
        <f t="shared" si="206"/>
        <v>Mar</v>
      </c>
      <c r="V3284">
        <f t="shared" si="207"/>
        <v>2016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>(E3285/D3285)*100</f>
        <v>104.75000000000001</v>
      </c>
      <c r="P3285" s="6">
        <f>E3285/L3285</f>
        <v>17.829787234042552</v>
      </c>
      <c r="Q3285" t="str">
        <f t="shared" si="204"/>
        <v>theater</v>
      </c>
      <c r="R3285" t="str">
        <f t="shared" si="205"/>
        <v>plays</v>
      </c>
      <c r="S3285" s="13">
        <f>(I3285/86400)+25569+(-8/24)</f>
        <v>42410.541666666664</v>
      </c>
      <c r="T3285" s="13">
        <f>(J3285/86400)+25569+(-8/24)</f>
        <v>42379.410856481474</v>
      </c>
      <c r="U3285" t="str">
        <f t="shared" si="206"/>
        <v>Jan</v>
      </c>
      <c r="V3285">
        <f t="shared" si="207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>(E3286/D3286)*100</f>
        <v>101.6</v>
      </c>
      <c r="P3286" s="6">
        <f>E3286/L3286</f>
        <v>203.2</v>
      </c>
      <c r="Q3286" t="str">
        <f t="shared" si="204"/>
        <v>theater</v>
      </c>
      <c r="R3286" t="str">
        <f t="shared" si="205"/>
        <v>plays</v>
      </c>
      <c r="S3286" s="13">
        <f>(I3286/86400)+25569+(-8/24)</f>
        <v>42397.915972222218</v>
      </c>
      <c r="T3286" s="13">
        <f>(J3286/86400)+25569+(-8/24)</f>
        <v>42380.551539351851</v>
      </c>
      <c r="U3286" t="str">
        <f t="shared" si="206"/>
        <v>Jan</v>
      </c>
      <c r="V3286">
        <f t="shared" si="207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>(E3287/D3287)*100</f>
        <v>112.10242048409683</v>
      </c>
      <c r="P3287" s="6">
        <f>E3287/L3287</f>
        <v>69.18518518518519</v>
      </c>
      <c r="Q3287" t="str">
        <f t="shared" si="204"/>
        <v>theater</v>
      </c>
      <c r="R3287" t="str">
        <f t="shared" si="205"/>
        <v>plays</v>
      </c>
      <c r="S3287" s="13">
        <f>(I3287/86400)+25569+(-8/24)</f>
        <v>42793.874999999993</v>
      </c>
      <c r="T3287" s="13">
        <f>(J3287/86400)+25569+(-8/24)</f>
        <v>42762.609097222223</v>
      </c>
      <c r="U3287" t="str">
        <f t="shared" si="206"/>
        <v>Jan</v>
      </c>
      <c r="V3287">
        <f t="shared" si="207"/>
        <v>2017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>(E3288/D3288)*100</f>
        <v>101.76666666666667</v>
      </c>
      <c r="P3288" s="6">
        <f>E3288/L3288</f>
        <v>125.12295081967213</v>
      </c>
      <c r="Q3288" t="str">
        <f t="shared" si="204"/>
        <v>theater</v>
      </c>
      <c r="R3288" t="str">
        <f t="shared" si="205"/>
        <v>plays</v>
      </c>
      <c r="S3288" s="13">
        <f>(I3288/86400)+25569+(-8/24)</f>
        <v>42597.506736111107</v>
      </c>
      <c r="T3288" s="13">
        <f>(J3288/86400)+25569+(-8/24)</f>
        <v>42567.506736111107</v>
      </c>
      <c r="U3288" t="str">
        <f t="shared" si="206"/>
        <v>Jul</v>
      </c>
      <c r="V3288">
        <f t="shared" si="207"/>
        <v>2016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>(E3289/D3289)*100</f>
        <v>100</v>
      </c>
      <c r="P3289" s="6">
        <f>E3289/L3289</f>
        <v>73.529411764705884</v>
      </c>
      <c r="Q3289" t="str">
        <f t="shared" si="204"/>
        <v>theater</v>
      </c>
      <c r="R3289" t="str">
        <f t="shared" si="205"/>
        <v>plays</v>
      </c>
      <c r="S3289" s="13">
        <f>(I3289/86400)+25569+(-8/24)</f>
        <v>42336.416990740741</v>
      </c>
      <c r="T3289" s="13">
        <f>(J3289/86400)+25569+(-8/24)</f>
        <v>42311.416990740741</v>
      </c>
      <c r="U3289" t="str">
        <f t="shared" si="206"/>
        <v>Nov</v>
      </c>
      <c r="V3289">
        <f t="shared" si="207"/>
        <v>2015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>(E3290/D3290)*100</f>
        <v>100.26489999999998</v>
      </c>
      <c r="P3290" s="6">
        <f>E3290/L3290</f>
        <v>48.437149758454105</v>
      </c>
      <c r="Q3290" t="str">
        <f t="shared" si="204"/>
        <v>theater</v>
      </c>
      <c r="R3290" t="str">
        <f t="shared" si="205"/>
        <v>plays</v>
      </c>
      <c r="S3290" s="13">
        <f>(I3290/86400)+25569+(-8/24)</f>
        <v>42541.624999999993</v>
      </c>
      <c r="T3290" s="13">
        <f>(J3290/86400)+25569+(-8/24)</f>
        <v>42505.441145833327</v>
      </c>
      <c r="U3290" t="str">
        <f t="shared" si="206"/>
        <v>May</v>
      </c>
      <c r="V3290">
        <f t="shared" si="207"/>
        <v>2016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>(E3291/D3291)*100</f>
        <v>133.04200000000003</v>
      </c>
      <c r="P3291" s="6">
        <f>E3291/L3291</f>
        <v>26.608400000000003</v>
      </c>
      <c r="Q3291" t="str">
        <f t="shared" si="204"/>
        <v>theater</v>
      </c>
      <c r="R3291" t="str">
        <f t="shared" si="205"/>
        <v>plays</v>
      </c>
      <c r="S3291" s="13">
        <f>(I3291/86400)+25569+(-8/24)</f>
        <v>42786.034745370365</v>
      </c>
      <c r="T3291" s="13">
        <f>(J3291/86400)+25569+(-8/24)</f>
        <v>42758.034745370365</v>
      </c>
      <c r="U3291" t="str">
        <f t="shared" si="206"/>
        <v>Jan</v>
      </c>
      <c r="V3291">
        <f t="shared" si="207"/>
        <v>2017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>(E3292/D3292)*100</f>
        <v>121.2</v>
      </c>
      <c r="P3292" s="6">
        <f>E3292/L3292</f>
        <v>33.666666666666664</v>
      </c>
      <c r="Q3292" t="str">
        <f t="shared" si="204"/>
        <v>theater</v>
      </c>
      <c r="R3292" t="str">
        <f t="shared" si="205"/>
        <v>plays</v>
      </c>
      <c r="S3292" s="13">
        <f>(I3292/86400)+25569+(-8/24)</f>
        <v>42805.181608796294</v>
      </c>
      <c r="T3292" s="13">
        <f>(J3292/86400)+25569+(-8/24)</f>
        <v>42775.181608796294</v>
      </c>
      <c r="U3292" t="str">
        <f t="shared" si="206"/>
        <v>Feb</v>
      </c>
      <c r="V3292">
        <f t="shared" si="207"/>
        <v>2017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>(E3293/D3293)*100</f>
        <v>113.99999999999999</v>
      </c>
      <c r="P3293" s="6">
        <f>E3293/L3293</f>
        <v>40.714285714285715</v>
      </c>
      <c r="Q3293" t="str">
        <f t="shared" si="204"/>
        <v>theater</v>
      </c>
      <c r="R3293" t="str">
        <f t="shared" si="205"/>
        <v>plays</v>
      </c>
      <c r="S3293" s="13">
        <f>(I3293/86400)+25569+(-8/24)</f>
        <v>42263.832638888889</v>
      </c>
      <c r="T3293" s="13">
        <f>(J3293/86400)+25569+(-8/24)</f>
        <v>42232.369212962956</v>
      </c>
      <c r="U3293" t="str">
        <f t="shared" si="206"/>
        <v>Aug</v>
      </c>
      <c r="V3293">
        <f t="shared" si="207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>(E3294/D3294)*100</f>
        <v>286.13861386138615</v>
      </c>
      <c r="P3294" s="6">
        <f>E3294/L3294</f>
        <v>19.266666666666666</v>
      </c>
      <c r="Q3294" t="str">
        <f t="shared" si="204"/>
        <v>theater</v>
      </c>
      <c r="R3294" t="str">
        <f t="shared" si="205"/>
        <v>plays</v>
      </c>
      <c r="S3294" s="13">
        <f>(I3294/86400)+25569+(-8/24)</f>
        <v>42342.478564814817</v>
      </c>
      <c r="T3294" s="13">
        <f>(J3294/86400)+25569+(-8/24)</f>
        <v>42282.436898148146</v>
      </c>
      <c r="U3294" t="str">
        <f t="shared" si="206"/>
        <v>Oct</v>
      </c>
      <c r="V3294">
        <f t="shared" si="207"/>
        <v>2015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>(E3295/D3295)*100</f>
        <v>170.44444444444446</v>
      </c>
      <c r="P3295" s="6">
        <f>E3295/L3295</f>
        <v>84.285714285714292</v>
      </c>
      <c r="Q3295" t="str">
        <f t="shared" si="204"/>
        <v>theater</v>
      </c>
      <c r="R3295" t="str">
        <f t="shared" si="205"/>
        <v>plays</v>
      </c>
      <c r="S3295" s="13">
        <f>(I3295/86400)+25569+(-8/24)</f>
        <v>42798.092037037037</v>
      </c>
      <c r="T3295" s="13">
        <f>(J3295/86400)+25569+(-8/24)</f>
        <v>42768.092037037037</v>
      </c>
      <c r="U3295" t="str">
        <f t="shared" si="206"/>
        <v>Feb</v>
      </c>
      <c r="V3295">
        <f t="shared" si="207"/>
        <v>2017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>(E3296/D3296)*100</f>
        <v>118.33333333333333</v>
      </c>
      <c r="P3296" s="6">
        <f>E3296/L3296</f>
        <v>29.583333333333332</v>
      </c>
      <c r="Q3296" t="str">
        <f t="shared" si="204"/>
        <v>theater</v>
      </c>
      <c r="R3296" t="str">
        <f t="shared" si="205"/>
        <v>plays</v>
      </c>
      <c r="S3296" s="13">
        <f>(I3296/86400)+25569+(-8/24)</f>
        <v>42171.20780092592</v>
      </c>
      <c r="T3296" s="13">
        <f>(J3296/86400)+25569+(-8/24)</f>
        <v>42141.20780092592</v>
      </c>
      <c r="U3296" t="str">
        <f t="shared" si="206"/>
        <v>May</v>
      </c>
      <c r="V3296">
        <f t="shared" si="207"/>
        <v>2015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>(E3297/D3297)*100</f>
        <v>102.85857142857142</v>
      </c>
      <c r="P3297" s="6">
        <f>E3297/L3297</f>
        <v>26.667037037037037</v>
      </c>
      <c r="Q3297" t="str">
        <f t="shared" si="204"/>
        <v>theater</v>
      </c>
      <c r="R3297" t="str">
        <f t="shared" si="205"/>
        <v>plays</v>
      </c>
      <c r="S3297" s="13">
        <f>(I3297/86400)+25569+(-8/24)</f>
        <v>42639.109131944446</v>
      </c>
      <c r="T3297" s="13">
        <f>(J3297/86400)+25569+(-8/24)</f>
        <v>42609.109131944446</v>
      </c>
      <c r="U3297" t="str">
        <f t="shared" si="206"/>
        <v>Aug</v>
      </c>
      <c r="V3297">
        <f t="shared" si="207"/>
        <v>2016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>(E3298/D3298)*100</f>
        <v>144.06666666666666</v>
      </c>
      <c r="P3298" s="6">
        <f>E3298/L3298</f>
        <v>45.978723404255319</v>
      </c>
      <c r="Q3298" t="str">
        <f t="shared" si="204"/>
        <v>theater</v>
      </c>
      <c r="R3298" t="str">
        <f t="shared" si="205"/>
        <v>plays</v>
      </c>
      <c r="S3298" s="13">
        <f>(I3298/86400)+25569+(-8/24)</f>
        <v>42330.583333333336</v>
      </c>
      <c r="T3298" s="13">
        <f>(J3298/86400)+25569+(-8/24)</f>
        <v>42309.42328703704</v>
      </c>
      <c r="U3298" t="str">
        <f t="shared" si="206"/>
        <v>Nov</v>
      </c>
      <c r="V3298">
        <f t="shared" si="207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>(E3299/D3299)*100</f>
        <v>100.07272727272726</v>
      </c>
      <c r="P3299" s="6">
        <f>E3299/L3299</f>
        <v>125.09090909090909</v>
      </c>
      <c r="Q3299" t="str">
        <f t="shared" si="204"/>
        <v>theater</v>
      </c>
      <c r="R3299" t="str">
        <f t="shared" si="205"/>
        <v>plays</v>
      </c>
      <c r="S3299" s="13">
        <f>(I3299/86400)+25569+(-8/24)</f>
        <v>42212.624305555553</v>
      </c>
      <c r="T3299" s="13">
        <f>(J3299/86400)+25569+(-8/24)</f>
        <v>42193.438148148147</v>
      </c>
      <c r="U3299" t="str">
        <f t="shared" si="206"/>
        <v>Jul</v>
      </c>
      <c r="V3299">
        <f t="shared" si="207"/>
        <v>2015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>(E3300/D3300)*100</f>
        <v>101.73</v>
      </c>
      <c r="P3300" s="6">
        <f>E3300/L3300</f>
        <v>141.29166666666666</v>
      </c>
      <c r="Q3300" t="str">
        <f t="shared" si="204"/>
        <v>theater</v>
      </c>
      <c r="R3300" t="str">
        <f t="shared" si="205"/>
        <v>plays</v>
      </c>
      <c r="S3300" s="13">
        <f>(I3300/86400)+25569+(-8/24)</f>
        <v>42259.666666666664</v>
      </c>
      <c r="T3300" s="13">
        <f>(J3300/86400)+25569+(-8/24)</f>
        <v>42239.624629629623</v>
      </c>
      <c r="U3300" t="str">
        <f t="shared" si="206"/>
        <v>Aug</v>
      </c>
      <c r="V3300">
        <f t="shared" si="207"/>
        <v>2015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>(E3301/D3301)*100</f>
        <v>116.19999999999999</v>
      </c>
      <c r="P3301" s="6">
        <f>E3301/L3301</f>
        <v>55.333333333333336</v>
      </c>
      <c r="Q3301" t="str">
        <f t="shared" si="204"/>
        <v>theater</v>
      </c>
      <c r="R3301" t="str">
        <f t="shared" si="205"/>
        <v>plays</v>
      </c>
      <c r="S3301" s="13">
        <f>(I3301/86400)+25569+(-8/24)</f>
        <v>42291.584062499998</v>
      </c>
      <c r="T3301" s="13">
        <f>(J3301/86400)+25569+(-8/24)</f>
        <v>42261.584062499998</v>
      </c>
      <c r="U3301" t="str">
        <f t="shared" si="206"/>
        <v>Sep</v>
      </c>
      <c r="V3301">
        <f t="shared" si="207"/>
        <v>2015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>(E3302/D3302)*100</f>
        <v>136.16666666666666</v>
      </c>
      <c r="P3302" s="6">
        <f>E3302/L3302</f>
        <v>46.420454545454547</v>
      </c>
      <c r="Q3302" t="str">
        <f t="shared" si="204"/>
        <v>theater</v>
      </c>
      <c r="R3302" t="str">
        <f t="shared" si="205"/>
        <v>plays</v>
      </c>
      <c r="S3302" s="13">
        <f>(I3302/86400)+25569+(-8/24)</f>
        <v>42123.410439814812</v>
      </c>
      <c r="T3302" s="13">
        <f>(J3302/86400)+25569+(-8/24)</f>
        <v>42102.410439814812</v>
      </c>
      <c r="U3302" t="str">
        <f t="shared" si="206"/>
        <v>Apr</v>
      </c>
      <c r="V3302">
        <f t="shared" si="207"/>
        <v>2015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>(E3303/D3303)*100</f>
        <v>133.46666666666667</v>
      </c>
      <c r="P3303" s="6">
        <f>E3303/L3303</f>
        <v>57.2</v>
      </c>
      <c r="Q3303" t="str">
        <f t="shared" si="204"/>
        <v>theater</v>
      </c>
      <c r="R3303" t="str">
        <f t="shared" si="205"/>
        <v>plays</v>
      </c>
      <c r="S3303" s="13">
        <f>(I3303/86400)+25569+(-8/24)</f>
        <v>42582.957638888889</v>
      </c>
      <c r="T3303" s="13">
        <f>(J3303/86400)+25569+(-8/24)</f>
        <v>42538.402499999997</v>
      </c>
      <c r="U3303" t="str">
        <f t="shared" si="206"/>
        <v>Jun</v>
      </c>
      <c r="V3303">
        <f t="shared" si="207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>(E3304/D3304)*100</f>
        <v>103.39285714285715</v>
      </c>
      <c r="P3304" s="6">
        <f>E3304/L3304</f>
        <v>173.7</v>
      </c>
      <c r="Q3304" t="str">
        <f t="shared" si="204"/>
        <v>theater</v>
      </c>
      <c r="R3304" t="str">
        <f t="shared" si="205"/>
        <v>plays</v>
      </c>
      <c r="S3304" s="13">
        <f>(I3304/86400)+25569+(-8/24)</f>
        <v>42711.018240740734</v>
      </c>
      <c r="T3304" s="13">
        <f>(J3304/86400)+25569+(-8/24)</f>
        <v>42681.018240740734</v>
      </c>
      <c r="U3304" t="str">
        <f t="shared" si="206"/>
        <v>Nov</v>
      </c>
      <c r="V3304">
        <f t="shared" si="207"/>
        <v>2016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>(E3305/D3305)*100</f>
        <v>115.88888888888889</v>
      </c>
      <c r="P3305" s="6">
        <f>E3305/L3305</f>
        <v>59.6</v>
      </c>
      <c r="Q3305" t="str">
        <f t="shared" si="204"/>
        <v>theater</v>
      </c>
      <c r="R3305" t="str">
        <f t="shared" si="205"/>
        <v>plays</v>
      </c>
      <c r="S3305" s="13">
        <f>(I3305/86400)+25569+(-8/24)</f>
        <v>42091.276435185187</v>
      </c>
      <c r="T3305" s="13">
        <f>(J3305/86400)+25569+(-8/24)</f>
        <v>42056.318101851844</v>
      </c>
      <c r="U3305" t="str">
        <f t="shared" si="206"/>
        <v>Feb</v>
      </c>
      <c r="V3305">
        <f t="shared" si="207"/>
        <v>2015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>(E3306/D3306)*100</f>
        <v>104.51666666666665</v>
      </c>
      <c r="P3306" s="6">
        <f>E3306/L3306</f>
        <v>89.585714285714289</v>
      </c>
      <c r="Q3306" t="str">
        <f t="shared" si="204"/>
        <v>theater</v>
      </c>
      <c r="R3306" t="str">
        <f t="shared" si="205"/>
        <v>plays</v>
      </c>
      <c r="S3306" s="13">
        <f>(I3306/86400)+25569+(-8/24)</f>
        <v>42726.29111111111</v>
      </c>
      <c r="T3306" s="13">
        <f>(J3306/86400)+25569+(-8/24)</f>
        <v>42696.29111111111</v>
      </c>
      <c r="U3306" t="str">
        <f t="shared" si="206"/>
        <v>Nov</v>
      </c>
      <c r="V3306">
        <f t="shared" si="207"/>
        <v>2016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>(E3307/D3307)*100</f>
        <v>102.02500000000001</v>
      </c>
      <c r="P3307" s="6">
        <f>E3307/L3307</f>
        <v>204.05</v>
      </c>
      <c r="Q3307" t="str">
        <f t="shared" si="204"/>
        <v>theater</v>
      </c>
      <c r="R3307" t="str">
        <f t="shared" si="205"/>
        <v>plays</v>
      </c>
      <c r="S3307" s="13">
        <f>(I3307/86400)+25569+(-8/24)</f>
        <v>42216.522546296292</v>
      </c>
      <c r="T3307" s="13">
        <f>(J3307/86400)+25569+(-8/24)</f>
        <v>42186.522546296292</v>
      </c>
      <c r="U3307" t="str">
        <f t="shared" si="206"/>
        <v>Jul</v>
      </c>
      <c r="V3307">
        <f t="shared" si="207"/>
        <v>2015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>(E3308/D3308)*100</f>
        <v>175.33333333333334</v>
      </c>
      <c r="P3308" s="6">
        <f>E3308/L3308</f>
        <v>48.703703703703702</v>
      </c>
      <c r="Q3308" t="str">
        <f t="shared" si="204"/>
        <v>theater</v>
      </c>
      <c r="R3308" t="str">
        <f t="shared" si="205"/>
        <v>plays</v>
      </c>
      <c r="S3308" s="13">
        <f>(I3308/86400)+25569+(-8/24)</f>
        <v>42530.791666666664</v>
      </c>
      <c r="T3308" s="13">
        <f>(J3308/86400)+25569+(-8/24)</f>
        <v>42492.885902777773</v>
      </c>
      <c r="U3308" t="str">
        <f t="shared" si="206"/>
        <v>May</v>
      </c>
      <c r="V3308">
        <f t="shared" si="207"/>
        <v>2016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>(E3309/D3309)*100</f>
        <v>106.67999999999999</v>
      </c>
      <c r="P3309" s="6">
        <f>E3309/L3309</f>
        <v>53.339999999999996</v>
      </c>
      <c r="Q3309" t="str">
        <f t="shared" si="204"/>
        <v>theater</v>
      </c>
      <c r="R3309" t="str">
        <f t="shared" si="205"/>
        <v>plays</v>
      </c>
      <c r="S3309" s="13">
        <f>(I3309/86400)+25569+(-8/24)</f>
        <v>42504.723831018513</v>
      </c>
      <c r="T3309" s="13">
        <f>(J3309/86400)+25569+(-8/24)</f>
        <v>42474.723831018513</v>
      </c>
      <c r="U3309" t="str">
        <f t="shared" si="206"/>
        <v>Apr</v>
      </c>
      <c r="V3309">
        <f t="shared" si="207"/>
        <v>2016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>(E3310/D3310)*100</f>
        <v>122.28571428571429</v>
      </c>
      <c r="P3310" s="6">
        <f>E3310/L3310</f>
        <v>75.087719298245617</v>
      </c>
      <c r="Q3310" t="str">
        <f t="shared" si="204"/>
        <v>theater</v>
      </c>
      <c r="R3310" t="str">
        <f t="shared" si="205"/>
        <v>plays</v>
      </c>
      <c r="S3310" s="13">
        <f>(I3310/86400)+25569+(-8/24)</f>
        <v>42473.543576388889</v>
      </c>
      <c r="T3310" s="13">
        <f>(J3310/86400)+25569+(-8/24)</f>
        <v>42452.543576388889</v>
      </c>
      <c r="U3310" t="str">
        <f t="shared" si="206"/>
        <v>Mar</v>
      </c>
      <c r="V3310">
        <f t="shared" si="207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>(E3311/D3311)*100</f>
        <v>159.42857142857144</v>
      </c>
      <c r="P3311" s="6">
        <f>E3311/L3311</f>
        <v>18</v>
      </c>
      <c r="Q3311" t="str">
        <f t="shared" si="204"/>
        <v>theater</v>
      </c>
      <c r="R3311" t="str">
        <f t="shared" si="205"/>
        <v>plays</v>
      </c>
      <c r="S3311" s="13">
        <f>(I3311/86400)+25569+(-8/24)</f>
        <v>42659.316874999997</v>
      </c>
      <c r="T3311" s="13">
        <f>(J3311/86400)+25569+(-8/24)</f>
        <v>42628.316874999997</v>
      </c>
      <c r="U3311" t="str">
        <f t="shared" si="206"/>
        <v>Sep</v>
      </c>
      <c r="V3311">
        <f t="shared" si="207"/>
        <v>2016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>(E3312/D3312)*100</f>
        <v>100.07692307692308</v>
      </c>
      <c r="P3312" s="6">
        <f>E3312/L3312</f>
        <v>209.83870967741936</v>
      </c>
      <c r="Q3312" t="str">
        <f t="shared" si="204"/>
        <v>theater</v>
      </c>
      <c r="R3312" t="str">
        <f t="shared" si="205"/>
        <v>plays</v>
      </c>
      <c r="S3312" s="13">
        <f>(I3312/86400)+25569+(-8/24)</f>
        <v>42283.595196759255</v>
      </c>
      <c r="T3312" s="13">
        <f>(J3312/86400)+25569+(-8/24)</f>
        <v>42253.595196759255</v>
      </c>
      <c r="U3312" t="str">
        <f t="shared" si="206"/>
        <v>Sep</v>
      </c>
      <c r="V3312">
        <f t="shared" si="207"/>
        <v>2015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>(E3313/D3313)*100</f>
        <v>109.84</v>
      </c>
      <c r="P3313" s="6">
        <f>E3313/L3313</f>
        <v>61.022222222222226</v>
      </c>
      <c r="Q3313" t="str">
        <f t="shared" si="204"/>
        <v>theater</v>
      </c>
      <c r="R3313" t="str">
        <f t="shared" si="205"/>
        <v>plays</v>
      </c>
      <c r="S3313" s="13">
        <f>(I3313/86400)+25569+(-8/24)</f>
        <v>42293.958449074074</v>
      </c>
      <c r="T3313" s="13">
        <f>(J3313/86400)+25569+(-8/24)</f>
        <v>42263.958449074074</v>
      </c>
      <c r="U3313" t="str">
        <f t="shared" si="206"/>
        <v>Sep</v>
      </c>
      <c r="V3313">
        <f t="shared" si="207"/>
        <v>2015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>(E3314/D3314)*100</f>
        <v>100.03999999999999</v>
      </c>
      <c r="P3314" s="6">
        <f>E3314/L3314</f>
        <v>61</v>
      </c>
      <c r="Q3314" t="str">
        <f t="shared" si="204"/>
        <v>theater</v>
      </c>
      <c r="R3314" t="str">
        <f t="shared" si="205"/>
        <v>plays</v>
      </c>
      <c r="S3314" s="13">
        <f>(I3314/86400)+25569+(-8/24)</f>
        <v>42685.583333333336</v>
      </c>
      <c r="T3314" s="13">
        <f>(J3314/86400)+25569+(-8/24)</f>
        <v>42664.476226851846</v>
      </c>
      <c r="U3314" t="str">
        <f t="shared" si="206"/>
        <v>Oct</v>
      </c>
      <c r="V3314">
        <f t="shared" si="207"/>
        <v>2016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>(E3315/D3315)*100</f>
        <v>116.05000000000001</v>
      </c>
      <c r="P3315" s="6">
        <f>E3315/L3315</f>
        <v>80.034482758620683</v>
      </c>
      <c r="Q3315" t="str">
        <f t="shared" si="204"/>
        <v>theater</v>
      </c>
      <c r="R3315" t="str">
        <f t="shared" si="205"/>
        <v>plays</v>
      </c>
      <c r="S3315" s="13">
        <f>(I3315/86400)+25569+(-8/24)</f>
        <v>42395.708333333336</v>
      </c>
      <c r="T3315" s="13">
        <f>(J3315/86400)+25569+(-8/24)</f>
        <v>42381.911076388882</v>
      </c>
      <c r="U3315" t="str">
        <f t="shared" si="206"/>
        <v>Jan</v>
      </c>
      <c r="V3315">
        <f t="shared" si="207"/>
        <v>2016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>(E3316/D3316)*100</f>
        <v>210.75</v>
      </c>
      <c r="P3316" s="6">
        <f>E3316/L3316</f>
        <v>29.068965517241381</v>
      </c>
      <c r="Q3316" t="str">
        <f t="shared" si="204"/>
        <v>theater</v>
      </c>
      <c r="R3316" t="str">
        <f t="shared" si="205"/>
        <v>plays</v>
      </c>
      <c r="S3316" s="13">
        <f>(I3316/86400)+25569+(-8/24)</f>
        <v>42132.503472222219</v>
      </c>
      <c r="T3316" s="13">
        <f>(J3316/86400)+25569+(-8/24)</f>
        <v>42104.934155092589</v>
      </c>
      <c r="U3316" t="str">
        <f t="shared" si="206"/>
        <v>Apr</v>
      </c>
      <c r="V3316">
        <f t="shared" si="207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>(E3317/D3317)*100</f>
        <v>110.00000000000001</v>
      </c>
      <c r="P3317" s="6">
        <f>E3317/L3317</f>
        <v>49.438202247191015</v>
      </c>
      <c r="Q3317" t="str">
        <f t="shared" si="204"/>
        <v>theater</v>
      </c>
      <c r="R3317" t="str">
        <f t="shared" si="205"/>
        <v>plays</v>
      </c>
      <c r="S3317" s="13">
        <f>(I3317/86400)+25569+(-8/24)</f>
        <v>42495.97038194444</v>
      </c>
      <c r="T3317" s="13">
        <f>(J3317/86400)+25569+(-8/24)</f>
        <v>42465.97038194444</v>
      </c>
      <c r="U3317" t="str">
        <f t="shared" si="206"/>
        <v>Apr</v>
      </c>
      <c r="V3317">
        <f t="shared" si="207"/>
        <v>2016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>(E3318/D3318)*100</f>
        <v>100.08673425918037</v>
      </c>
      <c r="P3318" s="6">
        <f>E3318/L3318</f>
        <v>93.977440000000001</v>
      </c>
      <c r="Q3318" t="str">
        <f t="shared" si="204"/>
        <v>theater</v>
      </c>
      <c r="R3318" t="str">
        <f t="shared" si="205"/>
        <v>plays</v>
      </c>
      <c r="S3318" s="13">
        <f>(I3318/86400)+25569+(-8/24)</f>
        <v>41859.245833333327</v>
      </c>
      <c r="T3318" s="13">
        <f>(J3318/86400)+25569+(-8/24)</f>
        <v>41826.537905092591</v>
      </c>
      <c r="U3318" t="str">
        <f t="shared" si="206"/>
        <v>Jul</v>
      </c>
      <c r="V3318">
        <f t="shared" si="207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>(E3319/D3319)*100</f>
        <v>106.19047619047619</v>
      </c>
      <c r="P3319" s="6">
        <f>E3319/L3319</f>
        <v>61.944444444444443</v>
      </c>
      <c r="Q3319" t="str">
        <f t="shared" si="204"/>
        <v>theater</v>
      </c>
      <c r="R3319" t="str">
        <f t="shared" si="205"/>
        <v>plays</v>
      </c>
      <c r="S3319" s="13">
        <f>(I3319/86400)+25569+(-8/24)</f>
        <v>42528.706296296295</v>
      </c>
      <c r="T3319" s="13">
        <f>(J3319/86400)+25569+(-8/24)</f>
        <v>42498.706296296295</v>
      </c>
      <c r="U3319" t="str">
        <f t="shared" si="206"/>
        <v>May</v>
      </c>
      <c r="V3319">
        <f t="shared" si="207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>(E3320/D3320)*100</f>
        <v>125.6</v>
      </c>
      <c r="P3320" s="6">
        <f>E3320/L3320</f>
        <v>78.5</v>
      </c>
      <c r="Q3320" t="str">
        <f t="shared" si="204"/>
        <v>theater</v>
      </c>
      <c r="R3320" t="str">
        <f t="shared" si="205"/>
        <v>plays</v>
      </c>
      <c r="S3320" s="13">
        <f>(I3320/86400)+25569+(-8/24)</f>
        <v>42470.770833333336</v>
      </c>
      <c r="T3320" s="13">
        <f>(J3320/86400)+25569+(-8/24)</f>
        <v>42430.968668981477</v>
      </c>
      <c r="U3320" t="str">
        <f t="shared" si="206"/>
        <v>Mar</v>
      </c>
      <c r="V3320">
        <f t="shared" si="207"/>
        <v>2016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>(E3321/D3321)*100</f>
        <v>108</v>
      </c>
      <c r="P3321" s="6">
        <f>E3321/L3321</f>
        <v>33.75</v>
      </c>
      <c r="Q3321" t="str">
        <f t="shared" si="204"/>
        <v>theater</v>
      </c>
      <c r="R3321" t="str">
        <f t="shared" si="205"/>
        <v>plays</v>
      </c>
      <c r="S3321" s="13">
        <f>(I3321/86400)+25569+(-8/24)</f>
        <v>42035.252152777779</v>
      </c>
      <c r="T3321" s="13">
        <f>(J3321/86400)+25569+(-8/24)</f>
        <v>41990.252152777779</v>
      </c>
      <c r="U3321" t="str">
        <f t="shared" si="206"/>
        <v>Dec</v>
      </c>
      <c r="V3321">
        <f t="shared" si="207"/>
        <v>2014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>(E3322/D3322)*100</f>
        <v>101</v>
      </c>
      <c r="P3322" s="6">
        <f>E3322/L3322</f>
        <v>66.44736842105263</v>
      </c>
      <c r="Q3322" t="str">
        <f t="shared" si="204"/>
        <v>theater</v>
      </c>
      <c r="R3322" t="str">
        <f t="shared" si="205"/>
        <v>plays</v>
      </c>
      <c r="S3322" s="13">
        <f>(I3322/86400)+25569+(-8/24)</f>
        <v>42542.712465277778</v>
      </c>
      <c r="T3322" s="13">
        <f>(J3322/86400)+25569+(-8/24)</f>
        <v>42512.712465277778</v>
      </c>
      <c r="U3322" t="str">
        <f t="shared" si="206"/>
        <v>May</v>
      </c>
      <c r="V3322">
        <f t="shared" si="207"/>
        <v>2016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>(E3323/D3323)*100</f>
        <v>107.4</v>
      </c>
      <c r="P3323" s="6">
        <f>E3323/L3323</f>
        <v>35.799999999999997</v>
      </c>
      <c r="Q3323" t="str">
        <f t="shared" si="204"/>
        <v>theater</v>
      </c>
      <c r="R3323" t="str">
        <f t="shared" si="205"/>
        <v>plays</v>
      </c>
      <c r="S3323" s="13">
        <f>(I3323/86400)+25569+(-8/24)</f>
        <v>41927.832638888889</v>
      </c>
      <c r="T3323" s="13">
        <f>(J3323/86400)+25569+(-8/24)</f>
        <v>41913.766956018517</v>
      </c>
      <c r="U3323" t="str">
        <f t="shared" si="206"/>
        <v>Oct</v>
      </c>
      <c r="V3323">
        <f t="shared" si="207"/>
        <v>2014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>(E3324/D3324)*100</f>
        <v>101.51515151515152</v>
      </c>
      <c r="P3324" s="6">
        <f>E3324/L3324</f>
        <v>145.65217391304347</v>
      </c>
      <c r="Q3324" t="str">
        <f t="shared" si="204"/>
        <v>theater</v>
      </c>
      <c r="R3324" t="str">
        <f t="shared" si="205"/>
        <v>plays</v>
      </c>
      <c r="S3324" s="13">
        <f>(I3324/86400)+25569+(-8/24)</f>
        <v>42542.829861111109</v>
      </c>
      <c r="T3324" s="13">
        <f>(J3324/86400)+25569+(-8/24)</f>
        <v>42520.677037037036</v>
      </c>
      <c r="U3324" t="str">
        <f t="shared" si="206"/>
        <v>May</v>
      </c>
      <c r="V3324">
        <f t="shared" si="207"/>
        <v>2016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>(E3325/D3325)*100</f>
        <v>125.89999999999999</v>
      </c>
      <c r="P3325" s="6">
        <f>E3325/L3325</f>
        <v>25.693877551020407</v>
      </c>
      <c r="Q3325" t="str">
        <f t="shared" si="204"/>
        <v>theater</v>
      </c>
      <c r="R3325" t="str">
        <f t="shared" si="205"/>
        <v>plays</v>
      </c>
      <c r="S3325" s="13">
        <f>(I3325/86400)+25569+(-8/24)</f>
        <v>42638.032499999994</v>
      </c>
      <c r="T3325" s="13">
        <f>(J3325/86400)+25569+(-8/24)</f>
        <v>42608.032499999994</v>
      </c>
      <c r="U3325" t="str">
        <f t="shared" si="206"/>
        <v>Aug</v>
      </c>
      <c r="V3325">
        <f t="shared" si="207"/>
        <v>2016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>(E3326/D3326)*100</f>
        <v>101.66666666666666</v>
      </c>
      <c r="P3326" s="6">
        <f>E3326/L3326</f>
        <v>152.5</v>
      </c>
      <c r="Q3326" t="str">
        <f t="shared" si="204"/>
        <v>theater</v>
      </c>
      <c r="R3326" t="str">
        <f t="shared" si="205"/>
        <v>plays</v>
      </c>
      <c r="S3326" s="13">
        <f>(I3326/86400)+25569+(-8/24)</f>
        <v>42526.249884259254</v>
      </c>
      <c r="T3326" s="13">
        <f>(J3326/86400)+25569+(-8/24)</f>
        <v>42512.249884259254</v>
      </c>
      <c r="U3326" t="str">
        <f t="shared" si="206"/>
        <v>May</v>
      </c>
      <c r="V3326">
        <f t="shared" si="207"/>
        <v>2016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>(E3327/D3327)*100</f>
        <v>112.5</v>
      </c>
      <c r="P3327" s="6">
        <f>E3327/L3327</f>
        <v>30</v>
      </c>
      <c r="Q3327" t="str">
        <f t="shared" si="204"/>
        <v>theater</v>
      </c>
      <c r="R3327" t="str">
        <f t="shared" si="205"/>
        <v>plays</v>
      </c>
      <c r="S3327" s="13">
        <f>(I3327/86400)+25569+(-8/24)</f>
        <v>42099.410613425927</v>
      </c>
      <c r="T3327" s="13">
        <f>(J3327/86400)+25569+(-8/24)</f>
        <v>42064.452280092592</v>
      </c>
      <c r="U3327" t="str">
        <f t="shared" si="206"/>
        <v>Mar</v>
      </c>
      <c r="V3327">
        <f t="shared" si="207"/>
        <v>2015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>(E3328/D3328)*100</f>
        <v>101.375</v>
      </c>
      <c r="P3328" s="6">
        <f>E3328/L3328</f>
        <v>142.28070175438597</v>
      </c>
      <c r="Q3328" t="str">
        <f t="shared" si="204"/>
        <v>theater</v>
      </c>
      <c r="R3328" t="str">
        <f t="shared" si="205"/>
        <v>plays</v>
      </c>
      <c r="S3328" s="13">
        <f>(I3328/86400)+25569+(-8/24)</f>
        <v>42071.339178240734</v>
      </c>
      <c r="T3328" s="13">
        <f>(J3328/86400)+25569+(-8/24)</f>
        <v>42041.380844907406</v>
      </c>
      <c r="U3328" t="str">
        <f t="shared" si="206"/>
        <v>Feb</v>
      </c>
      <c r="V3328">
        <f t="shared" si="207"/>
        <v>2015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>(E3329/D3329)*100</f>
        <v>101.25</v>
      </c>
      <c r="P3329" s="6">
        <f>E3329/L3329</f>
        <v>24.545454545454547</v>
      </c>
      <c r="Q3329" t="str">
        <f t="shared" si="204"/>
        <v>theater</v>
      </c>
      <c r="R3329" t="str">
        <f t="shared" si="205"/>
        <v>plays</v>
      </c>
      <c r="S3329" s="13">
        <f>(I3329/86400)+25569+(-8/24)</f>
        <v>42498.041273148141</v>
      </c>
      <c r="T3329" s="13">
        <f>(J3329/86400)+25569+(-8/24)</f>
        <v>42468.041273148141</v>
      </c>
      <c r="U3329" t="str">
        <f t="shared" si="206"/>
        <v>Apr</v>
      </c>
      <c r="V3329">
        <f t="shared" si="207"/>
        <v>2016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>(E3330/D3330)*100</f>
        <v>146.38888888888889</v>
      </c>
      <c r="P3330" s="6">
        <f>E3330/L3330</f>
        <v>292.77777777777777</v>
      </c>
      <c r="Q3330" t="str">
        <f t="shared" si="204"/>
        <v>theater</v>
      </c>
      <c r="R3330" t="str">
        <f t="shared" si="205"/>
        <v>plays</v>
      </c>
      <c r="S3330" s="13">
        <f>(I3330/86400)+25569+(-8/24)</f>
        <v>41824.708333333328</v>
      </c>
      <c r="T3330" s="13">
        <f>(J3330/86400)+25569+(-8/24)</f>
        <v>41822.241701388884</v>
      </c>
      <c r="U3330" t="str">
        <f t="shared" si="206"/>
        <v>Jul</v>
      </c>
      <c r="V3330">
        <f t="shared" si="207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>(E3331/D3331)*100</f>
        <v>116.8</v>
      </c>
      <c r="P3331" s="6">
        <f>E3331/L3331</f>
        <v>44.92307692307692</v>
      </c>
      <c r="Q3331" t="str">
        <f t="shared" ref="Q3331:Q3394" si="208">LEFT(N3331,FIND("/",N3331)-1)</f>
        <v>theater</v>
      </c>
      <c r="R3331" t="str">
        <f t="shared" ref="R3331:R3394" si="209">MID(N3331,FIND("/",N3331)+1,20)</f>
        <v>plays</v>
      </c>
      <c r="S3331" s="13">
        <f>(I3331/86400)+25569+(-8/24)</f>
        <v>41847.625</v>
      </c>
      <c r="T3331" s="13">
        <f>(J3331/86400)+25569+(-8/24)</f>
        <v>41836.989675925921</v>
      </c>
      <c r="U3331" t="str">
        <f t="shared" ref="U3331:U3394" si="210">TEXT(T3331,"mmm")</f>
        <v>Jul</v>
      </c>
      <c r="V3331">
        <f t="shared" ref="V3331:V3394" si="211">YEAR(T3331)</f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>(E3332/D3332)*100</f>
        <v>106.26666666666667</v>
      </c>
      <c r="P3332" s="6">
        <f>E3332/L3332</f>
        <v>23.10144927536232</v>
      </c>
      <c r="Q3332" t="str">
        <f t="shared" si="208"/>
        <v>theater</v>
      </c>
      <c r="R3332" t="str">
        <f t="shared" si="209"/>
        <v>plays</v>
      </c>
      <c r="S3332" s="13">
        <f>(I3332/86400)+25569+(-8/24)</f>
        <v>42095.512361111112</v>
      </c>
      <c r="T3332" s="13">
        <f>(J3332/86400)+25569+(-8/24)</f>
        <v>42065.554027777776</v>
      </c>
      <c r="U3332" t="str">
        <f t="shared" si="210"/>
        <v>Mar</v>
      </c>
      <c r="V3332">
        <f t="shared" si="211"/>
        <v>2015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>(E3333/D3333)*100</f>
        <v>104.52</v>
      </c>
      <c r="P3333" s="6">
        <f>E3333/L3333</f>
        <v>80.400000000000006</v>
      </c>
      <c r="Q3333" t="str">
        <f t="shared" si="208"/>
        <v>theater</v>
      </c>
      <c r="R3333" t="str">
        <f t="shared" si="209"/>
        <v>plays</v>
      </c>
      <c r="S3333" s="13">
        <f>(I3333/86400)+25569+(-8/24)</f>
        <v>42283.36442129629</v>
      </c>
      <c r="T3333" s="13">
        <f>(J3333/86400)+25569+(-8/24)</f>
        <v>42248.36442129629</v>
      </c>
      <c r="U3333" t="str">
        <f t="shared" si="210"/>
        <v>Sep</v>
      </c>
      <c r="V3333">
        <f t="shared" si="211"/>
        <v>2015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>(E3334/D3334)*100</f>
        <v>100</v>
      </c>
      <c r="P3334" s="6">
        <f>E3334/L3334</f>
        <v>72.289156626506028</v>
      </c>
      <c r="Q3334" t="str">
        <f t="shared" si="208"/>
        <v>theater</v>
      </c>
      <c r="R3334" t="str">
        <f t="shared" si="209"/>
        <v>plays</v>
      </c>
      <c r="S3334" s="13">
        <f>(I3334/86400)+25569+(-8/24)</f>
        <v>41839.526967592588</v>
      </c>
      <c r="T3334" s="13">
        <f>(J3334/86400)+25569+(-8/24)</f>
        <v>41809.526967592588</v>
      </c>
      <c r="U3334" t="str">
        <f t="shared" si="210"/>
        <v>Jun</v>
      </c>
      <c r="V3334">
        <f t="shared" si="211"/>
        <v>2014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>(E3335/D3335)*100</f>
        <v>104.57142857142858</v>
      </c>
      <c r="P3335" s="6">
        <f>E3335/L3335</f>
        <v>32.972972972972975</v>
      </c>
      <c r="Q3335" t="str">
        <f t="shared" si="208"/>
        <v>theater</v>
      </c>
      <c r="R3335" t="str">
        <f t="shared" si="209"/>
        <v>plays</v>
      </c>
      <c r="S3335" s="13">
        <f>(I3335/86400)+25569+(-8/24)</f>
        <v>42170.343518518515</v>
      </c>
      <c r="T3335" s="13">
        <f>(J3335/86400)+25569+(-8/24)</f>
        <v>42148.343518518515</v>
      </c>
      <c r="U3335" t="str">
        <f t="shared" si="210"/>
        <v>May</v>
      </c>
      <c r="V3335">
        <f t="shared" si="211"/>
        <v>2015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>(E3336/D3336)*100</f>
        <v>138.62051149573753</v>
      </c>
      <c r="P3336" s="6">
        <f>E3336/L3336</f>
        <v>116.65217391304348</v>
      </c>
      <c r="Q3336" t="str">
        <f t="shared" si="208"/>
        <v>theater</v>
      </c>
      <c r="R3336" t="str">
        <f t="shared" si="209"/>
        <v>plays</v>
      </c>
      <c r="S3336" s="13">
        <f>(I3336/86400)+25569+(-8/24)</f>
        <v>42215.187754629624</v>
      </c>
      <c r="T3336" s="13">
        <f>(J3336/86400)+25569+(-8/24)</f>
        <v>42185.187754629624</v>
      </c>
      <c r="U3336" t="str">
        <f t="shared" si="210"/>
        <v>Jun</v>
      </c>
      <c r="V3336">
        <f t="shared" si="211"/>
        <v>2015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>(E3337/D3337)*100</f>
        <v>100.32000000000001</v>
      </c>
      <c r="P3337" s="6">
        <f>E3337/L3337</f>
        <v>79.61904761904762</v>
      </c>
      <c r="Q3337" t="str">
        <f t="shared" si="208"/>
        <v>theater</v>
      </c>
      <c r="R3337" t="str">
        <f t="shared" si="209"/>
        <v>plays</v>
      </c>
      <c r="S3337" s="13">
        <f>(I3337/86400)+25569+(-8/24)</f>
        <v>41854.625</v>
      </c>
      <c r="T3337" s="13">
        <f>(J3337/86400)+25569+(-8/24)</f>
        <v>41827.340810185182</v>
      </c>
      <c r="U3337" t="str">
        <f t="shared" si="210"/>
        <v>Jul</v>
      </c>
      <c r="V3337">
        <f t="shared" si="211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>(E3338/D3338)*100</f>
        <v>100</v>
      </c>
      <c r="P3338" s="6">
        <f>E3338/L3338</f>
        <v>27.777777777777779</v>
      </c>
      <c r="Q3338" t="str">
        <f t="shared" si="208"/>
        <v>theater</v>
      </c>
      <c r="R3338" t="str">
        <f t="shared" si="209"/>
        <v>plays</v>
      </c>
      <c r="S3338" s="13">
        <f>(I3338/86400)+25569+(-8/24)</f>
        <v>42465.023680555554</v>
      </c>
      <c r="T3338" s="13">
        <f>(J3338/86400)+25569+(-8/24)</f>
        <v>42437.065347222218</v>
      </c>
      <c r="U3338" t="str">
        <f t="shared" si="210"/>
        <v>Mar</v>
      </c>
      <c r="V3338">
        <f t="shared" si="211"/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>(E3339/D3339)*100</f>
        <v>110.2</v>
      </c>
      <c r="P3339" s="6">
        <f>E3339/L3339</f>
        <v>81.029411764705884</v>
      </c>
      <c r="Q3339" t="str">
        <f t="shared" si="208"/>
        <v>theater</v>
      </c>
      <c r="R3339" t="str">
        <f t="shared" si="209"/>
        <v>plays</v>
      </c>
      <c r="S3339" s="13">
        <f>(I3339/86400)+25569+(-8/24)</f>
        <v>41922.541666666664</v>
      </c>
      <c r="T3339" s="13">
        <f>(J3339/86400)+25569+(-8/24)</f>
        <v>41900.948692129627</v>
      </c>
      <c r="U3339" t="str">
        <f t="shared" si="210"/>
        <v>Sep</v>
      </c>
      <c r="V3339">
        <f t="shared" si="211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>(E3340/D3340)*100</f>
        <v>102.18</v>
      </c>
      <c r="P3340" s="6">
        <f>E3340/L3340</f>
        <v>136.84821428571428</v>
      </c>
      <c r="Q3340" t="str">
        <f t="shared" si="208"/>
        <v>theater</v>
      </c>
      <c r="R3340" t="str">
        <f t="shared" si="209"/>
        <v>plays</v>
      </c>
      <c r="S3340" s="13">
        <f>(I3340/86400)+25569+(-8/24)</f>
        <v>42790.241666666661</v>
      </c>
      <c r="T3340" s="13">
        <f>(J3340/86400)+25569+(-8/24)</f>
        <v>42769.241666666661</v>
      </c>
      <c r="U3340" t="str">
        <f t="shared" si="210"/>
        <v>Feb</v>
      </c>
      <c r="V3340">
        <f t="shared" si="211"/>
        <v>2017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>(E3341/D3341)*100</f>
        <v>104.35000000000001</v>
      </c>
      <c r="P3341" s="6">
        <f>E3341/L3341</f>
        <v>177.61702127659575</v>
      </c>
      <c r="Q3341" t="str">
        <f t="shared" si="208"/>
        <v>theater</v>
      </c>
      <c r="R3341" t="str">
        <f t="shared" si="209"/>
        <v>plays</v>
      </c>
      <c r="S3341" s="13">
        <f>(I3341/86400)+25569+(-8/24)</f>
        <v>42579.332384259258</v>
      </c>
      <c r="T3341" s="13">
        <f>(J3341/86400)+25569+(-8/24)</f>
        <v>42549.332384259258</v>
      </c>
      <c r="U3341" t="str">
        <f t="shared" si="210"/>
        <v>Jun</v>
      </c>
      <c r="V3341">
        <f t="shared" si="211"/>
        <v>2016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>(E3342/D3342)*100</f>
        <v>138.16666666666666</v>
      </c>
      <c r="P3342" s="6">
        <f>E3342/L3342</f>
        <v>109.07894736842105</v>
      </c>
      <c r="Q3342" t="str">
        <f t="shared" si="208"/>
        <v>theater</v>
      </c>
      <c r="R3342" t="str">
        <f t="shared" si="209"/>
        <v>plays</v>
      </c>
      <c r="S3342" s="13">
        <f>(I3342/86400)+25569+(-8/24)</f>
        <v>42710.640671296293</v>
      </c>
      <c r="T3342" s="13">
        <f>(J3342/86400)+25569+(-8/24)</f>
        <v>42685.640671296293</v>
      </c>
      <c r="U3342" t="str">
        <f t="shared" si="210"/>
        <v>Nov</v>
      </c>
      <c r="V3342">
        <f t="shared" si="211"/>
        <v>2016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>(E3343/D3343)*100</f>
        <v>100</v>
      </c>
      <c r="P3343" s="6">
        <f>E3343/L3343</f>
        <v>119.64285714285714</v>
      </c>
      <c r="Q3343" t="str">
        <f t="shared" si="208"/>
        <v>theater</v>
      </c>
      <c r="R3343" t="str">
        <f t="shared" si="209"/>
        <v>plays</v>
      </c>
      <c r="S3343" s="13">
        <f>(I3343/86400)+25569+(-8/24)</f>
        <v>42533.374999999993</v>
      </c>
      <c r="T3343" s="13">
        <f>(J3343/86400)+25569+(-8/24)</f>
        <v>42510.465520833335</v>
      </c>
      <c r="U3343" t="str">
        <f t="shared" si="210"/>
        <v>May</v>
      </c>
      <c r="V3343">
        <f t="shared" si="211"/>
        <v>2016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>(E3344/D3344)*100</f>
        <v>101.66666666666666</v>
      </c>
      <c r="P3344" s="6">
        <f>E3344/L3344</f>
        <v>78.205128205128204</v>
      </c>
      <c r="Q3344" t="str">
        <f t="shared" si="208"/>
        <v>theater</v>
      </c>
      <c r="R3344" t="str">
        <f t="shared" si="209"/>
        <v>plays</v>
      </c>
      <c r="S3344" s="13">
        <f>(I3344/86400)+25569+(-8/24)</f>
        <v>42094.874305555553</v>
      </c>
      <c r="T3344" s="13">
        <f>(J3344/86400)+25569+(-8/24)</f>
        <v>42061.963078703702</v>
      </c>
      <c r="U3344" t="str">
        <f t="shared" si="210"/>
        <v>Feb</v>
      </c>
      <c r="V3344">
        <f t="shared" si="211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>(E3345/D3345)*100</f>
        <v>171.42857142857142</v>
      </c>
      <c r="P3345" s="6">
        <f>E3345/L3345</f>
        <v>52.173913043478258</v>
      </c>
      <c r="Q3345" t="str">
        <f t="shared" si="208"/>
        <v>theater</v>
      </c>
      <c r="R3345" t="str">
        <f t="shared" si="209"/>
        <v>plays</v>
      </c>
      <c r="S3345" s="13">
        <f>(I3345/86400)+25569+(-8/24)</f>
        <v>42473.220833333333</v>
      </c>
      <c r="T3345" s="13">
        <f>(J3345/86400)+25569+(-8/24)</f>
        <v>42452.583148148151</v>
      </c>
      <c r="U3345" t="str">
        <f t="shared" si="210"/>
        <v>Mar</v>
      </c>
      <c r="V3345">
        <f t="shared" si="211"/>
        <v>2016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>(E3346/D3346)*100</f>
        <v>101.44444444444444</v>
      </c>
      <c r="P3346" s="6">
        <f>E3346/L3346</f>
        <v>114.125</v>
      </c>
      <c r="Q3346" t="str">
        <f t="shared" si="208"/>
        <v>theater</v>
      </c>
      <c r="R3346" t="str">
        <f t="shared" si="209"/>
        <v>plays</v>
      </c>
      <c r="S3346" s="13">
        <f>(I3346/86400)+25569+(-8/24)</f>
        <v>41880.866817129623</v>
      </c>
      <c r="T3346" s="13">
        <f>(J3346/86400)+25569+(-8/24)</f>
        <v>41850.866817129623</v>
      </c>
      <c r="U3346" t="str">
        <f t="shared" si="210"/>
        <v>Jul</v>
      </c>
      <c r="V3346">
        <f t="shared" si="211"/>
        <v>2014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>(E3347/D3347)*100</f>
        <v>130</v>
      </c>
      <c r="P3347" s="6">
        <f>E3347/L3347</f>
        <v>50</v>
      </c>
      <c r="Q3347" t="str">
        <f t="shared" si="208"/>
        <v>theater</v>
      </c>
      <c r="R3347" t="str">
        <f t="shared" si="209"/>
        <v>plays</v>
      </c>
      <c r="S3347" s="13">
        <f>(I3347/86400)+25569+(-8/24)</f>
        <v>42111.692361111105</v>
      </c>
      <c r="T3347" s="13">
        <f>(J3347/86400)+25569+(-8/24)</f>
        <v>42052.772777777776</v>
      </c>
      <c r="U3347" t="str">
        <f t="shared" si="210"/>
        <v>Feb</v>
      </c>
      <c r="V3347">
        <f t="shared" si="211"/>
        <v>2015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>(E3348/D3348)*100</f>
        <v>110.00000000000001</v>
      </c>
      <c r="P3348" s="6">
        <f>E3348/L3348</f>
        <v>91.666666666666671</v>
      </c>
      <c r="Q3348" t="str">
        <f t="shared" si="208"/>
        <v>theater</v>
      </c>
      <c r="R3348" t="str">
        <f t="shared" si="209"/>
        <v>plays</v>
      </c>
      <c r="S3348" s="13">
        <f>(I3348/86400)+25569+(-8/24)</f>
        <v>42060.691087962965</v>
      </c>
      <c r="T3348" s="13">
        <f>(J3348/86400)+25569+(-8/24)</f>
        <v>42053.691087962965</v>
      </c>
      <c r="U3348" t="str">
        <f t="shared" si="210"/>
        <v>Feb</v>
      </c>
      <c r="V3348">
        <f t="shared" si="211"/>
        <v>2015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>(E3349/D3349)*100</f>
        <v>119.44999999999999</v>
      </c>
      <c r="P3349" s="6">
        <f>E3349/L3349</f>
        <v>108.59090909090909</v>
      </c>
      <c r="Q3349" t="str">
        <f t="shared" si="208"/>
        <v>theater</v>
      </c>
      <c r="R3349" t="str">
        <f t="shared" si="209"/>
        <v>plays</v>
      </c>
      <c r="S3349" s="13">
        <f>(I3349/86400)+25569+(-8/24)</f>
        <v>42498.541666666664</v>
      </c>
      <c r="T3349" s="13">
        <f>(J3349/86400)+25569+(-8/24)</f>
        <v>42484.218217592592</v>
      </c>
      <c r="U3349" t="str">
        <f t="shared" si="210"/>
        <v>Apr</v>
      </c>
      <c r="V3349">
        <f t="shared" si="211"/>
        <v>2016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>(E3350/D3350)*100</f>
        <v>100.2909090909091</v>
      </c>
      <c r="P3350" s="6">
        <f>E3350/L3350</f>
        <v>69.822784810126578</v>
      </c>
      <c r="Q3350" t="str">
        <f t="shared" si="208"/>
        <v>theater</v>
      </c>
      <c r="R3350" t="str">
        <f t="shared" si="209"/>
        <v>plays</v>
      </c>
      <c r="S3350" s="13">
        <f>(I3350/86400)+25569+(-8/24)</f>
        <v>42489.832638888889</v>
      </c>
      <c r="T3350" s="13">
        <f>(J3350/86400)+25569+(-8/24)</f>
        <v>42466.225462962961</v>
      </c>
      <c r="U3350" t="str">
        <f t="shared" si="210"/>
        <v>Apr</v>
      </c>
      <c r="V3350">
        <f t="shared" si="211"/>
        <v>2016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>(E3351/D3351)*100</f>
        <v>153.4</v>
      </c>
      <c r="P3351" s="6">
        <f>E3351/L3351</f>
        <v>109.57142857142857</v>
      </c>
      <c r="Q3351" t="str">
        <f t="shared" si="208"/>
        <v>theater</v>
      </c>
      <c r="R3351" t="str">
        <f t="shared" si="209"/>
        <v>plays</v>
      </c>
      <c r="S3351" s="13">
        <f>(I3351/86400)+25569+(-8/24)</f>
        <v>42534.374999999993</v>
      </c>
      <c r="T3351" s="13">
        <f>(J3351/86400)+25569+(-8/24)</f>
        <v>42512.777453703697</v>
      </c>
      <c r="U3351" t="str">
        <f t="shared" si="210"/>
        <v>May</v>
      </c>
      <c r="V3351">
        <f t="shared" si="211"/>
        <v>2016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>(E3352/D3352)*100</f>
        <v>104.42857142857143</v>
      </c>
      <c r="P3352" s="6">
        <f>E3352/L3352</f>
        <v>71.666666666666671</v>
      </c>
      <c r="Q3352" t="str">
        <f t="shared" si="208"/>
        <v>theater</v>
      </c>
      <c r="R3352" t="str">
        <f t="shared" si="209"/>
        <v>plays</v>
      </c>
      <c r="S3352" s="13">
        <f>(I3352/86400)+25569+(-8/24)</f>
        <v>42337.624999999993</v>
      </c>
      <c r="T3352" s="13">
        <f>(J3352/86400)+25569+(-8/24)</f>
        <v>42302.368182870363</v>
      </c>
      <c r="U3352" t="str">
        <f t="shared" si="210"/>
        <v>Oct</v>
      </c>
      <c r="V3352">
        <f t="shared" si="211"/>
        <v>2015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>(E3353/D3353)*100</f>
        <v>101.1</v>
      </c>
      <c r="P3353" s="6">
        <f>E3353/L3353</f>
        <v>93.611111111111114</v>
      </c>
      <c r="Q3353" t="str">
        <f t="shared" si="208"/>
        <v>theater</v>
      </c>
      <c r="R3353" t="str">
        <f t="shared" si="209"/>
        <v>plays</v>
      </c>
      <c r="S3353" s="13">
        <f>(I3353/86400)+25569+(-8/24)</f>
        <v>41843.125</v>
      </c>
      <c r="T3353" s="13">
        <f>(J3353/86400)+25569+(-8/24)</f>
        <v>41806.062094907407</v>
      </c>
      <c r="U3353" t="str">
        <f t="shared" si="210"/>
        <v>Jun</v>
      </c>
      <c r="V3353">
        <f t="shared" si="211"/>
        <v>2014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>(E3354/D3354)*100</f>
        <v>107.52</v>
      </c>
      <c r="P3354" s="6">
        <f>E3354/L3354</f>
        <v>76.8</v>
      </c>
      <c r="Q3354" t="str">
        <f t="shared" si="208"/>
        <v>theater</v>
      </c>
      <c r="R3354" t="str">
        <f t="shared" si="209"/>
        <v>plays</v>
      </c>
      <c r="S3354" s="13">
        <f>(I3354/86400)+25569+(-8/24)</f>
        <v>42552.624999999993</v>
      </c>
      <c r="T3354" s="13">
        <f>(J3354/86400)+25569+(-8/24)</f>
        <v>42495.659467592595</v>
      </c>
      <c r="U3354" t="str">
        <f t="shared" si="210"/>
        <v>May</v>
      </c>
      <c r="V3354">
        <f t="shared" si="211"/>
        <v>2016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>(E3355/D3355)*100</f>
        <v>315</v>
      </c>
      <c r="P3355" s="6">
        <f>E3355/L3355</f>
        <v>35.795454545454547</v>
      </c>
      <c r="Q3355" t="str">
        <f t="shared" si="208"/>
        <v>theater</v>
      </c>
      <c r="R3355" t="str">
        <f t="shared" si="209"/>
        <v>plays</v>
      </c>
      <c r="S3355" s="13">
        <f>(I3355/86400)+25569+(-8/24)</f>
        <v>42492.624999999993</v>
      </c>
      <c r="T3355" s="13">
        <f>(J3355/86400)+25569+(-8/24)</f>
        <v>42479.098958333336</v>
      </c>
      <c r="U3355" t="str">
        <f t="shared" si="210"/>
        <v>Apr</v>
      </c>
      <c r="V3355">
        <f t="shared" si="211"/>
        <v>2016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>(E3356/D3356)*100</f>
        <v>101.93333333333334</v>
      </c>
      <c r="P3356" s="6">
        <f>E3356/L3356</f>
        <v>55.6</v>
      </c>
      <c r="Q3356" t="str">
        <f t="shared" si="208"/>
        <v>theater</v>
      </c>
      <c r="R3356" t="str">
        <f t="shared" si="209"/>
        <v>plays</v>
      </c>
      <c r="S3356" s="13">
        <f>(I3356/86400)+25569+(-8/24)</f>
        <v>42305.834027777775</v>
      </c>
      <c r="T3356" s="13">
        <f>(J3356/86400)+25569+(-8/24)</f>
        <v>42270.393587962964</v>
      </c>
      <c r="U3356" t="str">
        <f t="shared" si="210"/>
        <v>Sep</v>
      </c>
      <c r="V3356">
        <f t="shared" si="211"/>
        <v>2015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>(E3357/D3357)*100</f>
        <v>126.28571428571429</v>
      </c>
      <c r="P3357" s="6">
        <f>E3357/L3357</f>
        <v>147.33333333333334</v>
      </c>
      <c r="Q3357" t="str">
        <f t="shared" si="208"/>
        <v>theater</v>
      </c>
      <c r="R3357" t="str">
        <f t="shared" si="209"/>
        <v>plays</v>
      </c>
      <c r="S3357" s="13">
        <f>(I3357/86400)+25569+(-8/24)</f>
        <v>42500.136805555558</v>
      </c>
      <c r="T3357" s="13">
        <f>(J3357/86400)+25569+(-8/24)</f>
        <v>42489.286192129628</v>
      </c>
      <c r="U3357" t="str">
        <f t="shared" si="210"/>
        <v>Apr</v>
      </c>
      <c r="V3357">
        <f t="shared" si="211"/>
        <v>2016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>(E3358/D3358)*100</f>
        <v>101.4</v>
      </c>
      <c r="P3358" s="6">
        <f>E3358/L3358</f>
        <v>56.333333333333336</v>
      </c>
      <c r="Q3358" t="str">
        <f t="shared" si="208"/>
        <v>theater</v>
      </c>
      <c r="R3358" t="str">
        <f t="shared" si="209"/>
        <v>plays</v>
      </c>
      <c r="S3358" s="13">
        <f>(I3358/86400)+25569+(-8/24)</f>
        <v>42566.482314814813</v>
      </c>
      <c r="T3358" s="13">
        <f>(J3358/86400)+25569+(-8/24)</f>
        <v>42536.482314814813</v>
      </c>
      <c r="U3358" t="str">
        <f t="shared" si="210"/>
        <v>Jun</v>
      </c>
      <c r="V3358">
        <f t="shared" si="211"/>
        <v>2016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>(E3359/D3359)*100</f>
        <v>101</v>
      </c>
      <c r="P3359" s="6">
        <f>E3359/L3359</f>
        <v>96.19047619047619</v>
      </c>
      <c r="Q3359" t="str">
        <f t="shared" si="208"/>
        <v>theater</v>
      </c>
      <c r="R3359" t="str">
        <f t="shared" si="209"/>
        <v>plays</v>
      </c>
      <c r="S3359" s="13">
        <f>(I3359/86400)+25569+(-8/24)</f>
        <v>41852.084606481476</v>
      </c>
      <c r="T3359" s="13">
        <f>(J3359/86400)+25569+(-8/24)</f>
        <v>41822.084606481476</v>
      </c>
      <c r="U3359" t="str">
        <f t="shared" si="210"/>
        <v>Jul</v>
      </c>
      <c r="V3359">
        <f t="shared" si="211"/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>(E3360/D3360)*100</f>
        <v>102.99000000000001</v>
      </c>
      <c r="P3360" s="6">
        <f>E3360/L3360</f>
        <v>63.574074074074076</v>
      </c>
      <c r="Q3360" t="str">
        <f t="shared" si="208"/>
        <v>theater</v>
      </c>
      <c r="R3360" t="str">
        <f t="shared" si="209"/>
        <v>plays</v>
      </c>
      <c r="S3360" s="13">
        <f>(I3360/86400)+25569+(-8/24)</f>
        <v>41962.019432870373</v>
      </c>
      <c r="T3360" s="13">
        <f>(J3360/86400)+25569+(-8/24)</f>
        <v>41931.977766203701</v>
      </c>
      <c r="U3360" t="str">
        <f t="shared" si="210"/>
        <v>Oct</v>
      </c>
      <c r="V3360">
        <f t="shared" si="211"/>
        <v>2014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>(E3361/D3361)*100</f>
        <v>106.25</v>
      </c>
      <c r="P3361" s="6">
        <f>E3361/L3361</f>
        <v>184.78260869565219</v>
      </c>
      <c r="Q3361" t="str">
        <f t="shared" si="208"/>
        <v>theater</v>
      </c>
      <c r="R3361" t="str">
        <f t="shared" si="209"/>
        <v>plays</v>
      </c>
      <c r="S3361" s="13">
        <f>(I3361/86400)+25569+(-8/24)</f>
        <v>42790.723773148151</v>
      </c>
      <c r="T3361" s="13">
        <f>(J3361/86400)+25569+(-8/24)</f>
        <v>42745.723773148151</v>
      </c>
      <c r="U3361" t="str">
        <f t="shared" si="210"/>
        <v>Jan</v>
      </c>
      <c r="V3361">
        <f t="shared" si="211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>(E3362/D3362)*100</f>
        <v>101.37777777777779</v>
      </c>
      <c r="P3362" s="6">
        <f>E3362/L3362</f>
        <v>126.72222222222223</v>
      </c>
      <c r="Q3362" t="str">
        <f t="shared" si="208"/>
        <v>theater</v>
      </c>
      <c r="R3362" t="str">
        <f t="shared" si="209"/>
        <v>plays</v>
      </c>
      <c r="S3362" s="13">
        <f>(I3362/86400)+25569+(-8/24)</f>
        <v>42718.332638888889</v>
      </c>
      <c r="T3362" s="13">
        <f>(J3362/86400)+25569+(-8/24)</f>
        <v>42696.749340277776</v>
      </c>
      <c r="U3362" t="str">
        <f t="shared" si="210"/>
        <v>Nov</v>
      </c>
      <c r="V3362">
        <f t="shared" si="211"/>
        <v>2016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>(E3363/D3363)*100</f>
        <v>113.46000000000001</v>
      </c>
      <c r="P3363" s="6">
        <f>E3363/L3363</f>
        <v>83.42647058823529</v>
      </c>
      <c r="Q3363" t="str">
        <f t="shared" si="208"/>
        <v>theater</v>
      </c>
      <c r="R3363" t="str">
        <f t="shared" si="209"/>
        <v>plays</v>
      </c>
      <c r="S3363" s="13">
        <f>(I3363/86400)+25569+(-8/24)</f>
        <v>41883.332638888889</v>
      </c>
      <c r="T3363" s="13">
        <f>(J3363/86400)+25569+(-8/24)</f>
        <v>41865.692013888889</v>
      </c>
      <c r="U3363" t="str">
        <f t="shared" si="210"/>
        <v>Aug</v>
      </c>
      <c r="V3363">
        <f t="shared" si="211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>(E3364/D3364)*100</f>
        <v>218.00000000000003</v>
      </c>
      <c r="P3364" s="6">
        <f>E3364/L3364</f>
        <v>54.5</v>
      </c>
      <c r="Q3364" t="str">
        <f t="shared" si="208"/>
        <v>theater</v>
      </c>
      <c r="R3364" t="str">
        <f t="shared" si="209"/>
        <v>plays</v>
      </c>
      <c r="S3364" s="13">
        <f>(I3364/86400)+25569+(-8/24)</f>
        <v>42069.871527777774</v>
      </c>
      <c r="T3364" s="13">
        <f>(J3364/86400)+25569+(-8/24)</f>
        <v>42055.758298611108</v>
      </c>
      <c r="U3364" t="str">
        <f t="shared" si="210"/>
        <v>Feb</v>
      </c>
      <c r="V3364">
        <f t="shared" si="211"/>
        <v>2015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>(E3365/D3365)*100</f>
        <v>101.41935483870968</v>
      </c>
      <c r="P3365" s="6">
        <f>E3365/L3365</f>
        <v>302.30769230769232</v>
      </c>
      <c r="Q3365" t="str">
        <f t="shared" si="208"/>
        <v>theater</v>
      </c>
      <c r="R3365" t="str">
        <f t="shared" si="209"/>
        <v>plays</v>
      </c>
      <c r="S3365" s="13">
        <f>(I3365/86400)+25569+(-8/24)</f>
        <v>41870.333333333328</v>
      </c>
      <c r="T3365" s="13">
        <f>(J3365/86400)+25569+(-8/24)</f>
        <v>41851.438020833331</v>
      </c>
      <c r="U3365" t="str">
        <f t="shared" si="210"/>
        <v>Jul</v>
      </c>
      <c r="V3365">
        <f t="shared" si="211"/>
        <v>2014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>(E3366/D3366)*100</f>
        <v>105.93333333333332</v>
      </c>
      <c r="P3366" s="6">
        <f>E3366/L3366</f>
        <v>44.138888888888886</v>
      </c>
      <c r="Q3366" t="str">
        <f t="shared" si="208"/>
        <v>theater</v>
      </c>
      <c r="R3366" t="str">
        <f t="shared" si="209"/>
        <v>plays</v>
      </c>
      <c r="S3366" s="13">
        <f>(I3366/86400)+25569+(-8/24)</f>
        <v>42444.541666666664</v>
      </c>
      <c r="T3366" s="13">
        <f>(J3366/86400)+25569+(-8/24)</f>
        <v>42422.644085648142</v>
      </c>
      <c r="U3366" t="str">
        <f t="shared" si="210"/>
        <v>Feb</v>
      </c>
      <c r="V3366">
        <f t="shared" si="211"/>
        <v>2016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>(E3367/D3367)*100</f>
        <v>104</v>
      </c>
      <c r="P3367" s="6">
        <f>E3367/L3367</f>
        <v>866.66666666666663</v>
      </c>
      <c r="Q3367" t="str">
        <f t="shared" si="208"/>
        <v>theater</v>
      </c>
      <c r="R3367" t="str">
        <f t="shared" si="209"/>
        <v>plays</v>
      </c>
      <c r="S3367" s="13">
        <f>(I3367/86400)+25569+(-8/24)</f>
        <v>42350.768425925919</v>
      </c>
      <c r="T3367" s="13">
        <f>(J3367/86400)+25569+(-8/24)</f>
        <v>42320.768425925919</v>
      </c>
      <c r="U3367" t="str">
        <f t="shared" si="210"/>
        <v>Nov</v>
      </c>
      <c r="V3367">
        <f t="shared" si="211"/>
        <v>2015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>(E3368/D3368)*100</f>
        <v>221</v>
      </c>
      <c r="P3368" s="6">
        <f>E3368/L3368</f>
        <v>61.388888888888886</v>
      </c>
      <c r="Q3368" t="str">
        <f t="shared" si="208"/>
        <v>theater</v>
      </c>
      <c r="R3368" t="str">
        <f t="shared" si="209"/>
        <v>plays</v>
      </c>
      <c r="S3368" s="13">
        <f>(I3368/86400)+25569+(-8/24)</f>
        <v>42136.734224537031</v>
      </c>
      <c r="T3368" s="13">
        <f>(J3368/86400)+25569+(-8/24)</f>
        <v>42106.734224537031</v>
      </c>
      <c r="U3368" t="str">
        <f t="shared" si="210"/>
        <v>Apr</v>
      </c>
      <c r="V3368">
        <f t="shared" si="211"/>
        <v>2015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>(E3369/D3369)*100</f>
        <v>118.66666666666667</v>
      </c>
      <c r="P3369" s="6">
        <f>E3369/L3369</f>
        <v>29.666666666666668</v>
      </c>
      <c r="Q3369" t="str">
        <f t="shared" si="208"/>
        <v>theater</v>
      </c>
      <c r="R3369" t="str">
        <f t="shared" si="209"/>
        <v>plays</v>
      </c>
      <c r="S3369" s="13">
        <f>(I3369/86400)+25569+(-8/24)</f>
        <v>42217.600624999999</v>
      </c>
      <c r="T3369" s="13">
        <f>(J3369/86400)+25569+(-8/24)</f>
        <v>42192.600624999999</v>
      </c>
      <c r="U3369" t="str">
        <f t="shared" si="210"/>
        <v>Jul</v>
      </c>
      <c r="V3369">
        <f t="shared" si="211"/>
        <v>2015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>(E3370/D3370)*100</f>
        <v>104.60000000000001</v>
      </c>
      <c r="P3370" s="6">
        <f>E3370/L3370</f>
        <v>45.478260869565219</v>
      </c>
      <c r="Q3370" t="str">
        <f t="shared" si="208"/>
        <v>theater</v>
      </c>
      <c r="R3370" t="str">
        <f t="shared" si="209"/>
        <v>plays</v>
      </c>
      <c r="S3370" s="13">
        <f>(I3370/86400)+25569+(-8/24)</f>
        <v>42004.874999999993</v>
      </c>
      <c r="T3370" s="13">
        <f>(J3370/86400)+25569+(-8/24)</f>
        <v>41968.866423611107</v>
      </c>
      <c r="U3370" t="str">
        <f t="shared" si="210"/>
        <v>Nov</v>
      </c>
      <c r="V3370">
        <f t="shared" si="211"/>
        <v>2014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>(E3371/D3371)*100</f>
        <v>103.89999999999999</v>
      </c>
      <c r="P3371" s="6">
        <f>E3371/L3371</f>
        <v>96.203703703703709</v>
      </c>
      <c r="Q3371" t="str">
        <f t="shared" si="208"/>
        <v>theater</v>
      </c>
      <c r="R3371" t="str">
        <f t="shared" si="209"/>
        <v>plays</v>
      </c>
      <c r="S3371" s="13">
        <f>(I3371/86400)+25569+(-8/24)</f>
        <v>42749.708101851851</v>
      </c>
      <c r="T3371" s="13">
        <f>(J3371/86400)+25569+(-8/24)</f>
        <v>42689.708101851851</v>
      </c>
      <c r="U3371" t="str">
        <f t="shared" si="210"/>
        <v>Nov</v>
      </c>
      <c r="V3371">
        <f t="shared" si="211"/>
        <v>2016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>(E3372/D3372)*100</f>
        <v>117.73333333333333</v>
      </c>
      <c r="P3372" s="6">
        <f>E3372/L3372</f>
        <v>67.92307692307692</v>
      </c>
      <c r="Q3372" t="str">
        <f t="shared" si="208"/>
        <v>theater</v>
      </c>
      <c r="R3372" t="str">
        <f t="shared" si="209"/>
        <v>plays</v>
      </c>
      <c r="S3372" s="13">
        <f>(I3372/86400)+25569+(-8/24)</f>
        <v>42720.999999999993</v>
      </c>
      <c r="T3372" s="13">
        <f>(J3372/86400)+25569+(-8/24)</f>
        <v>42690.000983796293</v>
      </c>
      <c r="U3372" t="str">
        <f t="shared" si="210"/>
        <v>Nov</v>
      </c>
      <c r="V3372">
        <f t="shared" si="211"/>
        <v>2016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>(E3373/D3373)*100</f>
        <v>138.5</v>
      </c>
      <c r="P3373" s="6">
        <f>E3373/L3373</f>
        <v>30.777777777777779</v>
      </c>
      <c r="Q3373" t="str">
        <f t="shared" si="208"/>
        <v>theater</v>
      </c>
      <c r="R3373" t="str">
        <f t="shared" si="209"/>
        <v>plays</v>
      </c>
      <c r="S3373" s="13">
        <f>(I3373/86400)+25569+(-8/24)</f>
        <v>42340.541261574072</v>
      </c>
      <c r="T3373" s="13">
        <f>(J3373/86400)+25569+(-8/24)</f>
        <v>42312.541261574072</v>
      </c>
      <c r="U3373" t="str">
        <f t="shared" si="210"/>
        <v>Nov</v>
      </c>
      <c r="V3373">
        <f t="shared" si="211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>(E3374/D3374)*100</f>
        <v>103.49999999999999</v>
      </c>
      <c r="P3374" s="6">
        <f>E3374/L3374</f>
        <v>38.333333333333336</v>
      </c>
      <c r="Q3374" t="str">
        <f t="shared" si="208"/>
        <v>theater</v>
      </c>
      <c r="R3374" t="str">
        <f t="shared" si="209"/>
        <v>plays</v>
      </c>
      <c r="S3374" s="13">
        <f>(I3374/86400)+25569+(-8/24)</f>
        <v>41875.874305555553</v>
      </c>
      <c r="T3374" s="13">
        <f>(J3374/86400)+25569+(-8/24)</f>
        <v>41855.214768518512</v>
      </c>
      <c r="U3374" t="str">
        <f t="shared" si="210"/>
        <v>Aug</v>
      </c>
      <c r="V3374">
        <f t="shared" si="211"/>
        <v>2014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>(E3375/D3375)*100</f>
        <v>100.25</v>
      </c>
      <c r="P3375" s="6">
        <f>E3375/L3375</f>
        <v>66.833333333333329</v>
      </c>
      <c r="Q3375" t="str">
        <f t="shared" si="208"/>
        <v>theater</v>
      </c>
      <c r="R3375" t="str">
        <f t="shared" si="209"/>
        <v>plays</v>
      </c>
      <c r="S3375" s="13">
        <f>(I3375/86400)+25569+(-8/24)</f>
        <v>42203.333333333336</v>
      </c>
      <c r="T3375" s="13">
        <f>(J3375/86400)+25569+(-8/24)</f>
        <v>42179.521296296291</v>
      </c>
      <c r="U3375" t="str">
        <f t="shared" si="210"/>
        <v>Jun</v>
      </c>
      <c r="V3375">
        <f t="shared" si="211"/>
        <v>2015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>(E3376/D3376)*100</f>
        <v>106.57142857142856</v>
      </c>
      <c r="P3376" s="6">
        <f>E3376/L3376</f>
        <v>71.730769230769226</v>
      </c>
      <c r="Q3376" t="str">
        <f t="shared" si="208"/>
        <v>theater</v>
      </c>
      <c r="R3376" t="str">
        <f t="shared" si="209"/>
        <v>plays</v>
      </c>
      <c r="S3376" s="13">
        <f>(I3376/86400)+25569+(-8/24)</f>
        <v>42305.398333333331</v>
      </c>
      <c r="T3376" s="13">
        <f>(J3376/86400)+25569+(-8/24)</f>
        <v>42275.398333333331</v>
      </c>
      <c r="U3376" t="str">
        <f t="shared" si="210"/>
        <v>Sep</v>
      </c>
      <c r="V3376">
        <f t="shared" si="211"/>
        <v>2015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>(E3377/D3377)*100</f>
        <v>100</v>
      </c>
      <c r="P3377" s="6">
        <f>E3377/L3377</f>
        <v>176.47058823529412</v>
      </c>
      <c r="Q3377" t="str">
        <f t="shared" si="208"/>
        <v>theater</v>
      </c>
      <c r="R3377" t="str">
        <f t="shared" si="209"/>
        <v>plays</v>
      </c>
      <c r="S3377" s="13">
        <f>(I3377/86400)+25569+(-8/24)</f>
        <v>41777.277465277773</v>
      </c>
      <c r="T3377" s="13">
        <f>(J3377/86400)+25569+(-8/24)</f>
        <v>41765.277465277773</v>
      </c>
      <c r="U3377" t="str">
        <f t="shared" si="210"/>
        <v>May</v>
      </c>
      <c r="V3377">
        <f t="shared" si="211"/>
        <v>2014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>(E3378/D3378)*100</f>
        <v>100.01249999999999</v>
      </c>
      <c r="P3378" s="6">
        <f>E3378/L3378</f>
        <v>421.10526315789474</v>
      </c>
      <c r="Q3378" t="str">
        <f t="shared" si="208"/>
        <v>theater</v>
      </c>
      <c r="R3378" t="str">
        <f t="shared" si="209"/>
        <v>plays</v>
      </c>
      <c r="S3378" s="13">
        <f>(I3378/86400)+25569+(-8/24)</f>
        <v>42119.326319444437</v>
      </c>
      <c r="T3378" s="13">
        <f>(J3378/86400)+25569+(-8/24)</f>
        <v>42059.367986111109</v>
      </c>
      <c r="U3378" t="str">
        <f t="shared" si="210"/>
        <v>Feb</v>
      </c>
      <c r="V3378">
        <f t="shared" si="211"/>
        <v>2015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>(E3379/D3379)*100</f>
        <v>101.05</v>
      </c>
      <c r="P3379" s="6">
        <f>E3379/L3379</f>
        <v>104.98701298701299</v>
      </c>
      <c r="Q3379" t="str">
        <f t="shared" si="208"/>
        <v>theater</v>
      </c>
      <c r="R3379" t="str">
        <f t="shared" si="209"/>
        <v>plays</v>
      </c>
      <c r="S3379" s="13">
        <f>(I3379/86400)+25569+(-8/24)</f>
        <v>42083.37222222222</v>
      </c>
      <c r="T3379" s="13">
        <f>(J3379/86400)+25569+(-8/24)</f>
        <v>42053.399293981478</v>
      </c>
      <c r="U3379" t="str">
        <f t="shared" si="210"/>
        <v>Feb</v>
      </c>
      <c r="V3379">
        <f t="shared" si="211"/>
        <v>2015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>(E3380/D3380)*100</f>
        <v>107.63636363636364</v>
      </c>
      <c r="P3380" s="6">
        <f>E3380/L3380</f>
        <v>28.19047619047619</v>
      </c>
      <c r="Q3380" t="str">
        <f t="shared" si="208"/>
        <v>theater</v>
      </c>
      <c r="R3380" t="str">
        <f t="shared" si="209"/>
        <v>plays</v>
      </c>
      <c r="S3380" s="13">
        <f>(I3380/86400)+25569+(-8/24)</f>
        <v>41882.213888888888</v>
      </c>
      <c r="T3380" s="13">
        <f>(J3380/86400)+25569+(-8/24)</f>
        <v>41858.022060185183</v>
      </c>
      <c r="U3380" t="str">
        <f t="shared" si="210"/>
        <v>Aug</v>
      </c>
      <c r="V3380">
        <f t="shared" si="211"/>
        <v>2014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>(E3381/D3381)*100</f>
        <v>103.64999999999999</v>
      </c>
      <c r="P3381" s="6">
        <f>E3381/L3381</f>
        <v>54.55263157894737</v>
      </c>
      <c r="Q3381" t="str">
        <f t="shared" si="208"/>
        <v>theater</v>
      </c>
      <c r="R3381" t="str">
        <f t="shared" si="209"/>
        <v>plays</v>
      </c>
      <c r="S3381" s="13">
        <f>(I3381/86400)+25569+(-8/24)</f>
        <v>42242.624999999993</v>
      </c>
      <c r="T3381" s="13">
        <f>(J3381/86400)+25569+(-8/24)</f>
        <v>42225.180555555555</v>
      </c>
      <c r="U3381" t="str">
        <f t="shared" si="210"/>
        <v>Aug</v>
      </c>
      <c r="V3381">
        <f t="shared" si="211"/>
        <v>2015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>(E3382/D3382)*100</f>
        <v>104.43333333333334</v>
      </c>
      <c r="P3382" s="6">
        <f>E3382/L3382</f>
        <v>111.89285714285714</v>
      </c>
      <c r="Q3382" t="str">
        <f t="shared" si="208"/>
        <v>theater</v>
      </c>
      <c r="R3382" t="str">
        <f t="shared" si="209"/>
        <v>plays</v>
      </c>
      <c r="S3382" s="13">
        <f>(I3382/86400)+25569+(-8/24)</f>
        <v>41972.661782407406</v>
      </c>
      <c r="T3382" s="13">
        <f>(J3382/86400)+25569+(-8/24)</f>
        <v>41937.620115740741</v>
      </c>
      <c r="U3382" t="str">
        <f t="shared" si="210"/>
        <v>Oct</v>
      </c>
      <c r="V3382">
        <f t="shared" si="211"/>
        <v>2014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>(E3383/D3383)*100</f>
        <v>102.25</v>
      </c>
      <c r="P3383" s="6">
        <f>E3383/L3383</f>
        <v>85.208333333333329</v>
      </c>
      <c r="Q3383" t="str">
        <f t="shared" si="208"/>
        <v>theater</v>
      </c>
      <c r="R3383" t="str">
        <f t="shared" si="209"/>
        <v>plays</v>
      </c>
      <c r="S3383" s="13">
        <f>(I3383/86400)+25569+(-8/24)</f>
        <v>42073.809988425921</v>
      </c>
      <c r="T3383" s="13">
        <f>(J3383/86400)+25569+(-8/24)</f>
        <v>42043.851655092592</v>
      </c>
      <c r="U3383" t="str">
        <f t="shared" si="210"/>
        <v>Feb</v>
      </c>
      <c r="V3383">
        <f t="shared" si="211"/>
        <v>2015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>(E3384/D3384)*100</f>
        <v>100.74285714285713</v>
      </c>
      <c r="P3384" s="6">
        <f>E3384/L3384</f>
        <v>76.652173913043484</v>
      </c>
      <c r="Q3384" t="str">
        <f t="shared" si="208"/>
        <v>theater</v>
      </c>
      <c r="R3384" t="str">
        <f t="shared" si="209"/>
        <v>plays</v>
      </c>
      <c r="S3384" s="13">
        <f>(I3384/86400)+25569+(-8/24)</f>
        <v>42583.624305555553</v>
      </c>
      <c r="T3384" s="13">
        <f>(J3384/86400)+25569+(-8/24)</f>
        <v>42559.097870370366</v>
      </c>
      <c r="U3384" t="str">
        <f t="shared" si="210"/>
        <v>Jul</v>
      </c>
      <c r="V3384">
        <f t="shared" si="211"/>
        <v>2016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>(E3385/D3385)*100</f>
        <v>111.71428571428572</v>
      </c>
      <c r="P3385" s="6">
        <f>E3385/L3385</f>
        <v>65.166666666666671</v>
      </c>
      <c r="Q3385" t="str">
        <f t="shared" si="208"/>
        <v>theater</v>
      </c>
      <c r="R3385" t="str">
        <f t="shared" si="209"/>
        <v>plays</v>
      </c>
      <c r="S3385" s="13">
        <f>(I3385/86400)+25569+(-8/24)</f>
        <v>42544.449305555558</v>
      </c>
      <c r="T3385" s="13">
        <f>(J3385/86400)+25569+(-8/24)</f>
        <v>42524.449305555558</v>
      </c>
      <c r="U3385" t="str">
        <f t="shared" si="210"/>
        <v>Jun</v>
      </c>
      <c r="V3385">
        <f t="shared" si="211"/>
        <v>2016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>(E3386/D3386)*100</f>
        <v>100.01100000000001</v>
      </c>
      <c r="P3386" s="6">
        <f>E3386/L3386</f>
        <v>93.760312499999998</v>
      </c>
      <c r="Q3386" t="str">
        <f t="shared" si="208"/>
        <v>theater</v>
      </c>
      <c r="R3386" t="str">
        <f t="shared" si="209"/>
        <v>plays</v>
      </c>
      <c r="S3386" s="13">
        <f>(I3386/86400)+25569+(-8/24)</f>
        <v>42328.791666666664</v>
      </c>
      <c r="T3386" s="13">
        <f>(J3386/86400)+25569+(-8/24)</f>
        <v>42291.754259259258</v>
      </c>
      <c r="U3386" t="str">
        <f t="shared" si="210"/>
        <v>Oct</v>
      </c>
      <c r="V3386">
        <f t="shared" si="211"/>
        <v>2015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>(E3387/D3387)*100</f>
        <v>100</v>
      </c>
      <c r="P3387" s="6">
        <f>E3387/L3387</f>
        <v>133.33333333333334</v>
      </c>
      <c r="Q3387" t="str">
        <f t="shared" si="208"/>
        <v>theater</v>
      </c>
      <c r="R3387" t="str">
        <f t="shared" si="209"/>
        <v>plays</v>
      </c>
      <c r="S3387" s="13">
        <f>(I3387/86400)+25569+(-8/24)</f>
        <v>41983.534166666665</v>
      </c>
      <c r="T3387" s="13">
        <f>(J3387/86400)+25569+(-8/24)</f>
        <v>41953.534166666665</v>
      </c>
      <c r="U3387" t="str">
        <f t="shared" si="210"/>
        <v>Nov</v>
      </c>
      <c r="V3387">
        <f t="shared" si="211"/>
        <v>2014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>(E3388/D3388)*100</f>
        <v>105</v>
      </c>
      <c r="P3388" s="6">
        <f>E3388/L3388</f>
        <v>51.219512195121951</v>
      </c>
      <c r="Q3388" t="str">
        <f t="shared" si="208"/>
        <v>theater</v>
      </c>
      <c r="R3388" t="str">
        <f t="shared" si="209"/>
        <v>plays</v>
      </c>
      <c r="S3388" s="13">
        <f>(I3388/86400)+25569+(-8/24)</f>
        <v>41976.311412037037</v>
      </c>
      <c r="T3388" s="13">
        <f>(J3388/86400)+25569+(-8/24)</f>
        <v>41946.311412037037</v>
      </c>
      <c r="U3388" t="str">
        <f t="shared" si="210"/>
        <v>Nov</v>
      </c>
      <c r="V3388">
        <f t="shared" si="211"/>
        <v>2014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>(E3389/D3389)*100</f>
        <v>116.86666666666667</v>
      </c>
      <c r="P3389" s="6">
        <f>E3389/L3389</f>
        <v>100.17142857142858</v>
      </c>
      <c r="Q3389" t="str">
        <f t="shared" si="208"/>
        <v>theater</v>
      </c>
      <c r="R3389" t="str">
        <f t="shared" si="209"/>
        <v>plays</v>
      </c>
      <c r="S3389" s="13">
        <f>(I3389/86400)+25569+(-8/24)</f>
        <v>41987.429259259261</v>
      </c>
      <c r="T3389" s="13">
        <f>(J3389/86400)+25569+(-8/24)</f>
        <v>41947.429259259261</v>
      </c>
      <c r="U3389" t="str">
        <f t="shared" si="210"/>
        <v>Nov</v>
      </c>
      <c r="V3389">
        <f t="shared" si="211"/>
        <v>2014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>(E3390/D3390)*100</f>
        <v>103.8</v>
      </c>
      <c r="P3390" s="6">
        <f>E3390/L3390</f>
        <v>34.6</v>
      </c>
      <c r="Q3390" t="str">
        <f t="shared" si="208"/>
        <v>theater</v>
      </c>
      <c r="R3390" t="str">
        <f t="shared" si="209"/>
        <v>plays</v>
      </c>
      <c r="S3390" s="13">
        <f>(I3390/86400)+25569+(-8/24)</f>
        <v>42173.127789351849</v>
      </c>
      <c r="T3390" s="13">
        <f>(J3390/86400)+25569+(-8/24)</f>
        <v>42143.127789351849</v>
      </c>
      <c r="U3390" t="str">
        <f t="shared" si="210"/>
        <v>May</v>
      </c>
      <c r="V3390">
        <f t="shared" si="211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>(E3391/D3391)*100</f>
        <v>114.5</v>
      </c>
      <c r="P3391" s="6">
        <f>E3391/L3391</f>
        <v>184.67741935483872</v>
      </c>
      <c r="Q3391" t="str">
        <f t="shared" si="208"/>
        <v>theater</v>
      </c>
      <c r="R3391" t="str">
        <f t="shared" si="209"/>
        <v>plays</v>
      </c>
      <c r="S3391" s="13">
        <f>(I3391/86400)+25569+(-8/24)</f>
        <v>42524.230115740742</v>
      </c>
      <c r="T3391" s="13">
        <f>(J3391/86400)+25569+(-8/24)</f>
        <v>42494.230115740742</v>
      </c>
      <c r="U3391" t="str">
        <f t="shared" si="210"/>
        <v>May</v>
      </c>
      <c r="V3391">
        <f t="shared" si="211"/>
        <v>2016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>(E3392/D3392)*100</f>
        <v>102.4</v>
      </c>
      <c r="P3392" s="6">
        <f>E3392/L3392</f>
        <v>69.818181818181813</v>
      </c>
      <c r="Q3392" t="str">
        <f t="shared" si="208"/>
        <v>theater</v>
      </c>
      <c r="R3392" t="str">
        <f t="shared" si="209"/>
        <v>plays</v>
      </c>
      <c r="S3392" s="13">
        <f>(I3392/86400)+25569+(-8/24)</f>
        <v>41830.441493055558</v>
      </c>
      <c r="T3392" s="13">
        <f>(J3392/86400)+25569+(-8/24)</f>
        <v>41815.441493055558</v>
      </c>
      <c r="U3392" t="str">
        <f t="shared" si="210"/>
        <v>Jun</v>
      </c>
      <c r="V3392">
        <f t="shared" si="211"/>
        <v>2014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>(E3393/D3393)*100</f>
        <v>223</v>
      </c>
      <c r="P3393" s="6">
        <f>E3393/L3393</f>
        <v>61.944444444444443</v>
      </c>
      <c r="Q3393" t="str">
        <f t="shared" si="208"/>
        <v>theater</v>
      </c>
      <c r="R3393" t="str">
        <f t="shared" si="209"/>
        <v>plays</v>
      </c>
      <c r="S3393" s="13">
        <f>(I3393/86400)+25569+(-8/24)</f>
        <v>41859.602777777771</v>
      </c>
      <c r="T3393" s="13">
        <f>(J3393/86400)+25569+(-8/24)</f>
        <v>41830.212361111109</v>
      </c>
      <c r="U3393" t="str">
        <f t="shared" si="210"/>
        <v>Jul</v>
      </c>
      <c r="V3393">
        <f t="shared" si="211"/>
        <v>2014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>(E3394/D3394)*100</f>
        <v>100</v>
      </c>
      <c r="P3394" s="6">
        <f>E3394/L3394</f>
        <v>41.666666666666664</v>
      </c>
      <c r="Q3394" t="str">
        <f t="shared" si="208"/>
        <v>theater</v>
      </c>
      <c r="R3394" t="str">
        <f t="shared" si="209"/>
        <v>plays</v>
      </c>
      <c r="S3394" s="13">
        <f>(I3394/86400)+25569+(-8/24)</f>
        <v>42496.51221064815</v>
      </c>
      <c r="T3394" s="13">
        <f>(J3394/86400)+25569+(-8/24)</f>
        <v>42446.51221064815</v>
      </c>
      <c r="U3394" t="str">
        <f t="shared" si="210"/>
        <v>Mar</v>
      </c>
      <c r="V3394">
        <f t="shared" si="211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>(E3395/D3395)*100</f>
        <v>105.80000000000001</v>
      </c>
      <c r="P3395" s="6">
        <f>E3395/L3395</f>
        <v>36.06818181818182</v>
      </c>
      <c r="Q3395" t="str">
        <f t="shared" ref="Q3395:Q3458" si="212">LEFT(N3395,FIND("/",N3395)-1)</f>
        <v>theater</v>
      </c>
      <c r="R3395" t="str">
        <f t="shared" ref="R3395:R3458" si="213">MID(N3395,FIND("/",N3395)+1,20)</f>
        <v>plays</v>
      </c>
      <c r="S3395" s="13">
        <f>(I3395/86400)+25569+(-8/24)</f>
        <v>41948.698611111111</v>
      </c>
      <c r="T3395" s="13">
        <f>(J3395/86400)+25569+(-8/24)</f>
        <v>41923.588310185187</v>
      </c>
      <c r="U3395" t="str">
        <f t="shared" ref="U3395:U3458" si="214">TEXT(T3395,"mmm")</f>
        <v>Oct</v>
      </c>
      <c r="V3395">
        <f t="shared" ref="V3395:V3458" si="215">YEAR(T3395)</f>
        <v>2014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>(E3396/D3396)*100</f>
        <v>142.36363636363635</v>
      </c>
      <c r="P3396" s="6">
        <f>E3396/L3396</f>
        <v>29</v>
      </c>
      <c r="Q3396" t="str">
        <f t="shared" si="212"/>
        <v>theater</v>
      </c>
      <c r="R3396" t="str">
        <f t="shared" si="213"/>
        <v>plays</v>
      </c>
      <c r="S3396" s="13">
        <f>(I3396/86400)+25569+(-8/24)</f>
        <v>41847.262094907404</v>
      </c>
      <c r="T3396" s="13">
        <f>(J3396/86400)+25569+(-8/24)</f>
        <v>41817.262094907404</v>
      </c>
      <c r="U3396" t="str">
        <f t="shared" si="214"/>
        <v>Jun</v>
      </c>
      <c r="V3396">
        <f t="shared" si="215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>(E3397/D3397)*100</f>
        <v>184</v>
      </c>
      <c r="P3397" s="6">
        <f>E3397/L3397</f>
        <v>24.210526315789473</v>
      </c>
      <c r="Q3397" t="str">
        <f t="shared" si="212"/>
        <v>theater</v>
      </c>
      <c r="R3397" t="str">
        <f t="shared" si="213"/>
        <v>plays</v>
      </c>
      <c r="S3397" s="13">
        <f>(I3397/86400)+25569+(-8/24)</f>
        <v>42154.423611111109</v>
      </c>
      <c r="T3397" s="13">
        <f>(J3397/86400)+25569+(-8/24)</f>
        <v>42140.378981481474</v>
      </c>
      <c r="U3397" t="str">
        <f t="shared" si="214"/>
        <v>May</v>
      </c>
      <c r="V3397">
        <f t="shared" si="215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>(E3398/D3398)*100</f>
        <v>104.33333333333333</v>
      </c>
      <c r="P3398" s="6">
        <f>E3398/L3398</f>
        <v>55.892857142857146</v>
      </c>
      <c r="Q3398" t="str">
        <f t="shared" si="212"/>
        <v>theater</v>
      </c>
      <c r="R3398" t="str">
        <f t="shared" si="213"/>
        <v>plays</v>
      </c>
      <c r="S3398" s="13">
        <f>(I3398/86400)+25569+(-8/24)</f>
        <v>41790.832638888889</v>
      </c>
      <c r="T3398" s="13">
        <f>(J3398/86400)+25569+(-8/24)</f>
        <v>41764.113298611112</v>
      </c>
      <c r="U3398" t="str">
        <f t="shared" si="214"/>
        <v>May</v>
      </c>
      <c r="V3398">
        <f t="shared" si="215"/>
        <v>2014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>(E3399/D3399)*100</f>
        <v>112.00000000000001</v>
      </c>
      <c r="P3399" s="6">
        <f>E3399/L3399</f>
        <v>11.666666666666666</v>
      </c>
      <c r="Q3399" t="str">
        <f t="shared" si="212"/>
        <v>theater</v>
      </c>
      <c r="R3399" t="str">
        <f t="shared" si="213"/>
        <v>plays</v>
      </c>
      <c r="S3399" s="13">
        <f>(I3399/86400)+25569+(-8/24)</f>
        <v>42418.583333333336</v>
      </c>
      <c r="T3399" s="13">
        <f>(J3399/86400)+25569+(-8/24)</f>
        <v>42378.145011574066</v>
      </c>
      <c r="U3399" t="str">
        <f t="shared" si="214"/>
        <v>Jan</v>
      </c>
      <c r="V3399">
        <f t="shared" si="215"/>
        <v>2016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>(E3400/D3400)*100</f>
        <v>111.07499999999999</v>
      </c>
      <c r="P3400" s="6">
        <f>E3400/L3400</f>
        <v>68.353846153846149</v>
      </c>
      <c r="Q3400" t="str">
        <f t="shared" si="212"/>
        <v>theater</v>
      </c>
      <c r="R3400" t="str">
        <f t="shared" si="213"/>
        <v>plays</v>
      </c>
      <c r="S3400" s="13">
        <f>(I3400/86400)+25569+(-8/24)</f>
        <v>41964.374999999993</v>
      </c>
      <c r="T3400" s="13">
        <f>(J3400/86400)+25569+(-8/24)</f>
        <v>41941.418703703697</v>
      </c>
      <c r="U3400" t="str">
        <f t="shared" si="214"/>
        <v>Oct</v>
      </c>
      <c r="V3400">
        <f t="shared" si="215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>(E3401/D3401)*100</f>
        <v>103.75000000000001</v>
      </c>
      <c r="P3401" s="6">
        <f>E3401/L3401</f>
        <v>27.065217391304348</v>
      </c>
      <c r="Q3401" t="str">
        <f t="shared" si="212"/>
        <v>theater</v>
      </c>
      <c r="R3401" t="str">
        <f t="shared" si="213"/>
        <v>plays</v>
      </c>
      <c r="S3401" s="13">
        <f>(I3401/86400)+25569+(-8/24)</f>
        <v>42056.587094907409</v>
      </c>
      <c r="T3401" s="13">
        <f>(J3401/86400)+25569+(-8/24)</f>
        <v>42026.587094907409</v>
      </c>
      <c r="U3401" t="str">
        <f t="shared" si="214"/>
        <v>Jan</v>
      </c>
      <c r="V3401">
        <f t="shared" si="215"/>
        <v>2015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>(E3402/D3402)*100</f>
        <v>100.41</v>
      </c>
      <c r="P3402" s="6">
        <f>E3402/L3402</f>
        <v>118.12941176470588</v>
      </c>
      <c r="Q3402" t="str">
        <f t="shared" si="212"/>
        <v>theater</v>
      </c>
      <c r="R3402" t="str">
        <f t="shared" si="213"/>
        <v>plays</v>
      </c>
      <c r="S3402" s="13">
        <f>(I3402/86400)+25569+(-8/24)</f>
        <v>41879.620532407404</v>
      </c>
      <c r="T3402" s="13">
        <f>(J3402/86400)+25569+(-8/24)</f>
        <v>41834.620532407404</v>
      </c>
      <c r="U3402" t="str">
        <f t="shared" si="214"/>
        <v>Jul</v>
      </c>
      <c r="V3402">
        <f t="shared" si="215"/>
        <v>2014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>(E3403/D3403)*100</f>
        <v>101.86206896551724</v>
      </c>
      <c r="P3403" s="6">
        <f>E3403/L3403</f>
        <v>44.757575757575758</v>
      </c>
      <c r="Q3403" t="str">
        <f t="shared" si="212"/>
        <v>theater</v>
      </c>
      <c r="R3403" t="str">
        <f t="shared" si="213"/>
        <v>plays</v>
      </c>
      <c r="S3403" s="13">
        <f>(I3403/86400)+25569+(-8/24)</f>
        <v>42223.3905787037</v>
      </c>
      <c r="T3403" s="13">
        <f>(J3403/86400)+25569+(-8/24)</f>
        <v>42193.3905787037</v>
      </c>
      <c r="U3403" t="str">
        <f t="shared" si="214"/>
        <v>Jul</v>
      </c>
      <c r="V3403">
        <f t="shared" si="215"/>
        <v>2015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>(E3404/D3404)*100</f>
        <v>109.76666666666665</v>
      </c>
      <c r="P3404" s="6">
        <f>E3404/L3404</f>
        <v>99.787878787878782</v>
      </c>
      <c r="Q3404" t="str">
        <f t="shared" si="212"/>
        <v>theater</v>
      </c>
      <c r="R3404" t="str">
        <f t="shared" si="213"/>
        <v>plays</v>
      </c>
      <c r="S3404" s="13">
        <f>(I3404/86400)+25569+(-8/24)</f>
        <v>42319.771527777775</v>
      </c>
      <c r="T3404" s="13">
        <f>(J3404/86400)+25569+(-8/24)</f>
        <v>42290.285219907404</v>
      </c>
      <c r="U3404" t="str">
        <f t="shared" si="214"/>
        <v>Oct</v>
      </c>
      <c r="V3404">
        <f t="shared" si="215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>(E3405/D3405)*100</f>
        <v>100</v>
      </c>
      <c r="P3405" s="6">
        <f>E3405/L3405</f>
        <v>117.64705882352941</v>
      </c>
      <c r="Q3405" t="str">
        <f t="shared" si="212"/>
        <v>theater</v>
      </c>
      <c r="R3405" t="str">
        <f t="shared" si="213"/>
        <v>plays</v>
      </c>
      <c r="S3405" s="13">
        <f>(I3405/86400)+25569+(-8/24)</f>
        <v>42180.128749999996</v>
      </c>
      <c r="T3405" s="13">
        <f>(J3405/86400)+25569+(-8/24)</f>
        <v>42150.128749999996</v>
      </c>
      <c r="U3405" t="str">
        <f t="shared" si="214"/>
        <v>May</v>
      </c>
      <c r="V3405">
        <f t="shared" si="215"/>
        <v>2015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>(E3406/D3406)*100</f>
        <v>122</v>
      </c>
      <c r="P3406" s="6">
        <f>E3406/L3406</f>
        <v>203.33333333333334</v>
      </c>
      <c r="Q3406" t="str">
        <f t="shared" si="212"/>
        <v>theater</v>
      </c>
      <c r="R3406" t="str">
        <f t="shared" si="213"/>
        <v>plays</v>
      </c>
      <c r="S3406" s="13">
        <f>(I3406/86400)+25569+(-8/24)</f>
        <v>42172.170162037037</v>
      </c>
      <c r="T3406" s="13">
        <f>(J3406/86400)+25569+(-8/24)</f>
        <v>42152.170162037037</v>
      </c>
      <c r="U3406" t="str">
        <f t="shared" si="214"/>
        <v>May</v>
      </c>
      <c r="V3406">
        <f t="shared" si="215"/>
        <v>2015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>(E3407/D3407)*100</f>
        <v>137.57142857142856</v>
      </c>
      <c r="P3407" s="6">
        <f>E3407/L3407</f>
        <v>28.323529411764707</v>
      </c>
      <c r="Q3407" t="str">
        <f t="shared" si="212"/>
        <v>theater</v>
      </c>
      <c r="R3407" t="str">
        <f t="shared" si="213"/>
        <v>plays</v>
      </c>
      <c r="S3407" s="13">
        <f>(I3407/86400)+25569+(-8/24)</f>
        <v>42430.665972222218</v>
      </c>
      <c r="T3407" s="13">
        <f>(J3407/86400)+25569+(-8/24)</f>
        <v>42409.683865740742</v>
      </c>
      <c r="U3407" t="str">
        <f t="shared" si="214"/>
        <v>Feb</v>
      </c>
      <c r="V3407">
        <f t="shared" si="215"/>
        <v>2016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>(E3408/D3408)*100</f>
        <v>100.31000000000002</v>
      </c>
      <c r="P3408" s="6">
        <f>E3408/L3408</f>
        <v>110.23076923076923</v>
      </c>
      <c r="Q3408" t="str">
        <f t="shared" si="212"/>
        <v>theater</v>
      </c>
      <c r="R3408" t="str">
        <f t="shared" si="213"/>
        <v>plays</v>
      </c>
      <c r="S3408" s="13">
        <f>(I3408/86400)+25569+(-8/24)</f>
        <v>41836.159444444442</v>
      </c>
      <c r="T3408" s="13">
        <f>(J3408/86400)+25569+(-8/24)</f>
        <v>41791.159444444442</v>
      </c>
      <c r="U3408" t="str">
        <f t="shared" si="214"/>
        <v>Jun</v>
      </c>
      <c r="V3408">
        <f t="shared" si="215"/>
        <v>2014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>(E3409/D3409)*100</f>
        <v>107.1</v>
      </c>
      <c r="P3409" s="6">
        <f>E3409/L3409</f>
        <v>31.970149253731343</v>
      </c>
      <c r="Q3409" t="str">
        <f t="shared" si="212"/>
        <v>theater</v>
      </c>
      <c r="R3409" t="str">
        <f t="shared" si="213"/>
        <v>plays</v>
      </c>
      <c r="S3409" s="13">
        <f>(I3409/86400)+25569+(-8/24)</f>
        <v>41826.08899305555</v>
      </c>
      <c r="T3409" s="13">
        <f>(J3409/86400)+25569+(-8/24)</f>
        <v>41796.08899305555</v>
      </c>
      <c r="U3409" t="str">
        <f t="shared" si="214"/>
        <v>Jun</v>
      </c>
      <c r="V3409">
        <f t="shared" si="215"/>
        <v>2014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>(E3410/D3410)*100</f>
        <v>211</v>
      </c>
      <c r="P3410" s="6">
        <f>E3410/L3410</f>
        <v>58.611111111111114</v>
      </c>
      <c r="Q3410" t="str">
        <f t="shared" si="212"/>
        <v>theater</v>
      </c>
      <c r="R3410" t="str">
        <f t="shared" si="213"/>
        <v>plays</v>
      </c>
      <c r="S3410" s="13">
        <f>(I3410/86400)+25569+(-8/24)</f>
        <v>41838.65861111111</v>
      </c>
      <c r="T3410" s="13">
        <f>(J3410/86400)+25569+(-8/24)</f>
        <v>41808.65861111111</v>
      </c>
      <c r="U3410" t="str">
        <f t="shared" si="214"/>
        <v>Jun</v>
      </c>
      <c r="V3410">
        <f t="shared" si="215"/>
        <v>2014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>(E3411/D3411)*100</f>
        <v>123.6</v>
      </c>
      <c r="P3411" s="6">
        <f>E3411/L3411</f>
        <v>29.428571428571427</v>
      </c>
      <c r="Q3411" t="str">
        <f t="shared" si="212"/>
        <v>theater</v>
      </c>
      <c r="R3411" t="str">
        <f t="shared" si="213"/>
        <v>plays</v>
      </c>
      <c r="S3411" s="13">
        <f>(I3411/86400)+25569+(-8/24)</f>
        <v>42582.540277777771</v>
      </c>
      <c r="T3411" s="13">
        <f>(J3411/86400)+25569+(-8/24)</f>
        <v>42544.480995370366</v>
      </c>
      <c r="U3411" t="str">
        <f t="shared" si="214"/>
        <v>Jun</v>
      </c>
      <c r="V3411">
        <f t="shared" si="215"/>
        <v>2016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>(E3412/D3412)*100</f>
        <v>108.5</v>
      </c>
      <c r="P3412" s="6">
        <f>E3412/L3412</f>
        <v>81.375</v>
      </c>
      <c r="Q3412" t="str">
        <f t="shared" si="212"/>
        <v>theater</v>
      </c>
      <c r="R3412" t="str">
        <f t="shared" si="213"/>
        <v>plays</v>
      </c>
      <c r="S3412" s="13">
        <f>(I3412/86400)+25569+(-8/24)</f>
        <v>42526.958333333336</v>
      </c>
      <c r="T3412" s="13">
        <f>(J3412/86400)+25569+(-8/24)</f>
        <v>42499.70821759259</v>
      </c>
      <c r="U3412" t="str">
        <f t="shared" si="214"/>
        <v>May</v>
      </c>
      <c r="V3412">
        <f t="shared" si="215"/>
        <v>2016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>(E3413/D3413)*100</f>
        <v>103.56666666666668</v>
      </c>
      <c r="P3413" s="6">
        <f>E3413/L3413</f>
        <v>199.16666666666666</v>
      </c>
      <c r="Q3413" t="str">
        <f t="shared" si="212"/>
        <v>theater</v>
      </c>
      <c r="R3413" t="str">
        <f t="shared" si="213"/>
        <v>plays</v>
      </c>
      <c r="S3413" s="13">
        <f>(I3413/86400)+25569+(-8/24)</f>
        <v>42284.689490740733</v>
      </c>
      <c r="T3413" s="13">
        <f>(J3413/86400)+25569+(-8/24)</f>
        <v>42264.689490740733</v>
      </c>
      <c r="U3413" t="str">
        <f t="shared" si="214"/>
        <v>Sep</v>
      </c>
      <c r="V3413">
        <f t="shared" si="215"/>
        <v>2015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>(E3414/D3414)*100</f>
        <v>100</v>
      </c>
      <c r="P3414" s="6">
        <f>E3414/L3414</f>
        <v>115.38461538461539</v>
      </c>
      <c r="Q3414" t="str">
        <f t="shared" si="212"/>
        <v>theater</v>
      </c>
      <c r="R3414" t="str">
        <f t="shared" si="213"/>
        <v>plays</v>
      </c>
      <c r="S3414" s="13">
        <f>(I3414/86400)+25569+(-8/24)</f>
        <v>41909.625717592593</v>
      </c>
      <c r="T3414" s="13">
        <f>(J3414/86400)+25569+(-8/24)</f>
        <v>41879.625717592593</v>
      </c>
      <c r="U3414" t="str">
        <f t="shared" si="214"/>
        <v>Aug</v>
      </c>
      <c r="V3414">
        <f t="shared" si="215"/>
        <v>2014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>(E3415/D3415)*100</f>
        <v>130</v>
      </c>
      <c r="P3415" s="6">
        <f>E3415/L3415</f>
        <v>46.428571428571431</v>
      </c>
      <c r="Q3415" t="str">
        <f t="shared" si="212"/>
        <v>theater</v>
      </c>
      <c r="R3415" t="str">
        <f t="shared" si="213"/>
        <v>plays</v>
      </c>
      <c r="S3415" s="13">
        <f>(I3415/86400)+25569+(-8/24)</f>
        <v>42062.874305555553</v>
      </c>
      <c r="T3415" s="13">
        <f>(J3415/86400)+25569+(-8/24)</f>
        <v>42053.399745370371</v>
      </c>
      <c r="U3415" t="str">
        <f t="shared" si="214"/>
        <v>Feb</v>
      </c>
      <c r="V3415">
        <f t="shared" si="215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>(E3416/D3416)*100</f>
        <v>103.49999999999999</v>
      </c>
      <c r="P3416" s="6">
        <f>E3416/L3416</f>
        <v>70.568181818181813</v>
      </c>
      <c r="Q3416" t="str">
        <f t="shared" si="212"/>
        <v>theater</v>
      </c>
      <c r="R3416" t="str">
        <f t="shared" si="213"/>
        <v>plays</v>
      </c>
      <c r="S3416" s="13">
        <f>(I3416/86400)+25569+(-8/24)</f>
        <v>42704.999305555553</v>
      </c>
      <c r="T3416" s="13">
        <f>(J3416/86400)+25569+(-8/24)</f>
        <v>42675.499131944445</v>
      </c>
      <c r="U3416" t="str">
        <f t="shared" si="214"/>
        <v>Nov</v>
      </c>
      <c r="V3416">
        <f t="shared" si="215"/>
        <v>2016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>(E3417/D3417)*100</f>
        <v>100</v>
      </c>
      <c r="P3417" s="6">
        <f>E3417/L3417</f>
        <v>22.222222222222221</v>
      </c>
      <c r="Q3417" t="str">
        <f t="shared" si="212"/>
        <v>theater</v>
      </c>
      <c r="R3417" t="str">
        <f t="shared" si="213"/>
        <v>plays</v>
      </c>
      <c r="S3417" s="13">
        <f>(I3417/86400)+25569+(-8/24)</f>
        <v>42477.645833333336</v>
      </c>
      <c r="T3417" s="13">
        <f>(J3417/86400)+25569+(-8/24)</f>
        <v>42466.810833333329</v>
      </c>
      <c r="U3417" t="str">
        <f t="shared" si="214"/>
        <v>Apr</v>
      </c>
      <c r="V3417">
        <f t="shared" si="215"/>
        <v>2016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>(E3418/D3418)*100</f>
        <v>119.6</v>
      </c>
      <c r="P3418" s="6">
        <f>E3418/L3418</f>
        <v>159.46666666666667</v>
      </c>
      <c r="Q3418" t="str">
        <f t="shared" si="212"/>
        <v>theater</v>
      </c>
      <c r="R3418" t="str">
        <f t="shared" si="213"/>
        <v>plays</v>
      </c>
      <c r="S3418" s="13">
        <f>(I3418/86400)+25569+(-8/24)</f>
        <v>42117.437499999993</v>
      </c>
      <c r="T3418" s="13">
        <f>(J3418/86400)+25569+(-8/24)</f>
        <v>42089.079224537032</v>
      </c>
      <c r="U3418" t="str">
        <f t="shared" si="214"/>
        <v>Mar</v>
      </c>
      <c r="V3418">
        <f t="shared" si="215"/>
        <v>2015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>(E3419/D3419)*100</f>
        <v>100.00058823529412</v>
      </c>
      <c r="P3419" s="6">
        <f>E3419/L3419</f>
        <v>37.777999999999999</v>
      </c>
      <c r="Q3419" t="str">
        <f t="shared" si="212"/>
        <v>theater</v>
      </c>
      <c r="R3419" t="str">
        <f t="shared" si="213"/>
        <v>plays</v>
      </c>
      <c r="S3419" s="13">
        <f>(I3419/86400)+25569+(-8/24)</f>
        <v>41937.696527777771</v>
      </c>
      <c r="T3419" s="13">
        <f>(J3419/86400)+25569+(-8/24)</f>
        <v>41894.580416666664</v>
      </c>
      <c r="U3419" t="str">
        <f t="shared" si="214"/>
        <v>Sep</v>
      </c>
      <c r="V3419">
        <f t="shared" si="215"/>
        <v>2014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>(E3420/D3420)*100</f>
        <v>100.875</v>
      </c>
      <c r="P3420" s="6">
        <f>E3420/L3420</f>
        <v>72.053571428571431</v>
      </c>
      <c r="Q3420" t="str">
        <f t="shared" si="212"/>
        <v>theater</v>
      </c>
      <c r="R3420" t="str">
        <f t="shared" si="213"/>
        <v>plays</v>
      </c>
      <c r="S3420" s="13">
        <f>(I3420/86400)+25569+(-8/24)</f>
        <v>41782.501238425924</v>
      </c>
      <c r="T3420" s="13">
        <f>(J3420/86400)+25569+(-8/24)</f>
        <v>41752.501238425924</v>
      </c>
      <c r="U3420" t="str">
        <f t="shared" si="214"/>
        <v>Apr</v>
      </c>
      <c r="V3420">
        <f t="shared" si="215"/>
        <v>2014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>(E3421/D3421)*100</f>
        <v>106.54545454545455</v>
      </c>
      <c r="P3421" s="6">
        <f>E3421/L3421</f>
        <v>63.695652173913047</v>
      </c>
      <c r="Q3421" t="str">
        <f t="shared" si="212"/>
        <v>theater</v>
      </c>
      <c r="R3421" t="str">
        <f t="shared" si="213"/>
        <v>plays</v>
      </c>
      <c r="S3421" s="13">
        <f>(I3421/86400)+25569+(-8/24)</f>
        <v>42466.562499999993</v>
      </c>
      <c r="T3421" s="13">
        <f>(J3421/86400)+25569+(-8/24)</f>
        <v>42448.488252314812</v>
      </c>
      <c r="U3421" t="str">
        <f t="shared" si="214"/>
        <v>Mar</v>
      </c>
      <c r="V3421">
        <f t="shared" si="215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>(E3422/D3422)*100</f>
        <v>138</v>
      </c>
      <c r="P3422" s="6">
        <f>E3422/L3422</f>
        <v>28.411764705882351</v>
      </c>
      <c r="Q3422" t="str">
        <f t="shared" si="212"/>
        <v>theater</v>
      </c>
      <c r="R3422" t="str">
        <f t="shared" si="213"/>
        <v>plays</v>
      </c>
      <c r="S3422" s="13">
        <f>(I3422/86400)+25569+(-8/24)</f>
        <v>42413.666666666664</v>
      </c>
      <c r="T3422" s="13">
        <f>(J3422/86400)+25569+(-8/24)</f>
        <v>42404.756967592592</v>
      </c>
      <c r="U3422" t="str">
        <f t="shared" si="214"/>
        <v>Feb</v>
      </c>
      <c r="V3422">
        <f t="shared" si="215"/>
        <v>2016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>(E3423/D3423)*100</f>
        <v>101.15</v>
      </c>
      <c r="P3423" s="6">
        <f>E3423/L3423</f>
        <v>103.21428571428571</v>
      </c>
      <c r="Q3423" t="str">
        <f t="shared" si="212"/>
        <v>theater</v>
      </c>
      <c r="R3423" t="str">
        <f t="shared" si="213"/>
        <v>plays</v>
      </c>
      <c r="S3423" s="13">
        <f>(I3423/86400)+25569+(-8/24)</f>
        <v>42067.457905092589</v>
      </c>
      <c r="T3423" s="13">
        <f>(J3423/86400)+25569+(-8/24)</f>
        <v>42037.457905092589</v>
      </c>
      <c r="U3423" t="str">
        <f t="shared" si="214"/>
        <v>Feb</v>
      </c>
      <c r="V3423">
        <f t="shared" si="215"/>
        <v>2015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>(E3424/D3424)*100</f>
        <v>109.1</v>
      </c>
      <c r="P3424" s="6">
        <f>E3424/L3424</f>
        <v>71.152173913043484</v>
      </c>
      <c r="Q3424" t="str">
        <f t="shared" si="212"/>
        <v>theater</v>
      </c>
      <c r="R3424" t="str">
        <f t="shared" si="213"/>
        <v>plays</v>
      </c>
      <c r="S3424" s="13">
        <f>(I3424/86400)+25569+(-8/24)</f>
        <v>42351.666666666664</v>
      </c>
      <c r="T3424" s="13">
        <f>(J3424/86400)+25569+(-8/24)</f>
        <v>42323.228888888887</v>
      </c>
      <c r="U3424" t="str">
        <f t="shared" si="214"/>
        <v>Nov</v>
      </c>
      <c r="V3424">
        <f t="shared" si="215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>(E3425/D3425)*100</f>
        <v>140</v>
      </c>
      <c r="P3425" s="6">
        <f>E3425/L3425</f>
        <v>35</v>
      </c>
      <c r="Q3425" t="str">
        <f t="shared" si="212"/>
        <v>theater</v>
      </c>
      <c r="R3425" t="str">
        <f t="shared" si="213"/>
        <v>plays</v>
      </c>
      <c r="S3425" s="13">
        <f>(I3425/86400)+25569+(-8/24)</f>
        <v>42118.578020833331</v>
      </c>
      <c r="T3425" s="13">
        <f>(J3425/86400)+25569+(-8/24)</f>
        <v>42088.578020833331</v>
      </c>
      <c r="U3425" t="str">
        <f t="shared" si="214"/>
        <v>Mar</v>
      </c>
      <c r="V3425">
        <f t="shared" si="215"/>
        <v>2015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>(E3426/D3426)*100</f>
        <v>103.58333333333334</v>
      </c>
      <c r="P3426" s="6">
        <f>E3426/L3426</f>
        <v>81.776315789473685</v>
      </c>
      <c r="Q3426" t="str">
        <f t="shared" si="212"/>
        <v>theater</v>
      </c>
      <c r="R3426" t="str">
        <f t="shared" si="213"/>
        <v>plays</v>
      </c>
      <c r="S3426" s="13">
        <f>(I3426/86400)+25569+(-8/24)</f>
        <v>42039.957638888889</v>
      </c>
      <c r="T3426" s="13">
        <f>(J3426/86400)+25569+(-8/24)</f>
        <v>42018.343564814808</v>
      </c>
      <c r="U3426" t="str">
        <f t="shared" si="214"/>
        <v>Jan</v>
      </c>
      <c r="V3426">
        <f t="shared" si="215"/>
        <v>2015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>(E3427/D3427)*100</f>
        <v>102.97033333333331</v>
      </c>
      <c r="P3427" s="6">
        <f>E3427/L3427</f>
        <v>297.02980769230766</v>
      </c>
      <c r="Q3427" t="str">
        <f t="shared" si="212"/>
        <v>theater</v>
      </c>
      <c r="R3427" t="str">
        <f t="shared" si="213"/>
        <v>plays</v>
      </c>
      <c r="S3427" s="13">
        <f>(I3427/86400)+25569+(-8/24)</f>
        <v>41916.28398148148</v>
      </c>
      <c r="T3427" s="13">
        <f>(J3427/86400)+25569+(-8/24)</f>
        <v>41884.28398148148</v>
      </c>
      <c r="U3427" t="str">
        <f t="shared" si="214"/>
        <v>Sep</v>
      </c>
      <c r="V3427">
        <f t="shared" si="215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>(E3428/D3428)*100</f>
        <v>108.13333333333333</v>
      </c>
      <c r="P3428" s="6">
        <f>E3428/L3428</f>
        <v>46.609195402298852</v>
      </c>
      <c r="Q3428" t="str">
        <f t="shared" si="212"/>
        <v>theater</v>
      </c>
      <c r="R3428" t="str">
        <f t="shared" si="213"/>
        <v>plays</v>
      </c>
      <c r="S3428" s="13">
        <f>(I3428/86400)+25569+(-8/24)</f>
        <v>41902.75</v>
      </c>
      <c r="T3428" s="13">
        <f>(J3428/86400)+25569+(-8/24)</f>
        <v>41883.723414351851</v>
      </c>
      <c r="U3428" t="str">
        <f t="shared" si="214"/>
        <v>Sep</v>
      </c>
      <c r="V3428">
        <f t="shared" si="215"/>
        <v>2014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>(E3429/D3429)*100</f>
        <v>100</v>
      </c>
      <c r="P3429" s="6">
        <f>E3429/L3429</f>
        <v>51.724137931034484</v>
      </c>
      <c r="Q3429" t="str">
        <f t="shared" si="212"/>
        <v>theater</v>
      </c>
      <c r="R3429" t="str">
        <f t="shared" si="213"/>
        <v>plays</v>
      </c>
      <c r="S3429" s="13">
        <f>(I3429/86400)+25569+(-8/24)</f>
        <v>41822.311944444438</v>
      </c>
      <c r="T3429" s="13">
        <f>(J3429/86400)+25569+(-8/24)</f>
        <v>41792.311944444438</v>
      </c>
      <c r="U3429" t="str">
        <f t="shared" si="214"/>
        <v>Jun</v>
      </c>
      <c r="V3429">
        <f t="shared" si="215"/>
        <v>2014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>(E3430/D3430)*100</f>
        <v>102.75000000000001</v>
      </c>
      <c r="P3430" s="6">
        <f>E3430/L3430</f>
        <v>40.294117647058826</v>
      </c>
      <c r="Q3430" t="str">
        <f t="shared" si="212"/>
        <v>theater</v>
      </c>
      <c r="R3430" t="str">
        <f t="shared" si="213"/>
        <v>plays</v>
      </c>
      <c r="S3430" s="13">
        <f>(I3430/86400)+25569+(-8/24)</f>
        <v>42063.374999999993</v>
      </c>
      <c r="T3430" s="13">
        <f>(J3430/86400)+25569+(-8/24)</f>
        <v>42038.387118055551</v>
      </c>
      <c r="U3430" t="str">
        <f t="shared" si="214"/>
        <v>Feb</v>
      </c>
      <c r="V3430">
        <f t="shared" si="215"/>
        <v>2015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>(E3431/D3431)*100</f>
        <v>130</v>
      </c>
      <c r="P3431" s="6">
        <f>E3431/L3431</f>
        <v>16.25</v>
      </c>
      <c r="Q3431" t="str">
        <f t="shared" si="212"/>
        <v>theater</v>
      </c>
      <c r="R3431" t="str">
        <f t="shared" si="213"/>
        <v>plays</v>
      </c>
      <c r="S3431" s="13">
        <f>(I3431/86400)+25569+(-8/24)</f>
        <v>42675.688206018516</v>
      </c>
      <c r="T3431" s="13">
        <f>(J3431/86400)+25569+(-8/24)</f>
        <v>42661.688206018516</v>
      </c>
      <c r="U3431" t="str">
        <f t="shared" si="214"/>
        <v>Oct</v>
      </c>
      <c r="V3431">
        <f t="shared" si="215"/>
        <v>2016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>(E3432/D3432)*100</f>
        <v>108.54949999999999</v>
      </c>
      <c r="P3432" s="6">
        <f>E3432/L3432</f>
        <v>30.152638888888887</v>
      </c>
      <c r="Q3432" t="str">
        <f t="shared" si="212"/>
        <v>theater</v>
      </c>
      <c r="R3432" t="str">
        <f t="shared" si="213"/>
        <v>plays</v>
      </c>
      <c r="S3432" s="13">
        <f>(I3432/86400)+25569+(-8/24)</f>
        <v>41850.612280092588</v>
      </c>
      <c r="T3432" s="13">
        <f>(J3432/86400)+25569+(-8/24)</f>
        <v>41820.612280092588</v>
      </c>
      <c r="U3432" t="str">
        <f t="shared" si="214"/>
        <v>Jun</v>
      </c>
      <c r="V3432">
        <f t="shared" si="215"/>
        <v>2014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>(E3433/D3433)*100</f>
        <v>100</v>
      </c>
      <c r="P3433" s="6">
        <f>E3433/L3433</f>
        <v>95.238095238095241</v>
      </c>
      <c r="Q3433" t="str">
        <f t="shared" si="212"/>
        <v>theater</v>
      </c>
      <c r="R3433" t="str">
        <f t="shared" si="213"/>
        <v>plays</v>
      </c>
      <c r="S3433" s="13">
        <f>(I3433/86400)+25569+(-8/24)</f>
        <v>41869.397604166668</v>
      </c>
      <c r="T3433" s="13">
        <f>(J3433/86400)+25569+(-8/24)</f>
        <v>41839.397604166668</v>
      </c>
      <c r="U3433" t="str">
        <f t="shared" si="214"/>
        <v>Jul</v>
      </c>
      <c r="V3433">
        <f t="shared" si="215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>(E3434/D3434)*100</f>
        <v>109.65</v>
      </c>
      <c r="P3434" s="6">
        <f>E3434/L3434</f>
        <v>52.214285714285715</v>
      </c>
      <c r="Q3434" t="str">
        <f t="shared" si="212"/>
        <v>theater</v>
      </c>
      <c r="R3434" t="str">
        <f t="shared" si="213"/>
        <v>plays</v>
      </c>
      <c r="S3434" s="13">
        <f>(I3434/86400)+25569+(-8/24)</f>
        <v>42405.583333333336</v>
      </c>
      <c r="T3434" s="13">
        <f>(J3434/86400)+25569+(-8/24)</f>
        <v>42380.247847222221</v>
      </c>
      <c r="U3434" t="str">
        <f t="shared" si="214"/>
        <v>Jan</v>
      </c>
      <c r="V3434">
        <f t="shared" si="215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>(E3435/D3435)*100</f>
        <v>100.26315789473684</v>
      </c>
      <c r="P3435" s="6">
        <f>E3435/L3435</f>
        <v>134.1549295774648</v>
      </c>
      <c r="Q3435" t="str">
        <f t="shared" si="212"/>
        <v>theater</v>
      </c>
      <c r="R3435" t="str">
        <f t="shared" si="213"/>
        <v>plays</v>
      </c>
      <c r="S3435" s="13">
        <f>(I3435/86400)+25569+(-8/24)</f>
        <v>41806.791666666664</v>
      </c>
      <c r="T3435" s="13">
        <f>(J3435/86400)+25569+(-8/24)</f>
        <v>41775.729803240734</v>
      </c>
      <c r="U3435" t="str">
        <f t="shared" si="214"/>
        <v>May</v>
      </c>
      <c r="V3435">
        <f t="shared" si="215"/>
        <v>2014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>(E3436/D3436)*100</f>
        <v>105.55000000000001</v>
      </c>
      <c r="P3436" s="6">
        <f>E3436/L3436</f>
        <v>62.827380952380949</v>
      </c>
      <c r="Q3436" t="str">
        <f t="shared" si="212"/>
        <v>theater</v>
      </c>
      <c r="R3436" t="str">
        <f t="shared" si="213"/>
        <v>plays</v>
      </c>
      <c r="S3436" s="13">
        <f>(I3436/86400)+25569+(-8/24)</f>
        <v>41830.047094907401</v>
      </c>
      <c r="T3436" s="13">
        <f>(J3436/86400)+25569+(-8/24)</f>
        <v>41800.047094907401</v>
      </c>
      <c r="U3436" t="str">
        <f t="shared" si="214"/>
        <v>Jun</v>
      </c>
      <c r="V3436">
        <f t="shared" si="215"/>
        <v>2014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>(E3437/D3437)*100</f>
        <v>112.00000000000001</v>
      </c>
      <c r="P3437" s="6">
        <f>E3437/L3437</f>
        <v>58.94736842105263</v>
      </c>
      <c r="Q3437" t="str">
        <f t="shared" si="212"/>
        <v>theater</v>
      </c>
      <c r="R3437" t="str">
        <f t="shared" si="213"/>
        <v>plays</v>
      </c>
      <c r="S3437" s="13">
        <f>(I3437/86400)+25569+(-8/24)</f>
        <v>42588.791666666664</v>
      </c>
      <c r="T3437" s="13">
        <f>(J3437/86400)+25569+(-8/24)</f>
        <v>42572.283483796295</v>
      </c>
      <c r="U3437" t="str">
        <f t="shared" si="214"/>
        <v>Jul</v>
      </c>
      <c r="V3437">
        <f t="shared" si="215"/>
        <v>2016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>(E3438/D3438)*100</f>
        <v>105.89999999999999</v>
      </c>
      <c r="P3438" s="6">
        <f>E3438/L3438</f>
        <v>143.1081081081081</v>
      </c>
      <c r="Q3438" t="str">
        <f t="shared" si="212"/>
        <v>theater</v>
      </c>
      <c r="R3438" t="str">
        <f t="shared" si="213"/>
        <v>plays</v>
      </c>
      <c r="S3438" s="13">
        <f>(I3438/86400)+25569+(-8/24)</f>
        <v>41872.352777777771</v>
      </c>
      <c r="T3438" s="13">
        <f>(J3438/86400)+25569+(-8/24)</f>
        <v>41851.208252314813</v>
      </c>
      <c r="U3438" t="str">
        <f t="shared" si="214"/>
        <v>Jul</v>
      </c>
      <c r="V3438">
        <f t="shared" si="215"/>
        <v>2014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>(E3439/D3439)*100</f>
        <v>101</v>
      </c>
      <c r="P3439" s="6">
        <f>E3439/L3439</f>
        <v>84.166666666666671</v>
      </c>
      <c r="Q3439" t="str">
        <f t="shared" si="212"/>
        <v>theater</v>
      </c>
      <c r="R3439" t="str">
        <f t="shared" si="213"/>
        <v>plays</v>
      </c>
      <c r="S3439" s="13">
        <f>(I3439/86400)+25569+(-8/24)</f>
        <v>42235.377546296295</v>
      </c>
      <c r="T3439" s="13">
        <f>(J3439/86400)+25569+(-8/24)</f>
        <v>42205.377546296295</v>
      </c>
      <c r="U3439" t="str">
        <f t="shared" si="214"/>
        <v>Jul</v>
      </c>
      <c r="V3439">
        <f t="shared" si="215"/>
        <v>2015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>(E3440/D3440)*100</f>
        <v>104.2</v>
      </c>
      <c r="P3440" s="6">
        <f>E3440/L3440</f>
        <v>186.07142857142858</v>
      </c>
      <c r="Q3440" t="str">
        <f t="shared" si="212"/>
        <v>theater</v>
      </c>
      <c r="R3440" t="str">
        <f t="shared" si="213"/>
        <v>plays</v>
      </c>
      <c r="S3440" s="13">
        <f>(I3440/86400)+25569+(-8/24)</f>
        <v>42126.541666666664</v>
      </c>
      <c r="T3440" s="13">
        <f>(J3440/86400)+25569+(-8/24)</f>
        <v>42100.594525462962</v>
      </c>
      <c r="U3440" t="str">
        <f t="shared" si="214"/>
        <v>Apr</v>
      </c>
      <c r="V3440">
        <f t="shared" si="215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>(E3441/D3441)*100</f>
        <v>134.67833333333334</v>
      </c>
      <c r="P3441" s="6">
        <f>E3441/L3441</f>
        <v>89.785555555555561</v>
      </c>
      <c r="Q3441" t="str">
        <f t="shared" si="212"/>
        <v>theater</v>
      </c>
      <c r="R3441" t="str">
        <f t="shared" si="213"/>
        <v>plays</v>
      </c>
      <c r="S3441" s="13">
        <f>(I3441/86400)+25569+(-8/24)</f>
        <v>42387.874305555553</v>
      </c>
      <c r="T3441" s="13">
        <f>(J3441/86400)+25569+(-8/24)</f>
        <v>42374.577893518515</v>
      </c>
      <c r="U3441" t="str">
        <f t="shared" si="214"/>
        <v>Jan</v>
      </c>
      <c r="V3441">
        <f t="shared" si="215"/>
        <v>2016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>(E3442/D3442)*100</f>
        <v>105.2184</v>
      </c>
      <c r="P3442" s="6">
        <f>E3442/L3442</f>
        <v>64.157560975609755</v>
      </c>
      <c r="Q3442" t="str">
        <f t="shared" si="212"/>
        <v>theater</v>
      </c>
      <c r="R3442" t="str">
        <f t="shared" si="213"/>
        <v>plays</v>
      </c>
      <c r="S3442" s="13">
        <f>(I3442/86400)+25569+(-8/24)</f>
        <v>41831.34375</v>
      </c>
      <c r="T3442" s="13">
        <f>(J3442/86400)+25569+(-8/24)</f>
        <v>41808.789675925924</v>
      </c>
      <c r="U3442" t="str">
        <f t="shared" si="214"/>
        <v>Jun</v>
      </c>
      <c r="V3442">
        <f t="shared" si="215"/>
        <v>2014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>(E3443/D3443)*100</f>
        <v>102.60000000000001</v>
      </c>
      <c r="P3443" s="6">
        <f>E3443/L3443</f>
        <v>59.651162790697676</v>
      </c>
      <c r="Q3443" t="str">
        <f t="shared" si="212"/>
        <v>theater</v>
      </c>
      <c r="R3443" t="str">
        <f t="shared" si="213"/>
        <v>plays</v>
      </c>
      <c r="S3443" s="13">
        <f>(I3443/86400)+25569+(-8/24)</f>
        <v>42321.511805555558</v>
      </c>
      <c r="T3443" s="13">
        <f>(J3443/86400)+25569+(-8/24)</f>
        <v>42294.096307870372</v>
      </c>
      <c r="U3443" t="str">
        <f t="shared" si="214"/>
        <v>Oct</v>
      </c>
      <c r="V3443">
        <f t="shared" si="215"/>
        <v>2015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>(E3444/D3444)*100</f>
        <v>100</v>
      </c>
      <c r="P3444" s="6">
        <f>E3444/L3444</f>
        <v>31.25</v>
      </c>
      <c r="Q3444" t="str">
        <f t="shared" si="212"/>
        <v>theater</v>
      </c>
      <c r="R3444" t="str">
        <f t="shared" si="213"/>
        <v>plays</v>
      </c>
      <c r="S3444" s="13">
        <f>(I3444/86400)+25569+(-8/24)</f>
        <v>42154.507777777777</v>
      </c>
      <c r="T3444" s="13">
        <f>(J3444/86400)+25569+(-8/24)</f>
        <v>42124.507777777777</v>
      </c>
      <c r="U3444" t="str">
        <f t="shared" si="214"/>
        <v>Apr</v>
      </c>
      <c r="V3444">
        <f t="shared" si="215"/>
        <v>2015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>(E3445/D3445)*100</f>
        <v>185.5</v>
      </c>
      <c r="P3445" s="6">
        <f>E3445/L3445</f>
        <v>41.222222222222221</v>
      </c>
      <c r="Q3445" t="str">
        <f t="shared" si="212"/>
        <v>theater</v>
      </c>
      <c r="R3445" t="str">
        <f t="shared" si="213"/>
        <v>plays</v>
      </c>
      <c r="S3445" s="13">
        <f>(I3445/86400)+25569+(-8/24)</f>
        <v>41891.191504629627</v>
      </c>
      <c r="T3445" s="13">
        <f>(J3445/86400)+25569+(-8/24)</f>
        <v>41861.191504629627</v>
      </c>
      <c r="U3445" t="str">
        <f t="shared" si="214"/>
        <v>Aug</v>
      </c>
      <c r="V3445">
        <f t="shared" si="215"/>
        <v>2014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>(E3446/D3446)*100</f>
        <v>289</v>
      </c>
      <c r="P3446" s="6">
        <f>E3446/L3446</f>
        <v>43.35</v>
      </c>
      <c r="Q3446" t="str">
        <f t="shared" si="212"/>
        <v>theater</v>
      </c>
      <c r="R3446" t="str">
        <f t="shared" si="213"/>
        <v>plays</v>
      </c>
      <c r="S3446" s="13">
        <f>(I3446/86400)+25569+(-8/24)</f>
        <v>42529.249305555553</v>
      </c>
      <c r="T3446" s="13">
        <f>(J3446/86400)+25569+(-8/24)</f>
        <v>42520.95817129629</v>
      </c>
      <c r="U3446" t="str">
        <f t="shared" si="214"/>
        <v>May</v>
      </c>
      <c r="V3446">
        <f t="shared" si="215"/>
        <v>2016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>(E3447/D3447)*100</f>
        <v>100</v>
      </c>
      <c r="P3447" s="6">
        <f>E3447/L3447</f>
        <v>64.516129032258064</v>
      </c>
      <c r="Q3447" t="str">
        <f t="shared" si="212"/>
        <v>theater</v>
      </c>
      <c r="R3447" t="str">
        <f t="shared" si="213"/>
        <v>plays</v>
      </c>
      <c r="S3447" s="13">
        <f>(I3447/86400)+25569+(-8/24)</f>
        <v>42300.197175925925</v>
      </c>
      <c r="T3447" s="13">
        <f>(J3447/86400)+25569+(-8/24)</f>
        <v>42272.197175925925</v>
      </c>
      <c r="U3447" t="str">
        <f t="shared" si="214"/>
        <v>Sep</v>
      </c>
      <c r="V3447">
        <f t="shared" si="215"/>
        <v>2015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>(E3448/D3448)*100</f>
        <v>108.2</v>
      </c>
      <c r="P3448" s="6">
        <f>E3448/L3448</f>
        <v>43.28</v>
      </c>
      <c r="Q3448" t="str">
        <f t="shared" si="212"/>
        <v>theater</v>
      </c>
      <c r="R3448" t="str">
        <f t="shared" si="213"/>
        <v>plays</v>
      </c>
      <c r="S3448" s="13">
        <f>(I3448/86400)+25569+(-8/24)</f>
        <v>42040.180555555555</v>
      </c>
      <c r="T3448" s="13">
        <f>(J3448/86400)+25569+(-8/24)</f>
        <v>42016.499131944445</v>
      </c>
      <c r="U3448" t="str">
        <f t="shared" si="214"/>
        <v>Jan</v>
      </c>
      <c r="V3448">
        <f t="shared" si="215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>(E3449/D3449)*100</f>
        <v>107.80000000000001</v>
      </c>
      <c r="P3449" s="6">
        <f>E3449/L3449</f>
        <v>77</v>
      </c>
      <c r="Q3449" t="str">
        <f t="shared" si="212"/>
        <v>theater</v>
      </c>
      <c r="R3449" t="str">
        <f t="shared" si="213"/>
        <v>plays</v>
      </c>
      <c r="S3449" s="13">
        <f>(I3449/86400)+25569+(-8/24)</f>
        <v>42447.514027777775</v>
      </c>
      <c r="T3449" s="13">
        <f>(J3449/86400)+25569+(-8/24)</f>
        <v>42402.555694444447</v>
      </c>
      <c r="U3449" t="str">
        <f t="shared" si="214"/>
        <v>Feb</v>
      </c>
      <c r="V3449">
        <f t="shared" si="215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>(E3450/D3450)*100</f>
        <v>109.76190476190477</v>
      </c>
      <c r="P3450" s="6">
        <f>E3450/L3450</f>
        <v>51.222222222222221</v>
      </c>
      <c r="Q3450" t="str">
        <f t="shared" si="212"/>
        <v>theater</v>
      </c>
      <c r="R3450" t="str">
        <f t="shared" si="213"/>
        <v>plays</v>
      </c>
      <c r="S3450" s="13">
        <f>(I3450/86400)+25569+(-8/24)</f>
        <v>41989.785752314812</v>
      </c>
      <c r="T3450" s="13">
        <f>(J3450/86400)+25569+(-8/24)</f>
        <v>41959.785752314812</v>
      </c>
      <c r="U3450" t="str">
        <f t="shared" si="214"/>
        <v>Nov</v>
      </c>
      <c r="V3450">
        <f t="shared" si="215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>(E3451/D3451)*100</f>
        <v>170.625</v>
      </c>
      <c r="P3451" s="6">
        <f>E3451/L3451</f>
        <v>68.25</v>
      </c>
      <c r="Q3451" t="str">
        <f t="shared" si="212"/>
        <v>theater</v>
      </c>
      <c r="R3451" t="str">
        <f t="shared" si="213"/>
        <v>plays</v>
      </c>
      <c r="S3451" s="13">
        <f>(I3451/86400)+25569+(-8/24)</f>
        <v>42559.833333333336</v>
      </c>
      <c r="T3451" s="13">
        <f>(J3451/86400)+25569+(-8/24)</f>
        <v>42531.719189814808</v>
      </c>
      <c r="U3451" t="str">
        <f t="shared" si="214"/>
        <v>Jun</v>
      </c>
      <c r="V3451">
        <f t="shared" si="215"/>
        <v>2016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>(E3452/D3452)*100</f>
        <v>152</v>
      </c>
      <c r="P3452" s="6">
        <f>E3452/L3452</f>
        <v>19.487179487179485</v>
      </c>
      <c r="Q3452" t="str">
        <f t="shared" si="212"/>
        <v>theater</v>
      </c>
      <c r="R3452" t="str">
        <f t="shared" si="213"/>
        <v>plays</v>
      </c>
      <c r="S3452" s="13">
        <f>(I3452/86400)+25569+(-8/24)</f>
        <v>42096.329525462956</v>
      </c>
      <c r="T3452" s="13">
        <f>(J3452/86400)+25569+(-8/24)</f>
        <v>42036.371192129627</v>
      </c>
      <c r="U3452" t="str">
        <f t="shared" si="214"/>
        <v>Feb</v>
      </c>
      <c r="V3452">
        <f t="shared" si="215"/>
        <v>2015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>(E3453/D3453)*100</f>
        <v>101.23076923076924</v>
      </c>
      <c r="P3453" s="6">
        <f>E3453/L3453</f>
        <v>41.125</v>
      </c>
      <c r="Q3453" t="str">
        <f t="shared" si="212"/>
        <v>theater</v>
      </c>
      <c r="R3453" t="str">
        <f t="shared" si="213"/>
        <v>plays</v>
      </c>
      <c r="S3453" s="13">
        <f>(I3453/86400)+25569+(-8/24)</f>
        <v>42115.390358796292</v>
      </c>
      <c r="T3453" s="13">
        <f>(J3453/86400)+25569+(-8/24)</f>
        <v>42088.390358796292</v>
      </c>
      <c r="U3453" t="str">
        <f t="shared" si="214"/>
        <v>Mar</v>
      </c>
      <c r="V3453">
        <f t="shared" si="215"/>
        <v>2015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>(E3454/D3454)*100</f>
        <v>153.19999999999999</v>
      </c>
      <c r="P3454" s="6">
        <f>E3454/L3454</f>
        <v>41.405405405405403</v>
      </c>
      <c r="Q3454" t="str">
        <f t="shared" si="212"/>
        <v>theater</v>
      </c>
      <c r="R3454" t="str">
        <f t="shared" si="213"/>
        <v>plays</v>
      </c>
      <c r="S3454" s="13">
        <f>(I3454/86400)+25569+(-8/24)</f>
        <v>41842.832638888889</v>
      </c>
      <c r="T3454" s="13">
        <f>(J3454/86400)+25569+(-8/24)</f>
        <v>41820.305856481478</v>
      </c>
      <c r="U3454" t="str">
        <f t="shared" si="214"/>
        <v>Jun</v>
      </c>
      <c r="V3454">
        <f t="shared" si="215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>(E3455/D3455)*100</f>
        <v>128.33333333333334</v>
      </c>
      <c r="P3455" s="6">
        <f>E3455/L3455</f>
        <v>27.5</v>
      </c>
      <c r="Q3455" t="str">
        <f t="shared" si="212"/>
        <v>theater</v>
      </c>
      <c r="R3455" t="str">
        <f t="shared" si="213"/>
        <v>plays</v>
      </c>
      <c r="S3455" s="13">
        <f>(I3455/86400)+25569+(-8/24)</f>
        <v>42595.645324074074</v>
      </c>
      <c r="T3455" s="13">
        <f>(J3455/86400)+25569+(-8/24)</f>
        <v>42535.645324074074</v>
      </c>
      <c r="U3455" t="str">
        <f t="shared" si="214"/>
        <v>Jun</v>
      </c>
      <c r="V3455">
        <f t="shared" si="215"/>
        <v>2016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>(E3456/D3456)*100</f>
        <v>100.71428571428571</v>
      </c>
      <c r="P3456" s="6">
        <f>E3456/L3456</f>
        <v>33.571428571428569</v>
      </c>
      <c r="Q3456" t="str">
        <f t="shared" si="212"/>
        <v>theater</v>
      </c>
      <c r="R3456" t="str">
        <f t="shared" si="213"/>
        <v>plays</v>
      </c>
      <c r="S3456" s="13">
        <f>(I3456/86400)+25569+(-8/24)</f>
        <v>41851.365266203698</v>
      </c>
      <c r="T3456" s="13">
        <f>(J3456/86400)+25569+(-8/24)</f>
        <v>41821.365266203698</v>
      </c>
      <c r="U3456" t="str">
        <f t="shared" si="214"/>
        <v>Jul</v>
      </c>
      <c r="V3456">
        <f t="shared" si="215"/>
        <v>2014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>(E3457/D3457)*100</f>
        <v>100.64999999999999</v>
      </c>
      <c r="P3457" s="6">
        <f>E3457/L3457</f>
        <v>145.86956521739131</v>
      </c>
      <c r="Q3457" t="str">
        <f t="shared" si="212"/>
        <v>theater</v>
      </c>
      <c r="R3457" t="str">
        <f t="shared" si="213"/>
        <v>plays</v>
      </c>
      <c r="S3457" s="13">
        <f>(I3457/86400)+25569+(-8/24)</f>
        <v>42656.416979166665</v>
      </c>
      <c r="T3457" s="13">
        <f>(J3457/86400)+25569+(-8/24)</f>
        <v>42626.416979166665</v>
      </c>
      <c r="U3457" t="str">
        <f t="shared" si="214"/>
        <v>Sep</v>
      </c>
      <c r="V3457">
        <f t="shared" si="215"/>
        <v>2016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>(E3458/D3458)*100</f>
        <v>191.3</v>
      </c>
      <c r="P3458" s="6">
        <f>E3458/L3458</f>
        <v>358.6875</v>
      </c>
      <c r="Q3458" t="str">
        <f t="shared" si="212"/>
        <v>theater</v>
      </c>
      <c r="R3458" t="str">
        <f t="shared" si="213"/>
        <v>plays</v>
      </c>
      <c r="S3458" s="13">
        <f>(I3458/86400)+25569+(-8/24)</f>
        <v>41851.957638888889</v>
      </c>
      <c r="T3458" s="13">
        <f>(J3458/86400)+25569+(-8/24)</f>
        <v>41820.872303240736</v>
      </c>
      <c r="U3458" t="str">
        <f t="shared" si="214"/>
        <v>Jun</v>
      </c>
      <c r="V3458">
        <f t="shared" si="215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>(E3459/D3459)*100</f>
        <v>140.19999999999999</v>
      </c>
      <c r="P3459" s="6">
        <f>E3459/L3459</f>
        <v>50.981818181818184</v>
      </c>
      <c r="Q3459" t="str">
        <f t="shared" ref="Q3459:Q3522" si="216">LEFT(N3459,FIND("/",N3459)-1)</f>
        <v>theater</v>
      </c>
      <c r="R3459" t="str">
        <f t="shared" ref="R3459:R3522" si="217">MID(N3459,FIND("/",N3459)+1,20)</f>
        <v>plays</v>
      </c>
      <c r="S3459" s="13">
        <f>(I3459/86400)+25569+(-8/24)</f>
        <v>42046.915972222218</v>
      </c>
      <c r="T3459" s="13">
        <f>(J3459/86400)+25569+(-8/24)</f>
        <v>42016.373344907406</v>
      </c>
      <c r="U3459" t="str">
        <f t="shared" ref="U3459:U3522" si="218">TEXT(T3459,"mmm")</f>
        <v>Jan</v>
      </c>
      <c r="V3459">
        <f t="shared" ref="V3459:V3522" si="219">YEAR(T3459)</f>
        <v>2015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>(E3460/D3460)*100</f>
        <v>124.33537832310839</v>
      </c>
      <c r="P3460" s="6">
        <f>E3460/L3460</f>
        <v>45.037037037037038</v>
      </c>
      <c r="Q3460" t="str">
        <f t="shared" si="216"/>
        <v>theater</v>
      </c>
      <c r="R3460" t="str">
        <f t="shared" si="217"/>
        <v>plays</v>
      </c>
      <c r="S3460" s="13">
        <f>(I3460/86400)+25569+(-8/24)</f>
        <v>42037.852083333331</v>
      </c>
      <c r="T3460" s="13">
        <f>(J3460/86400)+25569+(-8/24)</f>
        <v>42010.869247685179</v>
      </c>
      <c r="U3460" t="str">
        <f t="shared" si="218"/>
        <v>Jan</v>
      </c>
      <c r="V3460">
        <f t="shared" si="219"/>
        <v>2015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>(E3461/D3461)*100</f>
        <v>126.2</v>
      </c>
      <c r="P3461" s="6">
        <f>E3461/L3461</f>
        <v>17.527777777777779</v>
      </c>
      <c r="Q3461" t="str">
        <f t="shared" si="216"/>
        <v>theater</v>
      </c>
      <c r="R3461" t="str">
        <f t="shared" si="217"/>
        <v>plays</v>
      </c>
      <c r="S3461" s="13">
        <f>(I3461/86400)+25569+(-8/24)</f>
        <v>42510.146527777775</v>
      </c>
      <c r="T3461" s="13">
        <f>(J3461/86400)+25569+(-8/24)</f>
        <v>42480.146527777775</v>
      </c>
      <c r="U3461" t="str">
        <f t="shared" si="218"/>
        <v>Apr</v>
      </c>
      <c r="V3461">
        <f t="shared" si="219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>(E3462/D3462)*100</f>
        <v>190</v>
      </c>
      <c r="P3462" s="6">
        <f>E3462/L3462</f>
        <v>50</v>
      </c>
      <c r="Q3462" t="str">
        <f t="shared" si="216"/>
        <v>theater</v>
      </c>
      <c r="R3462" t="str">
        <f t="shared" si="217"/>
        <v>plays</v>
      </c>
      <c r="S3462" s="13">
        <f>(I3462/86400)+25569+(-8/24)</f>
        <v>41866.193888888891</v>
      </c>
      <c r="T3462" s="13">
        <f>(J3462/86400)+25569+(-8/24)</f>
        <v>41852.193888888891</v>
      </c>
      <c r="U3462" t="str">
        <f t="shared" si="218"/>
        <v>Aug</v>
      </c>
      <c r="V3462">
        <f t="shared" si="219"/>
        <v>2014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>(E3463/D3463)*100</f>
        <v>139</v>
      </c>
      <c r="P3463" s="6">
        <f>E3463/L3463</f>
        <v>57.916666666666664</v>
      </c>
      <c r="Q3463" t="str">
        <f t="shared" si="216"/>
        <v>theater</v>
      </c>
      <c r="R3463" t="str">
        <f t="shared" si="217"/>
        <v>plays</v>
      </c>
      <c r="S3463" s="13">
        <f>(I3463/86400)+25569+(-8/24)</f>
        <v>42671.791666666664</v>
      </c>
      <c r="T3463" s="13">
        <f>(J3463/86400)+25569+(-8/24)</f>
        <v>42643.299525462957</v>
      </c>
      <c r="U3463" t="str">
        <f t="shared" si="218"/>
        <v>Sep</v>
      </c>
      <c r="V3463">
        <f t="shared" si="219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>(E3464/D3464)*100</f>
        <v>202</v>
      </c>
      <c r="P3464" s="6">
        <f>E3464/L3464</f>
        <v>29.705882352941178</v>
      </c>
      <c r="Q3464" t="str">
        <f t="shared" si="216"/>
        <v>theater</v>
      </c>
      <c r="R3464" t="str">
        <f t="shared" si="217"/>
        <v>plays</v>
      </c>
      <c r="S3464" s="13">
        <f>(I3464/86400)+25569+(-8/24)</f>
        <v>42195.416666666664</v>
      </c>
      <c r="T3464" s="13">
        <f>(J3464/86400)+25569+(-8/24)</f>
        <v>42179.565138888887</v>
      </c>
      <c r="U3464" t="str">
        <f t="shared" si="218"/>
        <v>Jun</v>
      </c>
      <c r="V3464">
        <f t="shared" si="219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>(E3465/D3465)*100</f>
        <v>103.38000000000001</v>
      </c>
      <c r="P3465" s="6">
        <f>E3465/L3465</f>
        <v>90.684210526315795</v>
      </c>
      <c r="Q3465" t="str">
        <f t="shared" si="216"/>
        <v>theater</v>
      </c>
      <c r="R3465" t="str">
        <f t="shared" si="217"/>
        <v>plays</v>
      </c>
      <c r="S3465" s="13">
        <f>(I3465/86400)+25569+(-8/24)</f>
        <v>42653.832638888889</v>
      </c>
      <c r="T3465" s="13">
        <f>(J3465/86400)+25569+(-8/24)</f>
        <v>42612.585474537038</v>
      </c>
      <c r="U3465" t="str">
        <f t="shared" si="218"/>
        <v>Aug</v>
      </c>
      <c r="V3465">
        <f t="shared" si="219"/>
        <v>2016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>(E3466/D3466)*100</f>
        <v>102.3236</v>
      </c>
      <c r="P3466" s="6">
        <f>E3466/L3466</f>
        <v>55.012688172043013</v>
      </c>
      <c r="Q3466" t="str">
        <f t="shared" si="216"/>
        <v>theater</v>
      </c>
      <c r="R3466" t="str">
        <f t="shared" si="217"/>
        <v>plays</v>
      </c>
      <c r="S3466" s="13">
        <f>(I3466/86400)+25569+(-8/24)</f>
        <v>42604.796724537031</v>
      </c>
      <c r="T3466" s="13">
        <f>(J3466/86400)+25569+(-8/24)</f>
        <v>42574.796724537031</v>
      </c>
      <c r="U3466" t="str">
        <f t="shared" si="218"/>
        <v>Jul</v>
      </c>
      <c r="V3466">
        <f t="shared" si="219"/>
        <v>2016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>(E3467/D3467)*100</f>
        <v>103</v>
      </c>
      <c r="P3467" s="6">
        <f>E3467/L3467</f>
        <v>57.222222222222221</v>
      </c>
      <c r="Q3467" t="str">
        <f t="shared" si="216"/>
        <v>theater</v>
      </c>
      <c r="R3467" t="str">
        <f t="shared" si="217"/>
        <v>plays</v>
      </c>
      <c r="S3467" s="13">
        <f>(I3467/86400)+25569+(-8/24)</f>
        <v>42225.333333333336</v>
      </c>
      <c r="T3467" s="13">
        <f>(J3467/86400)+25569+(-8/24)</f>
        <v>42200.292499999996</v>
      </c>
      <c r="U3467" t="str">
        <f t="shared" si="218"/>
        <v>Jul</v>
      </c>
      <c r="V3467">
        <f t="shared" si="219"/>
        <v>2015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>(E3468/D3468)*100</f>
        <v>127.14285714285714</v>
      </c>
      <c r="P3468" s="6">
        <f>E3468/L3468</f>
        <v>72.950819672131146</v>
      </c>
      <c r="Q3468" t="str">
        <f t="shared" si="216"/>
        <v>theater</v>
      </c>
      <c r="R3468" t="str">
        <f t="shared" si="217"/>
        <v>plays</v>
      </c>
      <c r="S3468" s="13">
        <f>(I3468/86400)+25569+(-8/24)</f>
        <v>42479.644097222219</v>
      </c>
      <c r="T3468" s="13">
        <f>(J3468/86400)+25569+(-8/24)</f>
        <v>42419.685763888883</v>
      </c>
      <c r="U3468" t="str">
        <f t="shared" si="218"/>
        <v>Feb</v>
      </c>
      <c r="V3468">
        <f t="shared" si="219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>(E3469/D3469)*100</f>
        <v>101</v>
      </c>
      <c r="P3469" s="6">
        <f>E3469/L3469</f>
        <v>64.468085106382972</v>
      </c>
      <c r="Q3469" t="str">
        <f t="shared" si="216"/>
        <v>theater</v>
      </c>
      <c r="R3469" t="str">
        <f t="shared" si="217"/>
        <v>plays</v>
      </c>
      <c r="S3469" s="13">
        <f>(I3469/86400)+25569+(-8/24)</f>
        <v>42083.296666666669</v>
      </c>
      <c r="T3469" s="13">
        <f>(J3469/86400)+25569+(-8/24)</f>
        <v>42053.338333333326</v>
      </c>
      <c r="U3469" t="str">
        <f t="shared" si="218"/>
        <v>Feb</v>
      </c>
      <c r="V3469">
        <f t="shared" si="219"/>
        <v>2015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>(E3470/D3470)*100</f>
        <v>121.78</v>
      </c>
      <c r="P3470" s="6">
        <f>E3470/L3470</f>
        <v>716.35294117647061</v>
      </c>
      <c r="Q3470" t="str">
        <f t="shared" si="216"/>
        <v>theater</v>
      </c>
      <c r="R3470" t="str">
        <f t="shared" si="217"/>
        <v>plays</v>
      </c>
      <c r="S3470" s="13">
        <f>(I3470/86400)+25569+(-8/24)</f>
        <v>42633.791666666664</v>
      </c>
      <c r="T3470" s="13">
        <f>(J3470/86400)+25569+(-8/24)</f>
        <v>42605.43204861111</v>
      </c>
      <c r="U3470" t="str">
        <f t="shared" si="218"/>
        <v>Aug</v>
      </c>
      <c r="V3470">
        <f t="shared" si="219"/>
        <v>2016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>(E3471/D3471)*100</f>
        <v>113.39285714285714</v>
      </c>
      <c r="P3471" s="6">
        <f>E3471/L3471</f>
        <v>50.396825396825399</v>
      </c>
      <c r="Q3471" t="str">
        <f t="shared" si="216"/>
        <v>theater</v>
      </c>
      <c r="R3471" t="str">
        <f t="shared" si="217"/>
        <v>plays</v>
      </c>
      <c r="S3471" s="13">
        <f>(I3471/86400)+25569+(-8/24)</f>
        <v>42488.308391203704</v>
      </c>
      <c r="T3471" s="13">
        <f>(J3471/86400)+25569+(-8/24)</f>
        <v>42458.308391203704</v>
      </c>
      <c r="U3471" t="str">
        <f t="shared" si="218"/>
        <v>Mar</v>
      </c>
      <c r="V3471">
        <f t="shared" si="219"/>
        <v>2016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>(E3472/D3472)*100</f>
        <v>150</v>
      </c>
      <c r="P3472" s="6">
        <f>E3472/L3472</f>
        <v>41.666666666666664</v>
      </c>
      <c r="Q3472" t="str">
        <f t="shared" si="216"/>
        <v>theater</v>
      </c>
      <c r="R3472" t="str">
        <f t="shared" si="217"/>
        <v>plays</v>
      </c>
      <c r="S3472" s="13">
        <f>(I3472/86400)+25569+(-8/24)</f>
        <v>42566.568055555552</v>
      </c>
      <c r="T3472" s="13">
        <f>(J3472/86400)+25569+(-8/24)</f>
        <v>42528.688680555548</v>
      </c>
      <c r="U3472" t="str">
        <f t="shared" si="218"/>
        <v>Jun</v>
      </c>
      <c r="V3472">
        <f t="shared" si="219"/>
        <v>2016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>(E3473/D3473)*100</f>
        <v>214.6</v>
      </c>
      <c r="P3473" s="6">
        <f>E3473/L3473</f>
        <v>35.766666666666666</v>
      </c>
      <c r="Q3473" t="str">
        <f t="shared" si="216"/>
        <v>theater</v>
      </c>
      <c r="R3473" t="str">
        <f t="shared" si="217"/>
        <v>plays</v>
      </c>
      <c r="S3473" s="13">
        <f>(I3473/86400)+25569+(-8/24)</f>
        <v>41882.5</v>
      </c>
      <c r="T3473" s="13">
        <f>(J3473/86400)+25569+(-8/24)</f>
        <v>41841.48715277778</v>
      </c>
      <c r="U3473" t="str">
        <f t="shared" si="218"/>
        <v>Jul</v>
      </c>
      <c r="V3473">
        <f t="shared" si="219"/>
        <v>2014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>(E3474/D3474)*100</f>
        <v>102.05</v>
      </c>
      <c r="P3474" s="6">
        <f>E3474/L3474</f>
        <v>88.739130434782609</v>
      </c>
      <c r="Q3474" t="str">
        <f t="shared" si="216"/>
        <v>theater</v>
      </c>
      <c r="R3474" t="str">
        <f t="shared" si="217"/>
        <v>plays</v>
      </c>
      <c r="S3474" s="13">
        <f>(I3474/86400)+25569+(-8/24)</f>
        <v>41948.915972222218</v>
      </c>
      <c r="T3474" s="13">
        <f>(J3474/86400)+25569+(-8/24)</f>
        <v>41927.837164351848</v>
      </c>
      <c r="U3474" t="str">
        <f t="shared" si="218"/>
        <v>Oct</v>
      </c>
      <c r="V3474">
        <f t="shared" si="219"/>
        <v>2014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>(E3475/D3475)*100</f>
        <v>100</v>
      </c>
      <c r="P3475" s="6">
        <f>E3475/L3475</f>
        <v>148.4848484848485</v>
      </c>
      <c r="Q3475" t="str">
        <f t="shared" si="216"/>
        <v>theater</v>
      </c>
      <c r="R3475" t="str">
        <f t="shared" si="217"/>
        <v>plays</v>
      </c>
      <c r="S3475" s="13">
        <f>(I3475/86400)+25569+(-8/24)</f>
        <v>42083.518749999996</v>
      </c>
      <c r="T3475" s="13">
        <f>(J3475/86400)+25569+(-8/24)</f>
        <v>42062.501111111109</v>
      </c>
      <c r="U3475" t="str">
        <f t="shared" si="218"/>
        <v>Feb</v>
      </c>
      <c r="V3475">
        <f t="shared" si="219"/>
        <v>2015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>(E3476/D3476)*100</f>
        <v>101</v>
      </c>
      <c r="P3476" s="6">
        <f>E3476/L3476</f>
        <v>51.794871794871796</v>
      </c>
      <c r="Q3476" t="str">
        <f t="shared" si="216"/>
        <v>theater</v>
      </c>
      <c r="R3476" t="str">
        <f t="shared" si="217"/>
        <v>plays</v>
      </c>
      <c r="S3476" s="13">
        <f>(I3476/86400)+25569+(-8/24)</f>
        <v>42571.168182870366</v>
      </c>
      <c r="T3476" s="13">
        <f>(J3476/86400)+25569+(-8/24)</f>
        <v>42541.168182870366</v>
      </c>
      <c r="U3476" t="str">
        <f t="shared" si="218"/>
        <v>Jun</v>
      </c>
      <c r="V3476">
        <f t="shared" si="219"/>
        <v>2016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>(E3477/D3477)*100</f>
        <v>113.33333333333333</v>
      </c>
      <c r="P3477" s="6">
        <f>E3477/L3477</f>
        <v>20</v>
      </c>
      <c r="Q3477" t="str">
        <f t="shared" si="216"/>
        <v>theater</v>
      </c>
      <c r="R3477" t="str">
        <f t="shared" si="217"/>
        <v>plays</v>
      </c>
      <c r="S3477" s="13">
        <f>(I3477/86400)+25569+(-8/24)</f>
        <v>41945.666666666664</v>
      </c>
      <c r="T3477" s="13">
        <f>(J3477/86400)+25569+(-8/24)</f>
        <v>41918.547499999993</v>
      </c>
      <c r="U3477" t="str">
        <f t="shared" si="218"/>
        <v>Oct</v>
      </c>
      <c r="V3477">
        <f t="shared" si="219"/>
        <v>2014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>(E3478/D3478)*100</f>
        <v>104</v>
      </c>
      <c r="P3478" s="6">
        <f>E3478/L3478</f>
        <v>52</v>
      </c>
      <c r="Q3478" t="str">
        <f t="shared" si="216"/>
        <v>theater</v>
      </c>
      <c r="R3478" t="str">
        <f t="shared" si="217"/>
        <v>plays</v>
      </c>
      <c r="S3478" s="13">
        <f>(I3478/86400)+25569+(-8/24)</f>
        <v>41938.791666666664</v>
      </c>
      <c r="T3478" s="13">
        <f>(J3478/86400)+25569+(-8/24)</f>
        <v>41920.946643518517</v>
      </c>
      <c r="U3478" t="str">
        <f t="shared" si="218"/>
        <v>Oct</v>
      </c>
      <c r="V3478">
        <f t="shared" si="219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>(E3479/D3479)*100</f>
        <v>115.33333333333333</v>
      </c>
      <c r="P3479" s="6">
        <f>E3479/L3479</f>
        <v>53.230769230769234</v>
      </c>
      <c r="Q3479" t="str">
        <f t="shared" si="216"/>
        <v>theater</v>
      </c>
      <c r="R3479" t="str">
        <f t="shared" si="217"/>
        <v>plays</v>
      </c>
      <c r="S3479" s="13">
        <f>(I3479/86400)+25569+(-8/24)</f>
        <v>42140.791666666664</v>
      </c>
      <c r="T3479" s="13">
        <f>(J3479/86400)+25569+(-8/24)</f>
        <v>42128.403275462959</v>
      </c>
      <c r="U3479" t="str">
        <f t="shared" si="218"/>
        <v>May</v>
      </c>
      <c r="V3479">
        <f t="shared" si="219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>(E3480/D3480)*100</f>
        <v>112.85000000000001</v>
      </c>
      <c r="P3480" s="6">
        <f>E3480/L3480</f>
        <v>39.596491228070178</v>
      </c>
      <c r="Q3480" t="str">
        <f t="shared" si="216"/>
        <v>theater</v>
      </c>
      <c r="R3480" t="str">
        <f t="shared" si="217"/>
        <v>plays</v>
      </c>
      <c r="S3480" s="13">
        <f>(I3480/86400)+25569+(-8/24)</f>
        <v>42079.541666666664</v>
      </c>
      <c r="T3480" s="13">
        <f>(J3480/86400)+25569+(-8/24)</f>
        <v>42053.583587962959</v>
      </c>
      <c r="U3480" t="str">
        <f t="shared" si="218"/>
        <v>Feb</v>
      </c>
      <c r="V3480">
        <f t="shared" si="219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>(E3481/D3481)*100</f>
        <v>127.86666666666666</v>
      </c>
      <c r="P3481" s="6">
        <f>E3481/L3481</f>
        <v>34.25</v>
      </c>
      <c r="Q3481" t="str">
        <f t="shared" si="216"/>
        <v>theater</v>
      </c>
      <c r="R3481" t="str">
        <f t="shared" si="217"/>
        <v>plays</v>
      </c>
      <c r="S3481" s="13">
        <f>(I3481/86400)+25569+(-8/24)</f>
        <v>41811.52175925926</v>
      </c>
      <c r="T3481" s="13">
        <f>(J3481/86400)+25569+(-8/24)</f>
        <v>41781.52175925926</v>
      </c>
      <c r="U3481" t="str">
        <f t="shared" si="218"/>
        <v>May</v>
      </c>
      <c r="V3481">
        <f t="shared" si="219"/>
        <v>2014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>(E3482/D3482)*100</f>
        <v>142.66666666666669</v>
      </c>
      <c r="P3482" s="6">
        <f>E3482/L3482</f>
        <v>164.61538461538461</v>
      </c>
      <c r="Q3482" t="str">
        <f t="shared" si="216"/>
        <v>theater</v>
      </c>
      <c r="R3482" t="str">
        <f t="shared" si="217"/>
        <v>plays</v>
      </c>
      <c r="S3482" s="13">
        <f>(I3482/86400)+25569+(-8/24)</f>
        <v>42195.541666666664</v>
      </c>
      <c r="T3482" s="13">
        <f>(J3482/86400)+25569+(-8/24)</f>
        <v>42170.984108796292</v>
      </c>
      <c r="U3482" t="str">
        <f t="shared" si="218"/>
        <v>Jun</v>
      </c>
      <c r="V3482">
        <f t="shared" si="219"/>
        <v>2015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>(E3483/D3483)*100</f>
        <v>118.8</v>
      </c>
      <c r="P3483" s="6">
        <f>E3483/L3483</f>
        <v>125.05263157894737</v>
      </c>
      <c r="Q3483" t="str">
        <f t="shared" si="216"/>
        <v>theater</v>
      </c>
      <c r="R3483" t="str">
        <f t="shared" si="217"/>
        <v>plays</v>
      </c>
      <c r="S3483" s="13">
        <f>(I3483/86400)+25569+(-8/24)</f>
        <v>42005.914212962962</v>
      </c>
      <c r="T3483" s="13">
        <f>(J3483/86400)+25569+(-8/24)</f>
        <v>41988.914212962962</v>
      </c>
      <c r="U3483" t="str">
        <f t="shared" si="218"/>
        <v>Dec</v>
      </c>
      <c r="V3483">
        <f t="shared" si="219"/>
        <v>2014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>(E3484/D3484)*100</f>
        <v>138.33333333333334</v>
      </c>
      <c r="P3484" s="6">
        <f>E3484/L3484</f>
        <v>51.875</v>
      </c>
      <c r="Q3484" t="str">
        <f t="shared" si="216"/>
        <v>theater</v>
      </c>
      <c r="R3484" t="str">
        <f t="shared" si="217"/>
        <v>plays</v>
      </c>
      <c r="S3484" s="13">
        <f>(I3484/86400)+25569+(-8/24)</f>
        <v>41826.438263888886</v>
      </c>
      <c r="T3484" s="13">
        <f>(J3484/86400)+25569+(-8/24)</f>
        <v>41796.438263888886</v>
      </c>
      <c r="U3484" t="str">
        <f t="shared" si="218"/>
        <v>Jun</v>
      </c>
      <c r="V3484">
        <f t="shared" si="219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>(E3485/D3485)*100</f>
        <v>159.9402985074627</v>
      </c>
      <c r="P3485" s="6">
        <f>E3485/L3485</f>
        <v>40.285714285714285</v>
      </c>
      <c r="Q3485" t="str">
        <f t="shared" si="216"/>
        <v>theater</v>
      </c>
      <c r="R3485" t="str">
        <f t="shared" si="217"/>
        <v>plays</v>
      </c>
      <c r="S3485" s="13">
        <f>(I3485/86400)+25569+(-8/24)</f>
        <v>41823.335428240738</v>
      </c>
      <c r="T3485" s="13">
        <f>(J3485/86400)+25569+(-8/24)</f>
        <v>41793.335428240738</v>
      </c>
      <c r="U3485" t="str">
        <f t="shared" si="218"/>
        <v>Jun</v>
      </c>
      <c r="V3485">
        <f t="shared" si="219"/>
        <v>2014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>(E3486/D3486)*100</f>
        <v>114.24000000000001</v>
      </c>
      <c r="P3486" s="6">
        <f>E3486/L3486</f>
        <v>64.909090909090907</v>
      </c>
      <c r="Q3486" t="str">
        <f t="shared" si="216"/>
        <v>theater</v>
      </c>
      <c r="R3486" t="str">
        <f t="shared" si="217"/>
        <v>plays</v>
      </c>
      <c r="S3486" s="13">
        <f>(I3486/86400)+25569+(-8/24)</f>
        <v>42536.427071759252</v>
      </c>
      <c r="T3486" s="13">
        <f>(J3486/86400)+25569+(-8/24)</f>
        <v>42506.427071759252</v>
      </c>
      <c r="U3486" t="str">
        <f t="shared" si="218"/>
        <v>May</v>
      </c>
      <c r="V3486">
        <f t="shared" si="219"/>
        <v>2016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>(E3487/D3487)*100</f>
        <v>100.60606060606061</v>
      </c>
      <c r="P3487" s="6">
        <f>E3487/L3487</f>
        <v>55.333333333333336</v>
      </c>
      <c r="Q3487" t="str">
        <f t="shared" si="216"/>
        <v>theater</v>
      </c>
      <c r="R3487" t="str">
        <f t="shared" si="217"/>
        <v>plays</v>
      </c>
      <c r="S3487" s="13">
        <f>(I3487/86400)+25569+(-8/24)</f>
        <v>42402.359722222223</v>
      </c>
      <c r="T3487" s="13">
        <f>(J3487/86400)+25569+(-8/24)</f>
        <v>42372.359722222223</v>
      </c>
      <c r="U3487" t="str">
        <f t="shared" si="218"/>
        <v>Jan</v>
      </c>
      <c r="V3487">
        <f t="shared" si="219"/>
        <v>2016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>(E3488/D3488)*100</f>
        <v>155.20000000000002</v>
      </c>
      <c r="P3488" s="6">
        <f>E3488/L3488</f>
        <v>83.142857142857139</v>
      </c>
      <c r="Q3488" t="str">
        <f t="shared" si="216"/>
        <v>theater</v>
      </c>
      <c r="R3488" t="str">
        <f t="shared" si="217"/>
        <v>plays</v>
      </c>
      <c r="S3488" s="13">
        <f>(I3488/86400)+25569+(-8/24)</f>
        <v>42157.957638888889</v>
      </c>
      <c r="T3488" s="13">
        <f>(J3488/86400)+25569+(-8/24)</f>
        <v>42126.541678240734</v>
      </c>
      <c r="U3488" t="str">
        <f t="shared" si="218"/>
        <v>May</v>
      </c>
      <c r="V3488">
        <f t="shared" si="219"/>
        <v>2015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>(E3489/D3489)*100</f>
        <v>127.75000000000001</v>
      </c>
      <c r="P3489" s="6">
        <f>E3489/L3489</f>
        <v>38.712121212121211</v>
      </c>
      <c r="Q3489" t="str">
        <f t="shared" si="216"/>
        <v>theater</v>
      </c>
      <c r="R3489" t="str">
        <f t="shared" si="217"/>
        <v>plays</v>
      </c>
      <c r="S3489" s="13">
        <f>(I3489/86400)+25569+(-8/24)</f>
        <v>42179.607083333329</v>
      </c>
      <c r="T3489" s="13">
        <f>(J3489/86400)+25569+(-8/24)</f>
        <v>42149.607083333329</v>
      </c>
      <c r="U3489" t="str">
        <f t="shared" si="218"/>
        <v>May</v>
      </c>
      <c r="V3489">
        <f t="shared" si="219"/>
        <v>2015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>(E3490/D3490)*100</f>
        <v>121.2</v>
      </c>
      <c r="P3490" s="6">
        <f>E3490/L3490</f>
        <v>125.37931034482759</v>
      </c>
      <c r="Q3490" t="str">
        <f t="shared" si="216"/>
        <v>theater</v>
      </c>
      <c r="R3490" t="str">
        <f t="shared" si="217"/>
        <v>plays</v>
      </c>
      <c r="S3490" s="13">
        <f>(I3490/86400)+25569+(-8/24)</f>
        <v>42111.333333333336</v>
      </c>
      <c r="T3490" s="13">
        <f>(J3490/86400)+25569+(-8/24)</f>
        <v>42087.43472222222</v>
      </c>
      <c r="U3490" t="str">
        <f t="shared" si="218"/>
        <v>Mar</v>
      </c>
      <c r="V3490">
        <f t="shared" si="219"/>
        <v>2015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>(E3491/D3491)*100</f>
        <v>112.7</v>
      </c>
      <c r="P3491" s="6">
        <f>E3491/L3491</f>
        <v>78.263888888888886</v>
      </c>
      <c r="Q3491" t="str">
        <f t="shared" si="216"/>
        <v>theater</v>
      </c>
      <c r="R3491" t="str">
        <f t="shared" si="217"/>
        <v>plays</v>
      </c>
      <c r="S3491" s="13">
        <f>(I3491/86400)+25569+(-8/24)</f>
        <v>41783.541666666664</v>
      </c>
      <c r="T3491" s="13">
        <f>(J3491/86400)+25569+(-8/24)</f>
        <v>41753.302442129629</v>
      </c>
      <c r="U3491" t="str">
        <f t="shared" si="218"/>
        <v>Apr</v>
      </c>
      <c r="V3491">
        <f t="shared" si="219"/>
        <v>2014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>(E3492/D3492)*100</f>
        <v>127.49999999999999</v>
      </c>
      <c r="P3492" s="6">
        <f>E3492/L3492</f>
        <v>47.222222222222221</v>
      </c>
      <c r="Q3492" t="str">
        <f t="shared" si="216"/>
        <v>theater</v>
      </c>
      <c r="R3492" t="str">
        <f t="shared" si="217"/>
        <v>plays</v>
      </c>
      <c r="S3492" s="13">
        <f>(I3492/86400)+25569+(-8/24)</f>
        <v>42473.469027777777</v>
      </c>
      <c r="T3492" s="13">
        <f>(J3492/86400)+25569+(-8/24)</f>
        <v>42443.469027777777</v>
      </c>
      <c r="U3492" t="str">
        <f t="shared" si="218"/>
        <v>Mar</v>
      </c>
      <c r="V3492">
        <f t="shared" si="219"/>
        <v>2016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>(E3493/D3493)*100</f>
        <v>158.20000000000002</v>
      </c>
      <c r="P3493" s="6">
        <f>E3493/L3493</f>
        <v>79.099999999999994</v>
      </c>
      <c r="Q3493" t="str">
        <f t="shared" si="216"/>
        <v>theater</v>
      </c>
      <c r="R3493" t="str">
        <f t="shared" si="217"/>
        <v>plays</v>
      </c>
      <c r="S3493" s="13">
        <f>(I3493/86400)+25569+(-8/24)</f>
        <v>42141.916481481479</v>
      </c>
      <c r="T3493" s="13">
        <f>(J3493/86400)+25569+(-8/24)</f>
        <v>42120.916481481479</v>
      </c>
      <c r="U3493" t="str">
        <f t="shared" si="218"/>
        <v>Apr</v>
      </c>
      <c r="V3493">
        <f t="shared" si="219"/>
        <v>2015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>(E3494/D3494)*100</f>
        <v>105.26894736842105</v>
      </c>
      <c r="P3494" s="6">
        <f>E3494/L3494</f>
        <v>114.29199999999999</v>
      </c>
      <c r="Q3494" t="str">
        <f t="shared" si="216"/>
        <v>theater</v>
      </c>
      <c r="R3494" t="str">
        <f t="shared" si="217"/>
        <v>plays</v>
      </c>
      <c r="S3494" s="13">
        <f>(I3494/86400)+25569+(-8/24)</f>
        <v>42302.675891203697</v>
      </c>
      <c r="T3494" s="13">
        <f>(J3494/86400)+25569+(-8/24)</f>
        <v>42267.675891203697</v>
      </c>
      <c r="U3494" t="str">
        <f t="shared" si="218"/>
        <v>Sep</v>
      </c>
      <c r="V3494">
        <f t="shared" si="219"/>
        <v>2015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>(E3495/D3495)*100</f>
        <v>100</v>
      </c>
      <c r="P3495" s="6">
        <f>E3495/L3495</f>
        <v>51.724137931034484</v>
      </c>
      <c r="Q3495" t="str">
        <f t="shared" si="216"/>
        <v>theater</v>
      </c>
      <c r="R3495" t="str">
        <f t="shared" si="217"/>
        <v>plays</v>
      </c>
      <c r="S3495" s="13">
        <f>(I3495/86400)+25569+(-8/24)</f>
        <v>41867.882638888885</v>
      </c>
      <c r="T3495" s="13">
        <f>(J3495/86400)+25569+(-8/24)</f>
        <v>41848.532824074071</v>
      </c>
      <c r="U3495" t="str">
        <f t="shared" si="218"/>
        <v>Jul</v>
      </c>
      <c r="V3495">
        <f t="shared" si="219"/>
        <v>2014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>(E3496/D3496)*100</f>
        <v>100</v>
      </c>
      <c r="P3496" s="6">
        <f>E3496/L3496</f>
        <v>30.76923076923077</v>
      </c>
      <c r="Q3496" t="str">
        <f t="shared" si="216"/>
        <v>theater</v>
      </c>
      <c r="R3496" t="str">
        <f t="shared" si="217"/>
        <v>plays</v>
      </c>
      <c r="S3496" s="13">
        <f>(I3496/86400)+25569+(-8/24)</f>
        <v>42699.916666666664</v>
      </c>
      <c r="T3496" s="13">
        <f>(J3496/86400)+25569+(-8/24)</f>
        <v>42688.881655092591</v>
      </c>
      <c r="U3496" t="str">
        <f t="shared" si="218"/>
        <v>Nov</v>
      </c>
      <c r="V3496">
        <f t="shared" si="219"/>
        <v>2016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>(E3497/D3497)*100</f>
        <v>106.86</v>
      </c>
      <c r="P3497" s="6">
        <f>E3497/L3497</f>
        <v>74.208333333333329</v>
      </c>
      <c r="Q3497" t="str">
        <f t="shared" si="216"/>
        <v>theater</v>
      </c>
      <c r="R3497" t="str">
        <f t="shared" si="217"/>
        <v>plays</v>
      </c>
      <c r="S3497" s="13">
        <f>(I3497/86400)+25569+(-8/24)</f>
        <v>41944.387499999997</v>
      </c>
      <c r="T3497" s="13">
        <f>(J3497/86400)+25569+(-8/24)</f>
        <v>41915.429502314808</v>
      </c>
      <c r="U3497" t="str">
        <f t="shared" si="218"/>
        <v>Oct</v>
      </c>
      <c r="V3497">
        <f t="shared" si="219"/>
        <v>2014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>(E3498/D3498)*100</f>
        <v>124.4</v>
      </c>
      <c r="P3498" s="6">
        <f>E3498/L3498</f>
        <v>47.846153846153847</v>
      </c>
      <c r="Q3498" t="str">
        <f t="shared" si="216"/>
        <v>theater</v>
      </c>
      <c r="R3498" t="str">
        <f t="shared" si="217"/>
        <v>plays</v>
      </c>
      <c r="S3498" s="13">
        <f>(I3498/86400)+25569+(-8/24)</f>
        <v>42624.513495370367</v>
      </c>
      <c r="T3498" s="13">
        <f>(J3498/86400)+25569+(-8/24)</f>
        <v>42584.513495370367</v>
      </c>
      <c r="U3498" t="str">
        <f t="shared" si="218"/>
        <v>Aug</v>
      </c>
      <c r="V3498">
        <f t="shared" si="219"/>
        <v>2016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>(E3499/D3499)*100</f>
        <v>108.70406189555126</v>
      </c>
      <c r="P3499" s="6">
        <f>E3499/L3499</f>
        <v>34.408163265306122</v>
      </c>
      <c r="Q3499" t="str">
        <f t="shared" si="216"/>
        <v>theater</v>
      </c>
      <c r="R3499" t="str">
        <f t="shared" si="217"/>
        <v>plays</v>
      </c>
      <c r="S3499" s="13">
        <f>(I3499/86400)+25569+(-8/24)</f>
        <v>42523.583333333336</v>
      </c>
      <c r="T3499" s="13">
        <f>(J3499/86400)+25569+(-8/24)</f>
        <v>42511.40861111111</v>
      </c>
      <c r="U3499" t="str">
        <f t="shared" si="218"/>
        <v>May</v>
      </c>
      <c r="V3499">
        <f t="shared" si="219"/>
        <v>2016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>(E3500/D3500)*100</f>
        <v>102.42424242424242</v>
      </c>
      <c r="P3500" s="6">
        <f>E3500/L3500</f>
        <v>40.238095238095241</v>
      </c>
      <c r="Q3500" t="str">
        <f t="shared" si="216"/>
        <v>theater</v>
      </c>
      <c r="R3500" t="str">
        <f t="shared" si="217"/>
        <v>plays</v>
      </c>
      <c r="S3500" s="13">
        <f>(I3500/86400)+25569+(-8/24)</f>
        <v>42518.572222222218</v>
      </c>
      <c r="T3500" s="13">
        <f>(J3500/86400)+25569+(-8/24)</f>
        <v>42458.825277777774</v>
      </c>
      <c r="U3500" t="str">
        <f t="shared" si="218"/>
        <v>Mar</v>
      </c>
      <c r="V3500">
        <f t="shared" si="219"/>
        <v>2016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>(E3501/D3501)*100</f>
        <v>105.5</v>
      </c>
      <c r="P3501" s="6">
        <f>E3501/L3501</f>
        <v>60.285714285714285</v>
      </c>
      <c r="Q3501" t="str">
        <f t="shared" si="216"/>
        <v>theater</v>
      </c>
      <c r="R3501" t="str">
        <f t="shared" si="217"/>
        <v>plays</v>
      </c>
      <c r="S3501" s="13">
        <f>(I3501/86400)+25569+(-8/24)</f>
        <v>42185.957638888889</v>
      </c>
      <c r="T3501" s="13">
        <f>(J3501/86400)+25569+(-8/24)</f>
        <v>42131.702835648146</v>
      </c>
      <c r="U3501" t="str">
        <f t="shared" si="218"/>
        <v>May</v>
      </c>
      <c r="V3501">
        <f t="shared" si="219"/>
        <v>2015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>(E3502/D3502)*100</f>
        <v>106.3</v>
      </c>
      <c r="P3502" s="6">
        <f>E3502/L3502</f>
        <v>25.30952380952381</v>
      </c>
      <c r="Q3502" t="str">
        <f t="shared" si="216"/>
        <v>theater</v>
      </c>
      <c r="R3502" t="str">
        <f t="shared" si="217"/>
        <v>plays</v>
      </c>
      <c r="S3502" s="13">
        <f>(I3502/86400)+25569+(-8/24)</f>
        <v>42435.874305555553</v>
      </c>
      <c r="T3502" s="13">
        <f>(J3502/86400)+25569+(-8/24)</f>
        <v>42419.586087962962</v>
      </c>
      <c r="U3502" t="str">
        <f t="shared" si="218"/>
        <v>Feb</v>
      </c>
      <c r="V3502">
        <f t="shared" si="219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>(E3503/D3503)*100</f>
        <v>100.66666666666666</v>
      </c>
      <c r="P3503" s="6">
        <f>E3503/L3503</f>
        <v>35.952380952380949</v>
      </c>
      <c r="Q3503" t="str">
        <f t="shared" si="216"/>
        <v>theater</v>
      </c>
      <c r="R3503" t="str">
        <f t="shared" si="217"/>
        <v>plays</v>
      </c>
      <c r="S3503" s="13">
        <f>(I3503/86400)+25569+(-8/24)</f>
        <v>42258.430497685178</v>
      </c>
      <c r="T3503" s="13">
        <f>(J3503/86400)+25569+(-8/24)</f>
        <v>42233.430497685178</v>
      </c>
      <c r="U3503" t="str">
        <f t="shared" si="218"/>
        <v>Aug</v>
      </c>
      <c r="V3503">
        <f t="shared" si="219"/>
        <v>2015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>(E3504/D3504)*100</f>
        <v>105.4</v>
      </c>
      <c r="P3504" s="6">
        <f>E3504/L3504</f>
        <v>136</v>
      </c>
      <c r="Q3504" t="str">
        <f t="shared" si="216"/>
        <v>theater</v>
      </c>
      <c r="R3504" t="str">
        <f t="shared" si="217"/>
        <v>plays</v>
      </c>
      <c r="S3504" s="13">
        <f>(I3504/86400)+25569+(-8/24)</f>
        <v>42444.832638888889</v>
      </c>
      <c r="T3504" s="13">
        <f>(J3504/86400)+25569+(-8/24)</f>
        <v>42430.506064814814</v>
      </c>
      <c r="U3504" t="str">
        <f t="shared" si="218"/>
        <v>Mar</v>
      </c>
      <c r="V3504">
        <f t="shared" si="219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>(E3505/D3505)*100</f>
        <v>107.55999999999999</v>
      </c>
      <c r="P3505" s="6">
        <f>E3505/L3505</f>
        <v>70.763157894736835</v>
      </c>
      <c r="Q3505" t="str">
        <f t="shared" si="216"/>
        <v>theater</v>
      </c>
      <c r="R3505" t="str">
        <f t="shared" si="217"/>
        <v>plays</v>
      </c>
      <c r="S3505" s="13">
        <f>(I3505/86400)+25569+(-8/24)</f>
        <v>42575.144999999997</v>
      </c>
      <c r="T3505" s="13">
        <f>(J3505/86400)+25569+(-8/24)</f>
        <v>42545.144999999997</v>
      </c>
      <c r="U3505" t="str">
        <f t="shared" si="218"/>
        <v>Jun</v>
      </c>
      <c r="V3505">
        <f t="shared" si="219"/>
        <v>2016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>(E3506/D3506)*100</f>
        <v>100</v>
      </c>
      <c r="P3506" s="6">
        <f>E3506/L3506</f>
        <v>125</v>
      </c>
      <c r="Q3506" t="str">
        <f t="shared" si="216"/>
        <v>theater</v>
      </c>
      <c r="R3506" t="str">
        <f t="shared" si="217"/>
        <v>plays</v>
      </c>
      <c r="S3506" s="13">
        <f>(I3506/86400)+25569+(-8/24)</f>
        <v>42327.457071759258</v>
      </c>
      <c r="T3506" s="13">
        <f>(J3506/86400)+25569+(-8/24)</f>
        <v>42297.415405092594</v>
      </c>
      <c r="U3506" t="str">
        <f t="shared" si="218"/>
        <v>Oct</v>
      </c>
      <c r="V3506">
        <f t="shared" si="219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>(E3507/D3507)*100</f>
        <v>103.76</v>
      </c>
      <c r="P3507" s="6">
        <f>E3507/L3507</f>
        <v>66.512820512820511</v>
      </c>
      <c r="Q3507" t="str">
        <f t="shared" si="216"/>
        <v>theater</v>
      </c>
      <c r="R3507" t="str">
        <f t="shared" si="217"/>
        <v>plays</v>
      </c>
      <c r="S3507" s="13">
        <f>(I3507/86400)+25569+(-8/24)</f>
        <v>41771.833333333328</v>
      </c>
      <c r="T3507" s="13">
        <f>(J3507/86400)+25569+(-8/24)</f>
        <v>41760.602372685185</v>
      </c>
      <c r="U3507" t="str">
        <f t="shared" si="218"/>
        <v>May</v>
      </c>
      <c r="V3507">
        <f t="shared" si="219"/>
        <v>2014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>(E3508/D3508)*100</f>
        <v>101.49999999999999</v>
      </c>
      <c r="P3508" s="6">
        <f>E3508/L3508</f>
        <v>105</v>
      </c>
      <c r="Q3508" t="str">
        <f t="shared" si="216"/>
        <v>theater</v>
      </c>
      <c r="R3508" t="str">
        <f t="shared" si="217"/>
        <v>plays</v>
      </c>
      <c r="S3508" s="13">
        <f>(I3508/86400)+25569+(-8/24)</f>
        <v>41874.400925925926</v>
      </c>
      <c r="T3508" s="13">
        <f>(J3508/86400)+25569+(-8/24)</f>
        <v>41829.400925925926</v>
      </c>
      <c r="U3508" t="str">
        <f t="shared" si="218"/>
        <v>Jul</v>
      </c>
      <c r="V3508">
        <f t="shared" si="219"/>
        <v>2014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>(E3509/D3509)*100</f>
        <v>104.4</v>
      </c>
      <c r="P3509" s="6">
        <f>E3509/L3509</f>
        <v>145</v>
      </c>
      <c r="Q3509" t="str">
        <f t="shared" si="216"/>
        <v>theater</v>
      </c>
      <c r="R3509" t="str">
        <f t="shared" si="217"/>
        <v>plays</v>
      </c>
      <c r="S3509" s="13">
        <f>(I3509/86400)+25569+(-8/24)</f>
        <v>42521.589548611104</v>
      </c>
      <c r="T3509" s="13">
        <f>(J3509/86400)+25569+(-8/24)</f>
        <v>42491.589548611104</v>
      </c>
      <c r="U3509" t="str">
        <f t="shared" si="218"/>
        <v>May</v>
      </c>
      <c r="V3509">
        <f t="shared" si="219"/>
        <v>2016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>(E3510/D3510)*100</f>
        <v>180</v>
      </c>
      <c r="P3510" s="6">
        <f>E3510/L3510</f>
        <v>12</v>
      </c>
      <c r="Q3510" t="str">
        <f t="shared" si="216"/>
        <v>theater</v>
      </c>
      <c r="R3510" t="str">
        <f t="shared" si="217"/>
        <v>plays</v>
      </c>
      <c r="S3510" s="13">
        <f>(I3510/86400)+25569+(-8/24)</f>
        <v>42500.541666666664</v>
      </c>
      <c r="T3510" s="13">
        <f>(J3510/86400)+25569+(-8/24)</f>
        <v>42477.396446759252</v>
      </c>
      <c r="U3510" t="str">
        <f t="shared" si="218"/>
        <v>Apr</v>
      </c>
      <c r="V3510">
        <f t="shared" si="219"/>
        <v>2016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>(E3511/D3511)*100</f>
        <v>106.33333333333333</v>
      </c>
      <c r="P3511" s="6">
        <f>E3511/L3511</f>
        <v>96.666666666666671</v>
      </c>
      <c r="Q3511" t="str">
        <f t="shared" si="216"/>
        <v>theater</v>
      </c>
      <c r="R3511" t="str">
        <f t="shared" si="217"/>
        <v>plays</v>
      </c>
      <c r="S3511" s="13">
        <f>(I3511/86400)+25569+(-8/24)</f>
        <v>41963.871527777774</v>
      </c>
      <c r="T3511" s="13">
        <f>(J3511/86400)+25569+(-8/24)</f>
        <v>41950.526226851849</v>
      </c>
      <c r="U3511" t="str">
        <f t="shared" si="218"/>
        <v>Nov</v>
      </c>
      <c r="V3511">
        <f t="shared" si="219"/>
        <v>2014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>(E3512/D3512)*100</f>
        <v>100.55555555555556</v>
      </c>
      <c r="P3512" s="6">
        <f>E3512/L3512</f>
        <v>60.333333333333336</v>
      </c>
      <c r="Q3512" t="str">
        <f t="shared" si="216"/>
        <v>theater</v>
      </c>
      <c r="R3512" t="str">
        <f t="shared" si="217"/>
        <v>plays</v>
      </c>
      <c r="S3512" s="13">
        <f>(I3512/86400)+25569+(-8/24)</f>
        <v>41822.287569444445</v>
      </c>
      <c r="T3512" s="13">
        <f>(J3512/86400)+25569+(-8/24)</f>
        <v>41802.287569444445</v>
      </c>
      <c r="U3512" t="str">
        <f t="shared" si="218"/>
        <v>Jun</v>
      </c>
      <c r="V3512">
        <f t="shared" si="219"/>
        <v>2014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>(E3513/D3513)*100</f>
        <v>101.2</v>
      </c>
      <c r="P3513" s="6">
        <f>E3513/L3513</f>
        <v>79.89473684210526</v>
      </c>
      <c r="Q3513" t="str">
        <f t="shared" si="216"/>
        <v>theater</v>
      </c>
      <c r="R3513" t="str">
        <f t="shared" si="217"/>
        <v>plays</v>
      </c>
      <c r="S3513" s="13">
        <f>(I3513/86400)+25569+(-8/24)</f>
        <v>41950.4375</v>
      </c>
      <c r="T3513" s="13">
        <f>(J3513/86400)+25569+(-8/24)</f>
        <v>41927.540451388886</v>
      </c>
      <c r="U3513" t="str">
        <f t="shared" si="218"/>
        <v>Oct</v>
      </c>
      <c r="V3513">
        <f t="shared" si="219"/>
        <v>2014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>(E3514/D3514)*100</f>
        <v>100</v>
      </c>
      <c r="P3514" s="6">
        <f>E3514/L3514</f>
        <v>58.823529411764703</v>
      </c>
      <c r="Q3514" t="str">
        <f t="shared" si="216"/>
        <v>theater</v>
      </c>
      <c r="R3514" t="str">
        <f t="shared" si="217"/>
        <v>plays</v>
      </c>
      <c r="S3514" s="13">
        <f>(I3514/86400)+25569+(-8/24)</f>
        <v>42117.161944444444</v>
      </c>
      <c r="T3514" s="13">
        <f>(J3514/86400)+25569+(-8/24)</f>
        <v>42057.203611111108</v>
      </c>
      <c r="U3514" t="str">
        <f t="shared" si="218"/>
        <v>Feb</v>
      </c>
      <c r="V3514">
        <f t="shared" si="219"/>
        <v>2015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>(E3515/D3515)*100</f>
        <v>118.39285714285714</v>
      </c>
      <c r="P3515" s="6">
        <f>E3515/L3515</f>
        <v>75.340909090909093</v>
      </c>
      <c r="Q3515" t="str">
        <f t="shared" si="216"/>
        <v>theater</v>
      </c>
      <c r="R3515" t="str">
        <f t="shared" si="217"/>
        <v>plays</v>
      </c>
      <c r="S3515" s="13">
        <f>(I3515/86400)+25569+(-8/24)</f>
        <v>41793.874305555553</v>
      </c>
      <c r="T3515" s="13">
        <f>(J3515/86400)+25569+(-8/24)</f>
        <v>41780.762870370367</v>
      </c>
      <c r="U3515" t="str">
        <f t="shared" si="218"/>
        <v>May</v>
      </c>
      <c r="V3515">
        <f t="shared" si="219"/>
        <v>2014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>(E3516/D3516)*100</f>
        <v>110.00000000000001</v>
      </c>
      <c r="P3516" s="6">
        <f>E3516/L3516</f>
        <v>55</v>
      </c>
      <c r="Q3516" t="str">
        <f t="shared" si="216"/>
        <v>theater</v>
      </c>
      <c r="R3516" t="str">
        <f t="shared" si="217"/>
        <v>plays</v>
      </c>
      <c r="S3516" s="13">
        <f>(I3516/86400)+25569+(-8/24)</f>
        <v>42036.874305555553</v>
      </c>
      <c r="T3516" s="13">
        <f>(J3516/86400)+25569+(-8/24)</f>
        <v>42020.513333333329</v>
      </c>
      <c r="U3516" t="str">
        <f t="shared" si="218"/>
        <v>Jan</v>
      </c>
      <c r="V3516">
        <f t="shared" si="219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>(E3517/D3517)*100</f>
        <v>102.66666666666666</v>
      </c>
      <c r="P3517" s="6">
        <f>E3517/L3517</f>
        <v>66.956521739130437</v>
      </c>
      <c r="Q3517" t="str">
        <f t="shared" si="216"/>
        <v>theater</v>
      </c>
      <c r="R3517" t="str">
        <f t="shared" si="217"/>
        <v>plays</v>
      </c>
      <c r="S3517" s="13">
        <f>(I3517/86400)+25569+(-8/24)</f>
        <v>42155.439479166664</v>
      </c>
      <c r="T3517" s="13">
        <f>(J3517/86400)+25569+(-8/24)</f>
        <v>42125.439479166664</v>
      </c>
      <c r="U3517" t="str">
        <f t="shared" si="218"/>
        <v>May</v>
      </c>
      <c r="V3517">
        <f t="shared" si="219"/>
        <v>2015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>(E3518/D3518)*100</f>
        <v>100</v>
      </c>
      <c r="P3518" s="6">
        <f>E3518/L3518</f>
        <v>227.27272727272728</v>
      </c>
      <c r="Q3518" t="str">
        <f t="shared" si="216"/>
        <v>theater</v>
      </c>
      <c r="R3518" t="str">
        <f t="shared" si="217"/>
        <v>plays</v>
      </c>
      <c r="S3518" s="13">
        <f>(I3518/86400)+25569+(-8/24)</f>
        <v>41889.791666666664</v>
      </c>
      <c r="T3518" s="13">
        <f>(J3518/86400)+25569+(-8/24)</f>
        <v>41855.676736111105</v>
      </c>
      <c r="U3518" t="str">
        <f t="shared" si="218"/>
        <v>Aug</v>
      </c>
      <c r="V3518">
        <f t="shared" si="219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>(E3519/D3519)*100</f>
        <v>100</v>
      </c>
      <c r="P3519" s="6">
        <f>E3519/L3519</f>
        <v>307.69230769230768</v>
      </c>
      <c r="Q3519" t="str">
        <f t="shared" si="216"/>
        <v>theater</v>
      </c>
      <c r="R3519" t="str">
        <f t="shared" si="217"/>
        <v>plays</v>
      </c>
      <c r="S3519" s="13">
        <f>(I3519/86400)+25569+(-8/24)</f>
        <v>41824.125</v>
      </c>
      <c r="T3519" s="13">
        <f>(J3519/86400)+25569+(-8/24)</f>
        <v>41794.484189814808</v>
      </c>
      <c r="U3519" t="str">
        <f t="shared" si="218"/>
        <v>Jun</v>
      </c>
      <c r="V3519">
        <f t="shared" si="219"/>
        <v>2014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>(E3520/D3520)*100</f>
        <v>110.04599999999999</v>
      </c>
      <c r="P3520" s="6">
        <f>E3520/L3520</f>
        <v>50.020909090909093</v>
      </c>
      <c r="Q3520" t="str">
        <f t="shared" si="216"/>
        <v>theater</v>
      </c>
      <c r="R3520" t="str">
        <f t="shared" si="217"/>
        <v>plays</v>
      </c>
      <c r="S3520" s="13">
        <f>(I3520/86400)+25569+(-8/24)</f>
        <v>41914.26458333333</v>
      </c>
      <c r="T3520" s="13">
        <f>(J3520/86400)+25569+(-8/24)</f>
        <v>41893.450219907405</v>
      </c>
      <c r="U3520" t="str">
        <f t="shared" si="218"/>
        <v>Sep</v>
      </c>
      <c r="V3520">
        <f t="shared" si="219"/>
        <v>2014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>(E3521/D3521)*100</f>
        <v>101.35000000000001</v>
      </c>
      <c r="P3521" s="6">
        <f>E3521/L3521</f>
        <v>72.392857142857139</v>
      </c>
      <c r="Q3521" t="str">
        <f t="shared" si="216"/>
        <v>theater</v>
      </c>
      <c r="R3521" t="str">
        <f t="shared" si="217"/>
        <v>plays</v>
      </c>
      <c r="S3521" s="13">
        <f>(I3521/86400)+25569+(-8/24)</f>
        <v>42067.265624999993</v>
      </c>
      <c r="T3521" s="13">
        <f>(J3521/86400)+25569+(-8/24)</f>
        <v>42037.265624999993</v>
      </c>
      <c r="U3521" t="str">
        <f t="shared" si="218"/>
        <v>Feb</v>
      </c>
      <c r="V3521">
        <f t="shared" si="219"/>
        <v>2015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>(E3522/D3522)*100</f>
        <v>100.75</v>
      </c>
      <c r="P3522" s="6">
        <f>E3522/L3522</f>
        <v>95.952380952380949</v>
      </c>
      <c r="Q3522" t="str">
        <f t="shared" si="216"/>
        <v>theater</v>
      </c>
      <c r="R3522" t="str">
        <f t="shared" si="217"/>
        <v>plays</v>
      </c>
      <c r="S3522" s="13">
        <f>(I3522/86400)+25569+(-8/24)</f>
        <v>42253.240972222215</v>
      </c>
      <c r="T3522" s="13">
        <f>(J3522/86400)+25569+(-8/24)</f>
        <v>42227.490879629629</v>
      </c>
      <c r="U3522" t="str">
        <f t="shared" si="218"/>
        <v>Aug</v>
      </c>
      <c r="V3522">
        <f t="shared" si="219"/>
        <v>2015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>(E3523/D3523)*100</f>
        <v>169.42857142857144</v>
      </c>
      <c r="P3523" s="6">
        <f>E3523/L3523</f>
        <v>45.615384615384613</v>
      </c>
      <c r="Q3523" t="str">
        <f t="shared" ref="Q3523:Q3586" si="220">LEFT(N3523,FIND("/",N3523)-1)</f>
        <v>theater</v>
      </c>
      <c r="R3523" t="str">
        <f t="shared" ref="R3523:R3586" si="221">MID(N3523,FIND("/",N3523)+1,20)</f>
        <v>plays</v>
      </c>
      <c r="S3523" s="13">
        <f>(I3523/86400)+25569+(-8/24)</f>
        <v>41911.028009259258</v>
      </c>
      <c r="T3523" s="13">
        <f>(J3523/86400)+25569+(-8/24)</f>
        <v>41881.028009259258</v>
      </c>
      <c r="U3523" t="str">
        <f t="shared" ref="U3523:U3586" si="222">TEXT(T3523,"mmm")</f>
        <v>Aug</v>
      </c>
      <c r="V3523">
        <f t="shared" ref="V3523:V3586" si="223">YEAR(T3523)</f>
        <v>2014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>(E3524/D3524)*100</f>
        <v>100</v>
      </c>
      <c r="P3524" s="6">
        <f>E3524/L3524</f>
        <v>41.029411764705884</v>
      </c>
      <c r="Q3524" t="str">
        <f t="shared" si="220"/>
        <v>theater</v>
      </c>
      <c r="R3524" t="str">
        <f t="shared" si="221"/>
        <v>plays</v>
      </c>
      <c r="S3524" s="13">
        <f>(I3524/86400)+25569+(-8/24)</f>
        <v>42262.087500000001</v>
      </c>
      <c r="T3524" s="13">
        <f>(J3524/86400)+25569+(-8/24)</f>
        <v>42234.456550925919</v>
      </c>
      <c r="U3524" t="str">
        <f t="shared" si="222"/>
        <v>Aug</v>
      </c>
      <c r="V3524">
        <f t="shared" si="223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>(E3525/D3525)*100</f>
        <v>113.65</v>
      </c>
      <c r="P3525" s="6">
        <f>E3525/L3525</f>
        <v>56.825000000000003</v>
      </c>
      <c r="Q3525" t="str">
        <f t="shared" si="220"/>
        <v>theater</v>
      </c>
      <c r="R3525" t="str">
        <f t="shared" si="221"/>
        <v>plays</v>
      </c>
      <c r="S3525" s="13">
        <f>(I3525/86400)+25569+(-8/24)</f>
        <v>42638.624999999993</v>
      </c>
      <c r="T3525" s="13">
        <f>(J3525/86400)+25569+(-8/24)</f>
        <v>42581.064212962963</v>
      </c>
      <c r="U3525" t="str">
        <f t="shared" si="222"/>
        <v>Jul</v>
      </c>
      <c r="V3525">
        <f t="shared" si="223"/>
        <v>2016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>(E3526/D3526)*100</f>
        <v>101.56</v>
      </c>
      <c r="P3526" s="6">
        <f>E3526/L3526</f>
        <v>137.24324324324326</v>
      </c>
      <c r="Q3526" t="str">
        <f t="shared" si="220"/>
        <v>theater</v>
      </c>
      <c r="R3526" t="str">
        <f t="shared" si="221"/>
        <v>plays</v>
      </c>
      <c r="S3526" s="13">
        <f>(I3526/86400)+25569+(-8/24)</f>
        <v>41894.833333333328</v>
      </c>
      <c r="T3526" s="13">
        <f>(J3526/86400)+25569+(-8/24)</f>
        <v>41880.430243055554</v>
      </c>
      <c r="U3526" t="str">
        <f t="shared" si="222"/>
        <v>Aug</v>
      </c>
      <c r="V3526">
        <f t="shared" si="223"/>
        <v>2014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>(E3527/D3527)*100</f>
        <v>106</v>
      </c>
      <c r="P3527" s="6">
        <f>E3527/L3527</f>
        <v>75.714285714285708</v>
      </c>
      <c r="Q3527" t="str">
        <f t="shared" si="220"/>
        <v>theater</v>
      </c>
      <c r="R3527" t="str">
        <f t="shared" si="221"/>
        <v>plays</v>
      </c>
      <c r="S3527" s="13">
        <f>(I3527/86400)+25569+(-8/24)</f>
        <v>42225.333333333336</v>
      </c>
      <c r="T3527" s="13">
        <f>(J3527/86400)+25569+(-8/24)</f>
        <v>42214.362337962964</v>
      </c>
      <c r="U3527" t="str">
        <f t="shared" si="222"/>
        <v>Jul</v>
      </c>
      <c r="V3527">
        <f t="shared" si="223"/>
        <v>2015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>(E3528/D3528)*100</f>
        <v>102</v>
      </c>
      <c r="P3528" s="6">
        <f>E3528/L3528</f>
        <v>99</v>
      </c>
      <c r="Q3528" t="str">
        <f t="shared" si="220"/>
        <v>theater</v>
      </c>
      <c r="R3528" t="str">
        <f t="shared" si="221"/>
        <v>plays</v>
      </c>
      <c r="S3528" s="13">
        <f>(I3528/86400)+25569+(-8/24)</f>
        <v>42487.915972222218</v>
      </c>
      <c r="T3528" s="13">
        <f>(J3528/86400)+25569+(-8/24)</f>
        <v>42460.001979166664</v>
      </c>
      <c r="U3528" t="str">
        <f t="shared" si="222"/>
        <v>Mar</v>
      </c>
      <c r="V3528">
        <f t="shared" si="223"/>
        <v>2016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>(E3529/D3529)*100</f>
        <v>116.91666666666667</v>
      </c>
      <c r="P3529" s="6">
        <f>E3529/L3529</f>
        <v>81.569767441860463</v>
      </c>
      <c r="Q3529" t="str">
        <f t="shared" si="220"/>
        <v>theater</v>
      </c>
      <c r="R3529" t="str">
        <f t="shared" si="221"/>
        <v>plays</v>
      </c>
      <c r="S3529" s="13">
        <f>(I3529/86400)+25569+(-8/24)</f>
        <v>42195.832638888889</v>
      </c>
      <c r="T3529" s="13">
        <f>(J3529/86400)+25569+(-8/24)</f>
        <v>42166.689872685187</v>
      </c>
      <c r="U3529" t="str">
        <f t="shared" si="222"/>
        <v>Jun</v>
      </c>
      <c r="V3529">
        <f t="shared" si="223"/>
        <v>2015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>(E3530/D3530)*100</f>
        <v>101.15151515151514</v>
      </c>
      <c r="P3530" s="6">
        <f>E3530/L3530</f>
        <v>45.108108108108105</v>
      </c>
      <c r="Q3530" t="str">
        <f t="shared" si="220"/>
        <v>theater</v>
      </c>
      <c r="R3530" t="str">
        <f t="shared" si="221"/>
        <v>plays</v>
      </c>
      <c r="S3530" s="13">
        <f>(I3530/86400)+25569+(-8/24)</f>
        <v>42753.168032407404</v>
      </c>
      <c r="T3530" s="13">
        <f>(J3530/86400)+25569+(-8/24)</f>
        <v>42733.168032407404</v>
      </c>
      <c r="U3530" t="str">
        <f t="shared" si="222"/>
        <v>Dec</v>
      </c>
      <c r="V3530">
        <f t="shared" si="223"/>
        <v>2016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>(E3531/D3531)*100</f>
        <v>132</v>
      </c>
      <c r="P3531" s="6">
        <f>E3531/L3531</f>
        <v>36.666666666666664</v>
      </c>
      <c r="Q3531" t="str">
        <f t="shared" si="220"/>
        <v>theater</v>
      </c>
      <c r="R3531" t="str">
        <f t="shared" si="221"/>
        <v>plays</v>
      </c>
      <c r="S3531" s="13">
        <f>(I3531/86400)+25569+(-8/24)</f>
        <v>42197.708333333336</v>
      </c>
      <c r="T3531" s="13">
        <f>(J3531/86400)+25569+(-8/24)</f>
        <v>42177.428449074076</v>
      </c>
      <c r="U3531" t="str">
        <f t="shared" si="222"/>
        <v>Jun</v>
      </c>
      <c r="V3531">
        <f t="shared" si="223"/>
        <v>2015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>(E3532/D3532)*100</f>
        <v>100</v>
      </c>
      <c r="P3532" s="6">
        <f>E3532/L3532</f>
        <v>125</v>
      </c>
      <c r="Q3532" t="str">
        <f t="shared" si="220"/>
        <v>theater</v>
      </c>
      <c r="R3532" t="str">
        <f t="shared" si="221"/>
        <v>plays</v>
      </c>
      <c r="S3532" s="13">
        <f>(I3532/86400)+25569+(-8/24)</f>
        <v>42470.499999999993</v>
      </c>
      <c r="T3532" s="13">
        <f>(J3532/86400)+25569+(-8/24)</f>
        <v>42442.29001157407</v>
      </c>
      <c r="U3532" t="str">
        <f t="shared" si="222"/>
        <v>Mar</v>
      </c>
      <c r="V3532">
        <f t="shared" si="223"/>
        <v>2016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>(E3533/D3533)*100</f>
        <v>128</v>
      </c>
      <c r="P3533" s="6">
        <f>E3533/L3533</f>
        <v>49.230769230769234</v>
      </c>
      <c r="Q3533" t="str">
        <f t="shared" si="220"/>
        <v>theater</v>
      </c>
      <c r="R3533" t="str">
        <f t="shared" si="221"/>
        <v>plays</v>
      </c>
      <c r="S3533" s="13">
        <f>(I3533/86400)+25569+(-8/24)</f>
        <v>42551.32099537037</v>
      </c>
      <c r="T3533" s="13">
        <f>(J3533/86400)+25569+(-8/24)</f>
        <v>42521.32099537037</v>
      </c>
      <c r="U3533" t="str">
        <f t="shared" si="222"/>
        <v>May</v>
      </c>
      <c r="V3533">
        <f t="shared" si="223"/>
        <v>2016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>(E3534/D3534)*100</f>
        <v>118.95833333333334</v>
      </c>
      <c r="P3534" s="6">
        <f>E3534/L3534</f>
        <v>42.296296296296298</v>
      </c>
      <c r="Q3534" t="str">
        <f t="shared" si="220"/>
        <v>theater</v>
      </c>
      <c r="R3534" t="str">
        <f t="shared" si="221"/>
        <v>plays</v>
      </c>
      <c r="S3534" s="13">
        <f>(I3534/86400)+25569+(-8/24)</f>
        <v>41899.832638888889</v>
      </c>
      <c r="T3534" s="13">
        <f>(J3534/86400)+25569+(-8/24)</f>
        <v>41884.266516203701</v>
      </c>
      <c r="U3534" t="str">
        <f t="shared" si="222"/>
        <v>Sep</v>
      </c>
      <c r="V3534">
        <f t="shared" si="223"/>
        <v>2014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>(E3535/D3535)*100</f>
        <v>126.2</v>
      </c>
      <c r="P3535" s="6">
        <f>E3535/L3535</f>
        <v>78.875</v>
      </c>
      <c r="Q3535" t="str">
        <f t="shared" si="220"/>
        <v>theater</v>
      </c>
      <c r="R3535" t="str">
        <f t="shared" si="221"/>
        <v>plays</v>
      </c>
      <c r="S3535" s="13">
        <f>(I3535/86400)+25569+(-8/24)</f>
        <v>42319.469525462962</v>
      </c>
      <c r="T3535" s="13">
        <f>(J3535/86400)+25569+(-8/24)</f>
        <v>42289.427858796298</v>
      </c>
      <c r="U3535" t="str">
        <f t="shared" si="222"/>
        <v>Oct</v>
      </c>
      <c r="V3535">
        <f t="shared" si="223"/>
        <v>2015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>(E3536/D3536)*100</f>
        <v>156.20000000000002</v>
      </c>
      <c r="P3536" s="6">
        <f>E3536/L3536</f>
        <v>38.284313725490193</v>
      </c>
      <c r="Q3536" t="str">
        <f t="shared" si="220"/>
        <v>theater</v>
      </c>
      <c r="R3536" t="str">
        <f t="shared" si="221"/>
        <v>plays</v>
      </c>
      <c r="S3536" s="13">
        <f>(I3536/86400)+25569+(-8/24)</f>
        <v>42278.291932870365</v>
      </c>
      <c r="T3536" s="13">
        <f>(J3536/86400)+25569+(-8/24)</f>
        <v>42243.291932870365</v>
      </c>
      <c r="U3536" t="str">
        <f t="shared" si="222"/>
        <v>Aug</v>
      </c>
      <c r="V3536">
        <f t="shared" si="223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>(E3537/D3537)*100</f>
        <v>103.15</v>
      </c>
      <c r="P3537" s="6">
        <f>E3537/L3537</f>
        <v>44.847826086956523</v>
      </c>
      <c r="Q3537" t="str">
        <f t="shared" si="220"/>
        <v>theater</v>
      </c>
      <c r="R3537" t="str">
        <f t="shared" si="221"/>
        <v>plays</v>
      </c>
      <c r="S3537" s="13">
        <f>(I3537/86400)+25569+(-8/24)</f>
        <v>42279.416666666664</v>
      </c>
      <c r="T3537" s="13">
        <f>(J3537/86400)+25569+(-8/24)</f>
        <v>42248.306828703702</v>
      </c>
      <c r="U3537" t="str">
        <f t="shared" si="222"/>
        <v>Sep</v>
      </c>
      <c r="V3537">
        <f t="shared" si="223"/>
        <v>2015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>(E3538/D3538)*100</f>
        <v>153.33333333333334</v>
      </c>
      <c r="P3538" s="6">
        <f>E3538/L3538</f>
        <v>13.529411764705882</v>
      </c>
      <c r="Q3538" t="str">
        <f t="shared" si="220"/>
        <v>theater</v>
      </c>
      <c r="R3538" t="str">
        <f t="shared" si="221"/>
        <v>plays</v>
      </c>
      <c r="S3538" s="13">
        <f>(I3538/86400)+25569+(-8/24)</f>
        <v>42358.165972222218</v>
      </c>
      <c r="T3538" s="13">
        <f>(J3538/86400)+25569+(-8/24)</f>
        <v>42328.393807870372</v>
      </c>
      <c r="U3538" t="str">
        <f t="shared" si="222"/>
        <v>Nov</v>
      </c>
      <c r="V3538">
        <f t="shared" si="223"/>
        <v>2015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>(E3539/D3539)*100</f>
        <v>180.44444444444446</v>
      </c>
      <c r="P3539" s="6">
        <f>E3539/L3539</f>
        <v>43.5</v>
      </c>
      <c r="Q3539" t="str">
        <f t="shared" si="220"/>
        <v>theater</v>
      </c>
      <c r="R3539" t="str">
        <f t="shared" si="221"/>
        <v>plays</v>
      </c>
      <c r="S3539" s="13">
        <f>(I3539/86400)+25569+(-8/24)</f>
        <v>41959.999305555553</v>
      </c>
      <c r="T3539" s="13">
        <f>(J3539/86400)+25569+(-8/24)</f>
        <v>41923.021018518521</v>
      </c>
      <c r="U3539" t="str">
        <f t="shared" si="222"/>
        <v>Oct</v>
      </c>
      <c r="V3539">
        <f t="shared" si="223"/>
        <v>2014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>(E3540/D3540)*100</f>
        <v>128.44999999999999</v>
      </c>
      <c r="P3540" s="6">
        <f>E3540/L3540</f>
        <v>30.951807228915662</v>
      </c>
      <c r="Q3540" t="str">
        <f t="shared" si="220"/>
        <v>theater</v>
      </c>
      <c r="R3540" t="str">
        <f t="shared" si="221"/>
        <v>plays</v>
      </c>
      <c r="S3540" s="13">
        <f>(I3540/86400)+25569+(-8/24)</f>
        <v>42599.087268518517</v>
      </c>
      <c r="T3540" s="13">
        <f>(J3540/86400)+25569+(-8/24)</f>
        <v>42571.087268518517</v>
      </c>
      <c r="U3540" t="str">
        <f t="shared" si="222"/>
        <v>Jul</v>
      </c>
      <c r="V3540">
        <f t="shared" si="223"/>
        <v>2016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>(E3541/D3541)*100</f>
        <v>119.66666666666667</v>
      </c>
      <c r="P3541" s="6">
        <f>E3541/L3541</f>
        <v>55.230769230769234</v>
      </c>
      <c r="Q3541" t="str">
        <f t="shared" si="220"/>
        <v>theater</v>
      </c>
      <c r="R3541" t="str">
        <f t="shared" si="221"/>
        <v>plays</v>
      </c>
      <c r="S3541" s="13">
        <f>(I3541/86400)+25569+(-8/24)</f>
        <v>42621.422708333332</v>
      </c>
      <c r="T3541" s="13">
        <f>(J3541/86400)+25569+(-8/24)</f>
        <v>42600.422708333332</v>
      </c>
      <c r="U3541" t="str">
        <f t="shared" si="222"/>
        <v>Aug</v>
      </c>
      <c r="V3541">
        <f t="shared" si="223"/>
        <v>2016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>(E3542/D3542)*100</f>
        <v>123</v>
      </c>
      <c r="P3542" s="6">
        <f>E3542/L3542</f>
        <v>46.125</v>
      </c>
      <c r="Q3542" t="str">
        <f t="shared" si="220"/>
        <v>theater</v>
      </c>
      <c r="R3542" t="str">
        <f t="shared" si="221"/>
        <v>plays</v>
      </c>
      <c r="S3542" s="13">
        <f>(I3542/86400)+25569+(-8/24)</f>
        <v>42546.670034722221</v>
      </c>
      <c r="T3542" s="13">
        <f>(J3542/86400)+25569+(-8/24)</f>
        <v>42516.670034722221</v>
      </c>
      <c r="U3542" t="str">
        <f t="shared" si="222"/>
        <v>May</v>
      </c>
      <c r="V3542">
        <f t="shared" si="223"/>
        <v>2016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>(E3543/D3543)*100</f>
        <v>105</v>
      </c>
      <c r="P3543" s="6">
        <f>E3543/L3543</f>
        <v>39.375</v>
      </c>
      <c r="Q3543" t="str">
        <f t="shared" si="220"/>
        <v>theater</v>
      </c>
      <c r="R3543" t="str">
        <f t="shared" si="221"/>
        <v>plays</v>
      </c>
      <c r="S3543" s="13">
        <f>(I3543/86400)+25569+(-8/24)</f>
        <v>42247.396701388883</v>
      </c>
      <c r="T3543" s="13">
        <f>(J3543/86400)+25569+(-8/24)</f>
        <v>42222.396701388883</v>
      </c>
      <c r="U3543" t="str">
        <f t="shared" si="222"/>
        <v>Aug</v>
      </c>
      <c r="V3543">
        <f t="shared" si="223"/>
        <v>2015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>(E3544/D3544)*100</f>
        <v>102.23636363636363</v>
      </c>
      <c r="P3544" s="6">
        <f>E3544/L3544</f>
        <v>66.152941176470591</v>
      </c>
      <c r="Q3544" t="str">
        <f t="shared" si="220"/>
        <v>theater</v>
      </c>
      <c r="R3544" t="str">
        <f t="shared" si="221"/>
        <v>plays</v>
      </c>
      <c r="S3544" s="13">
        <f>(I3544/86400)+25569+(-8/24)</f>
        <v>41889.266458333332</v>
      </c>
      <c r="T3544" s="13">
        <f>(J3544/86400)+25569+(-8/24)</f>
        <v>41829.266458333332</v>
      </c>
      <c r="U3544" t="str">
        <f t="shared" si="222"/>
        <v>Jul</v>
      </c>
      <c r="V3544">
        <f t="shared" si="223"/>
        <v>2014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>(E3545/D3545)*100</f>
        <v>104.66666666666666</v>
      </c>
      <c r="P3545" s="6">
        <f>E3545/L3545</f>
        <v>54.137931034482762</v>
      </c>
      <c r="Q3545" t="str">
        <f t="shared" si="220"/>
        <v>theater</v>
      </c>
      <c r="R3545" t="str">
        <f t="shared" si="221"/>
        <v>plays</v>
      </c>
      <c r="S3545" s="13">
        <f>(I3545/86400)+25569+(-8/24)</f>
        <v>42180.421979166662</v>
      </c>
      <c r="T3545" s="13">
        <f>(J3545/86400)+25569+(-8/24)</f>
        <v>42150.421979166662</v>
      </c>
      <c r="U3545" t="str">
        <f t="shared" si="222"/>
        <v>May</v>
      </c>
      <c r="V3545">
        <f t="shared" si="223"/>
        <v>2015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>(E3546/D3546)*100</f>
        <v>100</v>
      </c>
      <c r="P3546" s="6">
        <f>E3546/L3546</f>
        <v>104.16666666666667</v>
      </c>
      <c r="Q3546" t="str">
        <f t="shared" si="220"/>
        <v>theater</v>
      </c>
      <c r="R3546" t="str">
        <f t="shared" si="221"/>
        <v>plays</v>
      </c>
      <c r="S3546" s="13">
        <f>(I3546/86400)+25569+(-8/24)</f>
        <v>42070.498344907406</v>
      </c>
      <c r="T3546" s="13">
        <f>(J3546/86400)+25569+(-8/24)</f>
        <v>42040.498344907406</v>
      </c>
      <c r="U3546" t="str">
        <f t="shared" si="222"/>
        <v>Feb</v>
      </c>
      <c r="V3546">
        <f t="shared" si="223"/>
        <v>2015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>(E3547/D3547)*100</f>
        <v>100.4</v>
      </c>
      <c r="P3547" s="6">
        <f>E3547/L3547</f>
        <v>31.375</v>
      </c>
      <c r="Q3547" t="str">
        <f t="shared" si="220"/>
        <v>theater</v>
      </c>
      <c r="R3547" t="str">
        <f t="shared" si="221"/>
        <v>plays</v>
      </c>
      <c r="S3547" s="13">
        <f>(I3547/86400)+25569+(-8/24)</f>
        <v>42105.474062499998</v>
      </c>
      <c r="T3547" s="13">
        <f>(J3547/86400)+25569+(-8/24)</f>
        <v>42075.474062499998</v>
      </c>
      <c r="U3547" t="str">
        <f t="shared" si="222"/>
        <v>Mar</v>
      </c>
      <c r="V3547">
        <f t="shared" si="223"/>
        <v>2015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>(E3548/D3548)*100</f>
        <v>102.27272727272727</v>
      </c>
      <c r="P3548" s="6">
        <f>E3548/L3548</f>
        <v>59.210526315789473</v>
      </c>
      <c r="Q3548" t="str">
        <f t="shared" si="220"/>
        <v>theater</v>
      </c>
      <c r="R3548" t="str">
        <f t="shared" si="221"/>
        <v>plays</v>
      </c>
      <c r="S3548" s="13">
        <f>(I3548/86400)+25569+(-8/24)</f>
        <v>42094.832638888889</v>
      </c>
      <c r="T3548" s="13">
        <f>(J3548/86400)+25569+(-8/24)</f>
        <v>42073.327361111107</v>
      </c>
      <c r="U3548" t="str">
        <f t="shared" si="222"/>
        <v>Mar</v>
      </c>
      <c r="V3548">
        <f t="shared" si="223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>(E3549/D3549)*100</f>
        <v>114.40928571428573</v>
      </c>
      <c r="P3549" s="6">
        <f>E3549/L3549</f>
        <v>119.17633928571429</v>
      </c>
      <c r="Q3549" t="str">
        <f t="shared" si="220"/>
        <v>theater</v>
      </c>
      <c r="R3549" t="str">
        <f t="shared" si="221"/>
        <v>plays</v>
      </c>
      <c r="S3549" s="13">
        <f>(I3549/86400)+25569+(-8/24)</f>
        <v>42503.832638888889</v>
      </c>
      <c r="T3549" s="13">
        <f>(J3549/86400)+25569+(-8/24)</f>
        <v>42479.745381944442</v>
      </c>
      <c r="U3549" t="str">
        <f t="shared" si="222"/>
        <v>Apr</v>
      </c>
      <c r="V3549">
        <f t="shared" si="223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>(E3550/D3550)*100</f>
        <v>101.9047619047619</v>
      </c>
      <c r="P3550" s="6">
        <f>E3550/L3550</f>
        <v>164.61538461538461</v>
      </c>
      <c r="Q3550" t="str">
        <f t="shared" si="220"/>
        <v>theater</v>
      </c>
      <c r="R3550" t="str">
        <f t="shared" si="221"/>
        <v>plays</v>
      </c>
      <c r="S3550" s="13">
        <f>(I3550/86400)+25569+(-8/24)</f>
        <v>42433.708333333336</v>
      </c>
      <c r="T3550" s="13">
        <f>(J3550/86400)+25569+(-8/24)</f>
        <v>42411.608958333331</v>
      </c>
      <c r="U3550" t="str">
        <f t="shared" si="222"/>
        <v>Feb</v>
      </c>
      <c r="V3550">
        <f t="shared" si="223"/>
        <v>2016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>(E3551/D3551)*100</f>
        <v>102</v>
      </c>
      <c r="P3551" s="6">
        <f>E3551/L3551</f>
        <v>24.285714285714285</v>
      </c>
      <c r="Q3551" t="str">
        <f t="shared" si="220"/>
        <v>theater</v>
      </c>
      <c r="R3551" t="str">
        <f t="shared" si="221"/>
        <v>plays</v>
      </c>
      <c r="S3551" s="13">
        <f>(I3551/86400)+25569+(-8/24)</f>
        <v>42251.061030092591</v>
      </c>
      <c r="T3551" s="13">
        <f>(J3551/86400)+25569+(-8/24)</f>
        <v>42223.061030092591</v>
      </c>
      <c r="U3551" t="str">
        <f t="shared" si="222"/>
        <v>Aug</v>
      </c>
      <c r="V3551">
        <f t="shared" si="223"/>
        <v>2015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>(E3552/D3552)*100</f>
        <v>104.80000000000001</v>
      </c>
      <c r="P3552" s="6">
        <f>E3552/L3552</f>
        <v>40.9375</v>
      </c>
      <c r="Q3552" t="str">
        <f t="shared" si="220"/>
        <v>theater</v>
      </c>
      <c r="R3552" t="str">
        <f t="shared" si="221"/>
        <v>plays</v>
      </c>
      <c r="S3552" s="13">
        <f>(I3552/86400)+25569+(-8/24)</f>
        <v>42492.560162037036</v>
      </c>
      <c r="T3552" s="13">
        <f>(J3552/86400)+25569+(-8/24)</f>
        <v>42462.560162037036</v>
      </c>
      <c r="U3552" t="str">
        <f t="shared" si="222"/>
        <v>Apr</v>
      </c>
      <c r="V3552">
        <f t="shared" si="223"/>
        <v>2016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>(E3553/D3553)*100</f>
        <v>101.83333333333333</v>
      </c>
      <c r="P3553" s="6">
        <f>E3553/L3553</f>
        <v>61.1</v>
      </c>
      <c r="Q3553" t="str">
        <f t="shared" si="220"/>
        <v>theater</v>
      </c>
      <c r="R3553" t="str">
        <f t="shared" si="221"/>
        <v>plays</v>
      </c>
      <c r="S3553" s="13">
        <f>(I3553/86400)+25569+(-8/24)</f>
        <v>41781.588194444441</v>
      </c>
      <c r="T3553" s="13">
        <f>(J3553/86400)+25569+(-8/24)</f>
        <v>41753.182523148142</v>
      </c>
      <c r="U3553" t="str">
        <f t="shared" si="222"/>
        <v>Apr</v>
      </c>
      <c r="V3553">
        <f t="shared" si="223"/>
        <v>2014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>(E3554/D3554)*100</f>
        <v>100</v>
      </c>
      <c r="P3554" s="6">
        <f>E3554/L3554</f>
        <v>38.65</v>
      </c>
      <c r="Q3554" t="str">
        <f t="shared" si="220"/>
        <v>theater</v>
      </c>
      <c r="R3554" t="str">
        <f t="shared" si="221"/>
        <v>plays</v>
      </c>
      <c r="S3554" s="13">
        <f>(I3554/86400)+25569+(-8/24)</f>
        <v>41818.253749999996</v>
      </c>
      <c r="T3554" s="13">
        <f>(J3554/86400)+25569+(-8/24)</f>
        <v>41788.253749999996</v>
      </c>
      <c r="U3554" t="str">
        <f t="shared" si="222"/>
        <v>May</v>
      </c>
      <c r="V3554">
        <f t="shared" si="223"/>
        <v>2014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>(E3555/D3555)*100</f>
        <v>106.27272727272728</v>
      </c>
      <c r="P3555" s="6">
        <f>E3555/L3555</f>
        <v>56.20192307692308</v>
      </c>
      <c r="Q3555" t="str">
        <f t="shared" si="220"/>
        <v>theater</v>
      </c>
      <c r="R3555" t="str">
        <f t="shared" si="221"/>
        <v>plays</v>
      </c>
      <c r="S3555" s="13">
        <f>(I3555/86400)+25569+(-8/24)</f>
        <v>42227.666666666664</v>
      </c>
      <c r="T3555" s="13">
        <f>(J3555/86400)+25569+(-8/24)</f>
        <v>42195.695370370369</v>
      </c>
      <c r="U3555" t="str">
        <f t="shared" si="222"/>
        <v>Jul</v>
      </c>
      <c r="V3555">
        <f t="shared" si="223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>(E3556/D3556)*100</f>
        <v>113.42219999999999</v>
      </c>
      <c r="P3556" s="6">
        <f>E3556/L3556</f>
        <v>107.00207547169811</v>
      </c>
      <c r="Q3556" t="str">
        <f t="shared" si="220"/>
        <v>theater</v>
      </c>
      <c r="R3556" t="str">
        <f t="shared" si="221"/>
        <v>plays</v>
      </c>
      <c r="S3556" s="13">
        <f>(I3556/86400)+25569+(-8/24)</f>
        <v>42046.374999999993</v>
      </c>
      <c r="T3556" s="13">
        <f>(J3556/86400)+25569+(-8/24)</f>
        <v>42015.717118055552</v>
      </c>
      <c r="U3556" t="str">
        <f t="shared" si="222"/>
        <v>Jan</v>
      </c>
      <c r="V3556">
        <f t="shared" si="223"/>
        <v>2015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>(E3557/D3557)*100</f>
        <v>100</v>
      </c>
      <c r="P3557" s="6">
        <f>E3557/L3557</f>
        <v>171.42857142857142</v>
      </c>
      <c r="Q3557" t="str">
        <f t="shared" si="220"/>
        <v>theater</v>
      </c>
      <c r="R3557" t="str">
        <f t="shared" si="221"/>
        <v>plays</v>
      </c>
      <c r="S3557" s="13">
        <f>(I3557/86400)+25569+(-8/24)</f>
        <v>42691.150393518517</v>
      </c>
      <c r="T3557" s="13">
        <f>(J3557/86400)+25569+(-8/24)</f>
        <v>42661.108726851853</v>
      </c>
      <c r="U3557" t="str">
        <f t="shared" si="222"/>
        <v>Oct</v>
      </c>
      <c r="V3557">
        <f t="shared" si="223"/>
        <v>2016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>(E3558/D3558)*100</f>
        <v>100.45454545454547</v>
      </c>
      <c r="P3558" s="6">
        <f>E3558/L3558</f>
        <v>110.5</v>
      </c>
      <c r="Q3558" t="str">
        <f t="shared" si="220"/>
        <v>theater</v>
      </c>
      <c r="R3558" t="str">
        <f t="shared" si="221"/>
        <v>plays</v>
      </c>
      <c r="S3558" s="13">
        <f>(I3558/86400)+25569+(-8/24)</f>
        <v>41868.316249999996</v>
      </c>
      <c r="T3558" s="13">
        <f>(J3558/86400)+25569+(-8/24)</f>
        <v>41808.316249999996</v>
      </c>
      <c r="U3558" t="str">
        <f t="shared" si="222"/>
        <v>Jun</v>
      </c>
      <c r="V3558">
        <f t="shared" si="223"/>
        <v>2014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>(E3559/D3559)*100</f>
        <v>100.03599999999999</v>
      </c>
      <c r="P3559" s="6">
        <f>E3559/L3559</f>
        <v>179.27598566308242</v>
      </c>
      <c r="Q3559" t="str">
        <f t="shared" si="220"/>
        <v>theater</v>
      </c>
      <c r="R3559" t="str">
        <f t="shared" si="221"/>
        <v>plays</v>
      </c>
      <c r="S3559" s="13">
        <f>(I3559/86400)+25569+(-8/24)</f>
        <v>41763.943414351852</v>
      </c>
      <c r="T3559" s="13">
        <f>(J3559/86400)+25569+(-8/24)</f>
        <v>41729.943414351852</v>
      </c>
      <c r="U3559" t="str">
        <f t="shared" si="222"/>
        <v>Mar</v>
      </c>
      <c r="V3559">
        <f t="shared" si="223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>(E3560/D3560)*100</f>
        <v>144</v>
      </c>
      <c r="P3560" s="6">
        <f>E3560/L3560</f>
        <v>22.90909090909091</v>
      </c>
      <c r="Q3560" t="str">
        <f t="shared" si="220"/>
        <v>theater</v>
      </c>
      <c r="R3560" t="str">
        <f t="shared" si="221"/>
        <v>plays</v>
      </c>
      <c r="S3560" s="13">
        <f>(I3560/86400)+25569+(-8/24)</f>
        <v>42181.541666666664</v>
      </c>
      <c r="T3560" s="13">
        <f>(J3560/86400)+25569+(-8/24)</f>
        <v>42139.483506944445</v>
      </c>
      <c r="U3560" t="str">
        <f t="shared" si="222"/>
        <v>May</v>
      </c>
      <c r="V3560">
        <f t="shared" si="223"/>
        <v>2015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>(E3561/D3561)*100</f>
        <v>103.49999999999999</v>
      </c>
      <c r="P3561" s="6">
        <f>E3561/L3561</f>
        <v>43.125</v>
      </c>
      <c r="Q3561" t="str">
        <f t="shared" si="220"/>
        <v>theater</v>
      </c>
      <c r="R3561" t="str">
        <f t="shared" si="221"/>
        <v>plays</v>
      </c>
      <c r="S3561" s="13">
        <f>(I3561/86400)+25569+(-8/24)</f>
        <v>42216.040277777771</v>
      </c>
      <c r="T3561" s="13">
        <f>(J3561/86400)+25569+(-8/24)</f>
        <v>42193.762824074067</v>
      </c>
      <c r="U3561" t="str">
        <f t="shared" si="222"/>
        <v>Jul</v>
      </c>
      <c r="V3561">
        <f t="shared" si="223"/>
        <v>2015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>(E3562/D3562)*100</f>
        <v>108.43750000000001</v>
      </c>
      <c r="P3562" s="6">
        <f>E3562/L3562</f>
        <v>46.891891891891895</v>
      </c>
      <c r="Q3562" t="str">
        <f t="shared" si="220"/>
        <v>theater</v>
      </c>
      <c r="R3562" t="str">
        <f t="shared" si="221"/>
        <v>plays</v>
      </c>
      <c r="S3562" s="13">
        <f>(I3562/86400)+25569+(-8/24)</f>
        <v>42150.781249999993</v>
      </c>
      <c r="T3562" s="13">
        <f>(J3562/86400)+25569+(-8/24)</f>
        <v>42115.55631944444</v>
      </c>
      <c r="U3562" t="str">
        <f t="shared" si="222"/>
        <v>Apr</v>
      </c>
      <c r="V3562">
        <f t="shared" si="223"/>
        <v>2015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>(E3563/D3563)*100</f>
        <v>102.4</v>
      </c>
      <c r="P3563" s="6">
        <f>E3563/L3563</f>
        <v>47.407407407407405</v>
      </c>
      <c r="Q3563" t="str">
        <f t="shared" si="220"/>
        <v>theater</v>
      </c>
      <c r="R3563" t="str">
        <f t="shared" si="221"/>
        <v>plays</v>
      </c>
      <c r="S3563" s="13">
        <f>(I3563/86400)+25569+(-8/24)</f>
        <v>42221.441666666666</v>
      </c>
      <c r="T3563" s="13">
        <f>(J3563/86400)+25569+(-8/24)</f>
        <v>42203.346967592595</v>
      </c>
      <c r="U3563" t="str">
        <f t="shared" si="222"/>
        <v>Jul</v>
      </c>
      <c r="V3563">
        <f t="shared" si="223"/>
        <v>2015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>(E3564/D3564)*100</f>
        <v>148.88888888888889</v>
      </c>
      <c r="P3564" s="6">
        <f>E3564/L3564</f>
        <v>15.129032258064516</v>
      </c>
      <c r="Q3564" t="str">
        <f t="shared" si="220"/>
        <v>theater</v>
      </c>
      <c r="R3564" t="str">
        <f t="shared" si="221"/>
        <v>plays</v>
      </c>
      <c r="S3564" s="13">
        <f>(I3564/86400)+25569+(-8/24)</f>
        <v>42442.583333333336</v>
      </c>
      <c r="T3564" s="13">
        <f>(J3564/86400)+25569+(-8/24)</f>
        <v>42433.428553240738</v>
      </c>
      <c r="U3564" t="str">
        <f t="shared" si="222"/>
        <v>Mar</v>
      </c>
      <c r="V3564">
        <f t="shared" si="223"/>
        <v>2016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>(E3565/D3565)*100</f>
        <v>105.49000000000002</v>
      </c>
      <c r="P3565" s="6">
        <f>E3565/L3565</f>
        <v>21.098000000000003</v>
      </c>
      <c r="Q3565" t="str">
        <f t="shared" si="220"/>
        <v>theater</v>
      </c>
      <c r="R3565" t="str">
        <f t="shared" si="221"/>
        <v>plays</v>
      </c>
      <c r="S3565" s="13">
        <f>(I3565/86400)+25569+(-8/24)</f>
        <v>42583.458333333336</v>
      </c>
      <c r="T3565" s="13">
        <f>(J3565/86400)+25569+(-8/24)</f>
        <v>42555.33861111111</v>
      </c>
      <c r="U3565" t="str">
        <f t="shared" si="222"/>
        <v>Jul</v>
      </c>
      <c r="V3565">
        <f t="shared" si="223"/>
        <v>2016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>(E3566/D3566)*100</f>
        <v>100.49999999999999</v>
      </c>
      <c r="P3566" s="6">
        <f>E3566/L3566</f>
        <v>59.117647058823529</v>
      </c>
      <c r="Q3566" t="str">
        <f t="shared" si="220"/>
        <v>theater</v>
      </c>
      <c r="R3566" t="str">
        <f t="shared" si="221"/>
        <v>plays</v>
      </c>
      <c r="S3566" s="13">
        <f>(I3566/86400)+25569+(-8/24)</f>
        <v>42282.333333333336</v>
      </c>
      <c r="T3566" s="13">
        <f>(J3566/86400)+25569+(-8/24)</f>
        <v>42236.289918981478</v>
      </c>
      <c r="U3566" t="str">
        <f t="shared" si="222"/>
        <v>Aug</v>
      </c>
      <c r="V3566">
        <f t="shared" si="223"/>
        <v>2015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>(E3567/D3567)*100</f>
        <v>130.55555555555557</v>
      </c>
      <c r="P3567" s="6">
        <f>E3567/L3567</f>
        <v>97.916666666666671</v>
      </c>
      <c r="Q3567" t="str">
        <f t="shared" si="220"/>
        <v>theater</v>
      </c>
      <c r="R3567" t="str">
        <f t="shared" si="221"/>
        <v>plays</v>
      </c>
      <c r="S3567" s="13">
        <f>(I3567/86400)+25569+(-8/24)</f>
        <v>42004.409814814811</v>
      </c>
      <c r="T3567" s="13">
        <f>(J3567/86400)+25569+(-8/24)</f>
        <v>41974.409814814811</v>
      </c>
      <c r="U3567" t="str">
        <f t="shared" si="222"/>
        <v>Dec</v>
      </c>
      <c r="V3567">
        <f t="shared" si="223"/>
        <v>2014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>(E3568/D3568)*100</f>
        <v>104.75000000000001</v>
      </c>
      <c r="P3568" s="6">
        <f>E3568/L3568</f>
        <v>55.131578947368418</v>
      </c>
      <c r="Q3568" t="str">
        <f t="shared" si="220"/>
        <v>theater</v>
      </c>
      <c r="R3568" t="str">
        <f t="shared" si="221"/>
        <v>plays</v>
      </c>
      <c r="S3568" s="13">
        <f>(I3568/86400)+25569+(-8/24)</f>
        <v>42027.174571759257</v>
      </c>
      <c r="T3568" s="13">
        <f>(J3568/86400)+25569+(-8/24)</f>
        <v>41997.174571759257</v>
      </c>
      <c r="U3568" t="str">
        <f t="shared" si="222"/>
        <v>Dec</v>
      </c>
      <c r="V3568">
        <f t="shared" si="223"/>
        <v>2014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>(E3569/D3569)*100</f>
        <v>108.80000000000001</v>
      </c>
      <c r="P3569" s="6">
        <f>E3569/L3569</f>
        <v>26.536585365853657</v>
      </c>
      <c r="Q3569" t="str">
        <f t="shared" si="220"/>
        <v>theater</v>
      </c>
      <c r="R3569" t="str">
        <f t="shared" si="221"/>
        <v>plays</v>
      </c>
      <c r="S3569" s="13">
        <f>(I3569/86400)+25569+(-8/24)</f>
        <v>42165.477361111109</v>
      </c>
      <c r="T3569" s="13">
        <f>(J3569/86400)+25569+(-8/24)</f>
        <v>42135.477361111109</v>
      </c>
      <c r="U3569" t="str">
        <f t="shared" si="222"/>
        <v>May</v>
      </c>
      <c r="V3569">
        <f t="shared" si="223"/>
        <v>2015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>(E3570/D3570)*100</f>
        <v>111.00000000000001</v>
      </c>
      <c r="P3570" s="6">
        <f>E3570/L3570</f>
        <v>58.421052631578945</v>
      </c>
      <c r="Q3570" t="str">
        <f t="shared" si="220"/>
        <v>theater</v>
      </c>
      <c r="R3570" t="str">
        <f t="shared" si="221"/>
        <v>plays</v>
      </c>
      <c r="S3570" s="13">
        <f>(I3570/86400)+25569+(-8/24)</f>
        <v>41899.407337962963</v>
      </c>
      <c r="T3570" s="13">
        <f>(J3570/86400)+25569+(-8/24)</f>
        <v>41869.407337962963</v>
      </c>
      <c r="U3570" t="str">
        <f t="shared" si="222"/>
        <v>Aug</v>
      </c>
      <c r="V3570">
        <f t="shared" si="223"/>
        <v>2014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>(E3571/D3571)*100</f>
        <v>100.47999999999999</v>
      </c>
      <c r="P3571" s="6">
        <f>E3571/L3571</f>
        <v>122.53658536585365</v>
      </c>
      <c r="Q3571" t="str">
        <f t="shared" si="220"/>
        <v>theater</v>
      </c>
      <c r="R3571" t="str">
        <f t="shared" si="221"/>
        <v>plays</v>
      </c>
      <c r="S3571" s="13">
        <f>(I3571/86400)+25569+(-8/24)</f>
        <v>42012.355277777773</v>
      </c>
      <c r="T3571" s="13">
        <f>(J3571/86400)+25569+(-8/24)</f>
        <v>41982.355277777773</v>
      </c>
      <c r="U3571" t="str">
        <f t="shared" si="222"/>
        <v>Dec</v>
      </c>
      <c r="V3571">
        <f t="shared" si="223"/>
        <v>2014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>(E3572/D3572)*100</f>
        <v>114.35</v>
      </c>
      <c r="P3572" s="6">
        <f>E3572/L3572</f>
        <v>87.961538461538467</v>
      </c>
      <c r="Q3572" t="str">
        <f t="shared" si="220"/>
        <v>theater</v>
      </c>
      <c r="R3572" t="str">
        <f t="shared" si="221"/>
        <v>plays</v>
      </c>
      <c r="S3572" s="13">
        <f>(I3572/86400)+25569+(-8/24)</f>
        <v>42003.958333333336</v>
      </c>
      <c r="T3572" s="13">
        <f>(J3572/86400)+25569+(-8/24)</f>
        <v>41975.99864583333</v>
      </c>
      <c r="U3572" t="str">
        <f t="shared" si="222"/>
        <v>Dec</v>
      </c>
      <c r="V3572">
        <f t="shared" si="223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>(E3573/D3573)*100</f>
        <v>122.06666666666666</v>
      </c>
      <c r="P3573" s="6">
        <f>E3573/L3573</f>
        <v>73.239999999999995</v>
      </c>
      <c r="Q3573" t="str">
        <f t="shared" si="220"/>
        <v>theater</v>
      </c>
      <c r="R3573" t="str">
        <f t="shared" si="221"/>
        <v>plays</v>
      </c>
      <c r="S3573" s="13">
        <f>(I3573/86400)+25569+(-8/24)</f>
        <v>41942.525613425925</v>
      </c>
      <c r="T3573" s="13">
        <f>(J3573/86400)+25569+(-8/24)</f>
        <v>41912.525613425925</v>
      </c>
      <c r="U3573" t="str">
        <f t="shared" si="222"/>
        <v>Sep</v>
      </c>
      <c r="V3573">
        <f t="shared" si="223"/>
        <v>2014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>(E3574/D3574)*100</f>
        <v>100</v>
      </c>
      <c r="P3574" s="6">
        <f>E3574/L3574</f>
        <v>55.555555555555557</v>
      </c>
      <c r="Q3574" t="str">
        <f t="shared" si="220"/>
        <v>theater</v>
      </c>
      <c r="R3574" t="str">
        <f t="shared" si="221"/>
        <v>plays</v>
      </c>
      <c r="S3574" s="13">
        <f>(I3574/86400)+25569+(-8/24)</f>
        <v>42176.23706018518</v>
      </c>
      <c r="T3574" s="13">
        <f>(J3574/86400)+25569+(-8/24)</f>
        <v>42146.23706018518</v>
      </c>
      <c r="U3574" t="str">
        <f t="shared" si="222"/>
        <v>May</v>
      </c>
      <c r="V3574">
        <f t="shared" si="223"/>
        <v>2015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>(E3575/D3575)*100</f>
        <v>102.8</v>
      </c>
      <c r="P3575" s="6">
        <f>E3575/L3575</f>
        <v>39.53846153846154</v>
      </c>
      <c r="Q3575" t="str">
        <f t="shared" si="220"/>
        <v>theater</v>
      </c>
      <c r="R3575" t="str">
        <f t="shared" si="221"/>
        <v>plays</v>
      </c>
      <c r="S3575" s="13">
        <f>(I3575/86400)+25569+(-8/24)</f>
        <v>41951.083865740737</v>
      </c>
      <c r="T3575" s="13">
        <f>(J3575/86400)+25569+(-8/24)</f>
        <v>41921.042199074072</v>
      </c>
      <c r="U3575" t="str">
        <f t="shared" si="222"/>
        <v>Oct</v>
      </c>
      <c r="V3575">
        <f t="shared" si="223"/>
        <v>2014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>(E3576/D3576)*100</f>
        <v>106.12068965517241</v>
      </c>
      <c r="P3576" s="6">
        <f>E3576/L3576</f>
        <v>136.77777777777777</v>
      </c>
      <c r="Q3576" t="str">
        <f t="shared" si="220"/>
        <v>theater</v>
      </c>
      <c r="R3576" t="str">
        <f t="shared" si="221"/>
        <v>plays</v>
      </c>
      <c r="S3576" s="13">
        <f>(I3576/86400)+25569+(-8/24)</f>
        <v>41956.651018518511</v>
      </c>
      <c r="T3576" s="13">
        <f>(J3576/86400)+25569+(-8/24)</f>
        <v>41926.609351851854</v>
      </c>
      <c r="U3576" t="str">
        <f t="shared" si="222"/>
        <v>Oct</v>
      </c>
      <c r="V3576">
        <f t="shared" si="223"/>
        <v>2014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>(E3577/D3577)*100</f>
        <v>101.33000000000001</v>
      </c>
      <c r="P3577" s="6">
        <f>E3577/L3577</f>
        <v>99.343137254901961</v>
      </c>
      <c r="Q3577" t="str">
        <f t="shared" si="220"/>
        <v>theater</v>
      </c>
      <c r="R3577" t="str">
        <f t="shared" si="221"/>
        <v>plays</v>
      </c>
      <c r="S3577" s="13">
        <f>(I3577/86400)+25569+(-8/24)</f>
        <v>42592.832638888889</v>
      </c>
      <c r="T3577" s="13">
        <f>(J3577/86400)+25569+(-8/24)</f>
        <v>42561.450543981475</v>
      </c>
      <c r="U3577" t="str">
        <f t="shared" si="222"/>
        <v>Jul</v>
      </c>
      <c r="V3577">
        <f t="shared" si="223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>(E3578/D3578)*100</f>
        <v>100</v>
      </c>
      <c r="P3578" s="6">
        <f>E3578/L3578</f>
        <v>20</v>
      </c>
      <c r="Q3578" t="str">
        <f t="shared" si="220"/>
        <v>theater</v>
      </c>
      <c r="R3578" t="str">
        <f t="shared" si="221"/>
        <v>plays</v>
      </c>
      <c r="S3578" s="13">
        <f>(I3578/86400)+25569+(-8/24)</f>
        <v>42709.257569444446</v>
      </c>
      <c r="T3578" s="13">
        <f>(J3578/86400)+25569+(-8/24)</f>
        <v>42649.215902777774</v>
      </c>
      <c r="U3578" t="str">
        <f t="shared" si="222"/>
        <v>Oct</v>
      </c>
      <c r="V3578">
        <f t="shared" si="223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>(E3579/D3579)*100</f>
        <v>130</v>
      </c>
      <c r="P3579" s="6">
        <f>E3579/L3579</f>
        <v>28.888888888888889</v>
      </c>
      <c r="Q3579" t="str">
        <f t="shared" si="220"/>
        <v>theater</v>
      </c>
      <c r="R3579" t="str">
        <f t="shared" si="221"/>
        <v>plays</v>
      </c>
      <c r="S3579" s="13">
        <f>(I3579/86400)+25569+(-8/24)</f>
        <v>42119.936111111114</v>
      </c>
      <c r="T3579" s="13">
        <f>(J3579/86400)+25569+(-8/24)</f>
        <v>42093.453506944446</v>
      </c>
      <c r="U3579" t="str">
        <f t="shared" si="222"/>
        <v>Mar</v>
      </c>
      <c r="V3579">
        <f t="shared" si="223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>(E3580/D3580)*100</f>
        <v>100.01333333333334</v>
      </c>
      <c r="P3580" s="6">
        <f>E3580/L3580</f>
        <v>40.545945945945945</v>
      </c>
      <c r="Q3580" t="str">
        <f t="shared" si="220"/>
        <v>theater</v>
      </c>
      <c r="R3580" t="str">
        <f t="shared" si="221"/>
        <v>plays</v>
      </c>
      <c r="S3580" s="13">
        <f>(I3580/86400)+25569+(-8/24)</f>
        <v>42490.400196759256</v>
      </c>
      <c r="T3580" s="13">
        <f>(J3580/86400)+25569+(-8/24)</f>
        <v>42460.400196759256</v>
      </c>
      <c r="U3580" t="str">
        <f t="shared" si="222"/>
        <v>Mar</v>
      </c>
      <c r="V3580">
        <f t="shared" si="223"/>
        <v>2016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>(E3581/D3581)*100</f>
        <v>100</v>
      </c>
      <c r="P3581" s="6">
        <f>E3581/L3581</f>
        <v>35.714285714285715</v>
      </c>
      <c r="Q3581" t="str">
        <f t="shared" si="220"/>
        <v>theater</v>
      </c>
      <c r="R3581" t="str">
        <f t="shared" si="221"/>
        <v>plays</v>
      </c>
      <c r="S3581" s="13">
        <f>(I3581/86400)+25569+(-8/24)</f>
        <v>42460.38722222222</v>
      </c>
      <c r="T3581" s="13">
        <f>(J3581/86400)+25569+(-8/24)</f>
        <v>42430.428888888891</v>
      </c>
      <c r="U3581" t="str">
        <f t="shared" si="222"/>
        <v>Mar</v>
      </c>
      <c r="V3581">
        <f t="shared" si="223"/>
        <v>2016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>(E3582/D3582)*100</f>
        <v>113.88888888888889</v>
      </c>
      <c r="P3582" s="6">
        <f>E3582/L3582</f>
        <v>37.962962962962962</v>
      </c>
      <c r="Q3582" t="str">
        <f t="shared" si="220"/>
        <v>theater</v>
      </c>
      <c r="R3582" t="str">
        <f t="shared" si="221"/>
        <v>plays</v>
      </c>
      <c r="S3582" s="13">
        <f>(I3582/86400)+25569+(-8/24)</f>
        <v>42063.874305555553</v>
      </c>
      <c r="T3582" s="13">
        <f>(J3582/86400)+25569+(-8/24)</f>
        <v>42025.842847222222</v>
      </c>
      <c r="U3582" t="str">
        <f t="shared" si="222"/>
        <v>Jan</v>
      </c>
      <c r="V3582">
        <f t="shared" si="223"/>
        <v>2015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>(E3583/D3583)*100</f>
        <v>100</v>
      </c>
      <c r="P3583" s="6">
        <f>E3583/L3583</f>
        <v>33.333333333333336</v>
      </c>
      <c r="Q3583" t="str">
        <f t="shared" si="220"/>
        <v>theater</v>
      </c>
      <c r="R3583" t="str">
        <f t="shared" si="221"/>
        <v>plays</v>
      </c>
      <c r="S3583" s="13">
        <f>(I3583/86400)+25569+(-8/24)</f>
        <v>41850.13784722222</v>
      </c>
      <c r="T3583" s="13">
        <f>(J3583/86400)+25569+(-8/24)</f>
        <v>41836.13784722222</v>
      </c>
      <c r="U3583" t="str">
        <f t="shared" si="222"/>
        <v>Jul</v>
      </c>
      <c r="V3583">
        <f t="shared" si="223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>(E3584/D3584)*100</f>
        <v>287</v>
      </c>
      <c r="P3584" s="6">
        <f>E3584/L3584</f>
        <v>58.571428571428569</v>
      </c>
      <c r="Q3584" t="str">
        <f t="shared" si="220"/>
        <v>theater</v>
      </c>
      <c r="R3584" t="str">
        <f t="shared" si="221"/>
        <v>plays</v>
      </c>
      <c r="S3584" s="13">
        <f>(I3584/86400)+25569+(-8/24)</f>
        <v>42464.762523148143</v>
      </c>
      <c r="T3584" s="13">
        <f>(J3584/86400)+25569+(-8/24)</f>
        <v>42450.762523148143</v>
      </c>
      <c r="U3584" t="str">
        <f t="shared" si="222"/>
        <v>Mar</v>
      </c>
      <c r="V3584">
        <f t="shared" si="223"/>
        <v>2016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>(E3585/D3585)*100</f>
        <v>108.5</v>
      </c>
      <c r="P3585" s="6">
        <f>E3585/L3585</f>
        <v>135.625</v>
      </c>
      <c r="Q3585" t="str">
        <f t="shared" si="220"/>
        <v>theater</v>
      </c>
      <c r="R3585" t="str">
        <f t="shared" si="221"/>
        <v>plays</v>
      </c>
      <c r="S3585" s="13">
        <f>(I3585/86400)+25569+(-8/24)</f>
        <v>42478.050983796296</v>
      </c>
      <c r="T3585" s="13">
        <f>(J3585/86400)+25569+(-8/24)</f>
        <v>42418.092650462961</v>
      </c>
      <c r="U3585" t="str">
        <f t="shared" si="222"/>
        <v>Feb</v>
      </c>
      <c r="V3585">
        <f t="shared" si="223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>(E3586/D3586)*100</f>
        <v>115.5</v>
      </c>
      <c r="P3586" s="6">
        <f>E3586/L3586</f>
        <v>30.9375</v>
      </c>
      <c r="Q3586" t="str">
        <f t="shared" si="220"/>
        <v>theater</v>
      </c>
      <c r="R3586" t="str">
        <f t="shared" si="221"/>
        <v>plays</v>
      </c>
      <c r="S3586" s="13">
        <f>(I3586/86400)+25569+(-8/24)</f>
        <v>42197.983148148145</v>
      </c>
      <c r="T3586" s="13">
        <f>(J3586/86400)+25569+(-8/24)</f>
        <v>42167.983148148145</v>
      </c>
      <c r="U3586" t="str">
        <f t="shared" si="222"/>
        <v>Jun</v>
      </c>
      <c r="V3586">
        <f t="shared" si="223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>(E3587/D3587)*100</f>
        <v>119.11764705882352</v>
      </c>
      <c r="P3587" s="6">
        <f>E3587/L3587</f>
        <v>176.08695652173913</v>
      </c>
      <c r="Q3587" t="str">
        <f t="shared" ref="Q3587:Q3650" si="224">LEFT(N3587,FIND("/",N3587)-1)</f>
        <v>theater</v>
      </c>
      <c r="R3587" t="str">
        <f t="shared" ref="R3587:R3650" si="225">MID(N3587,FIND("/",N3587)+1,20)</f>
        <v>plays</v>
      </c>
      <c r="S3587" s="13">
        <f>(I3587/86400)+25569+(-8/24)</f>
        <v>41994.382986111108</v>
      </c>
      <c r="T3587" s="13">
        <f>(J3587/86400)+25569+(-8/24)</f>
        <v>41964.382986111108</v>
      </c>
      <c r="U3587" t="str">
        <f t="shared" ref="U3587:U3650" si="226">TEXT(T3587,"mmm")</f>
        <v>Nov</v>
      </c>
      <c r="V3587">
        <f t="shared" ref="V3587:V3650" si="227">YEAR(T3587)</f>
        <v>2014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>(E3588/D3588)*100</f>
        <v>109.42666666666668</v>
      </c>
      <c r="P3588" s="6">
        <f>E3588/L3588</f>
        <v>151.9814814814815</v>
      </c>
      <c r="Q3588" t="str">
        <f t="shared" si="224"/>
        <v>theater</v>
      </c>
      <c r="R3588" t="str">
        <f t="shared" si="225"/>
        <v>plays</v>
      </c>
      <c r="S3588" s="13">
        <f>(I3588/86400)+25569+(-8/24)</f>
        <v>42636.364236111105</v>
      </c>
      <c r="T3588" s="13">
        <f>(J3588/86400)+25569+(-8/24)</f>
        <v>42576.364236111105</v>
      </c>
      <c r="U3588" t="str">
        <f t="shared" si="226"/>
        <v>Jul</v>
      </c>
      <c r="V3588">
        <f t="shared" si="227"/>
        <v>2016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>(E3589/D3589)*100</f>
        <v>126.6</v>
      </c>
      <c r="P3589" s="6">
        <f>E3589/L3589</f>
        <v>22.607142857142858</v>
      </c>
      <c r="Q3589" t="str">
        <f t="shared" si="224"/>
        <v>theater</v>
      </c>
      <c r="R3589" t="str">
        <f t="shared" si="225"/>
        <v>plays</v>
      </c>
      <c r="S3589" s="13">
        <f>(I3589/86400)+25569+(-8/24)</f>
        <v>42548.458333333336</v>
      </c>
      <c r="T3589" s="13">
        <f>(J3589/86400)+25569+(-8/24)</f>
        <v>42503.206643518519</v>
      </c>
      <c r="U3589" t="str">
        <f t="shared" si="226"/>
        <v>May</v>
      </c>
      <c r="V3589">
        <f t="shared" si="227"/>
        <v>2016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>(E3590/D3590)*100</f>
        <v>100.49999999999999</v>
      </c>
      <c r="P3590" s="6">
        <f>E3590/L3590</f>
        <v>18.272727272727273</v>
      </c>
      <c r="Q3590" t="str">
        <f t="shared" si="224"/>
        <v>theater</v>
      </c>
      <c r="R3590" t="str">
        <f t="shared" si="225"/>
        <v>plays</v>
      </c>
      <c r="S3590" s="13">
        <f>(I3590/86400)+25569+(-8/24)</f>
        <v>42123.624999999993</v>
      </c>
      <c r="T3590" s="13">
        <f>(J3590/86400)+25569+(-8/24)</f>
        <v>42101.495486111111</v>
      </c>
      <c r="U3590" t="str">
        <f t="shared" si="226"/>
        <v>Apr</v>
      </c>
      <c r="V3590">
        <f t="shared" si="227"/>
        <v>2015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>(E3591/D3591)*100</f>
        <v>127.49999999999999</v>
      </c>
      <c r="P3591" s="6">
        <f>E3591/L3591</f>
        <v>82.258064516129039</v>
      </c>
      <c r="Q3591" t="str">
        <f t="shared" si="224"/>
        <v>theater</v>
      </c>
      <c r="R3591" t="str">
        <f t="shared" si="225"/>
        <v>plays</v>
      </c>
      <c r="S3591" s="13">
        <f>(I3591/86400)+25569+(-8/24)</f>
        <v>42150.314201388886</v>
      </c>
      <c r="T3591" s="13">
        <f>(J3591/86400)+25569+(-8/24)</f>
        <v>42125.314201388886</v>
      </c>
      <c r="U3591" t="str">
        <f t="shared" si="226"/>
        <v>May</v>
      </c>
      <c r="V3591">
        <f t="shared" si="227"/>
        <v>2015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>(E3592/D3592)*100</f>
        <v>100.05999999999999</v>
      </c>
      <c r="P3592" s="6">
        <f>E3592/L3592</f>
        <v>68.534246575342465</v>
      </c>
      <c r="Q3592" t="str">
        <f t="shared" si="224"/>
        <v>theater</v>
      </c>
      <c r="R3592" t="str">
        <f t="shared" si="225"/>
        <v>plays</v>
      </c>
      <c r="S3592" s="13">
        <f>(I3592/86400)+25569+(-8/24)</f>
        <v>41932.000393518516</v>
      </c>
      <c r="T3592" s="13">
        <f>(J3592/86400)+25569+(-8/24)</f>
        <v>41902.000393518516</v>
      </c>
      <c r="U3592" t="str">
        <f t="shared" si="226"/>
        <v>Sep</v>
      </c>
      <c r="V3592">
        <f t="shared" si="227"/>
        <v>2014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>(E3593/D3593)*100</f>
        <v>175</v>
      </c>
      <c r="P3593" s="6">
        <f>E3593/L3593</f>
        <v>68.055555555555557</v>
      </c>
      <c r="Q3593" t="str">
        <f t="shared" si="224"/>
        <v>theater</v>
      </c>
      <c r="R3593" t="str">
        <f t="shared" si="225"/>
        <v>plays</v>
      </c>
      <c r="S3593" s="13">
        <f>(I3593/86400)+25569+(-8/24)</f>
        <v>42027.874305555553</v>
      </c>
      <c r="T3593" s="13">
        <f>(J3593/86400)+25569+(-8/24)</f>
        <v>42003.61509259259</v>
      </c>
      <c r="U3593" t="str">
        <f t="shared" si="226"/>
        <v>Dec</v>
      </c>
      <c r="V3593">
        <f t="shared" si="227"/>
        <v>2014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>(E3594/D3594)*100</f>
        <v>127.25</v>
      </c>
      <c r="P3594" s="6">
        <f>E3594/L3594</f>
        <v>72.714285714285708</v>
      </c>
      <c r="Q3594" t="str">
        <f t="shared" si="224"/>
        <v>theater</v>
      </c>
      <c r="R3594" t="str">
        <f t="shared" si="225"/>
        <v>plays</v>
      </c>
      <c r="S3594" s="13">
        <f>(I3594/86400)+25569+(-8/24)</f>
        <v>42045.874305555553</v>
      </c>
      <c r="T3594" s="13">
        <f>(J3594/86400)+25569+(-8/24)</f>
        <v>41988.496608796289</v>
      </c>
      <c r="U3594" t="str">
        <f t="shared" si="226"/>
        <v>Dec</v>
      </c>
      <c r="V3594">
        <f t="shared" si="227"/>
        <v>2014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>(E3595/D3595)*100</f>
        <v>110.63333333333334</v>
      </c>
      <c r="P3595" s="6">
        <f>E3595/L3595</f>
        <v>77.186046511627907</v>
      </c>
      <c r="Q3595" t="str">
        <f t="shared" si="224"/>
        <v>theater</v>
      </c>
      <c r="R3595" t="str">
        <f t="shared" si="225"/>
        <v>plays</v>
      </c>
      <c r="S3595" s="13">
        <f>(I3595/86400)+25569+(-8/24)</f>
        <v>42009.518055555549</v>
      </c>
      <c r="T3595" s="13">
        <f>(J3595/86400)+25569+(-8/24)</f>
        <v>41974.565266203703</v>
      </c>
      <c r="U3595" t="str">
        <f t="shared" si="226"/>
        <v>Dec</v>
      </c>
      <c r="V3595">
        <f t="shared" si="227"/>
        <v>2014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>(E3596/D3596)*100</f>
        <v>125.93749999999999</v>
      </c>
      <c r="P3596" s="6">
        <f>E3596/L3596</f>
        <v>55.972222222222221</v>
      </c>
      <c r="Q3596" t="str">
        <f t="shared" si="224"/>
        <v>theater</v>
      </c>
      <c r="R3596" t="str">
        <f t="shared" si="225"/>
        <v>plays</v>
      </c>
      <c r="S3596" s="13">
        <f>(I3596/86400)+25569+(-8/24)</f>
        <v>42616.733587962961</v>
      </c>
      <c r="T3596" s="13">
        <f>(J3596/86400)+25569+(-8/24)</f>
        <v>42591.733587962961</v>
      </c>
      <c r="U3596" t="str">
        <f t="shared" si="226"/>
        <v>Aug</v>
      </c>
      <c r="V3596">
        <f t="shared" si="227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>(E3597/D3597)*100</f>
        <v>118.5</v>
      </c>
      <c r="P3597" s="6">
        <f>E3597/L3597</f>
        <v>49.693548387096776</v>
      </c>
      <c r="Q3597" t="str">
        <f t="shared" si="224"/>
        <v>theater</v>
      </c>
      <c r="R3597" t="str">
        <f t="shared" si="225"/>
        <v>plays</v>
      </c>
      <c r="S3597" s="13">
        <f>(I3597/86400)+25569+(-8/24)</f>
        <v>42075.957638888889</v>
      </c>
      <c r="T3597" s="13">
        <f>(J3597/86400)+25569+(-8/24)</f>
        <v>42049.675034722219</v>
      </c>
      <c r="U3597" t="str">
        <f t="shared" si="226"/>
        <v>Feb</v>
      </c>
      <c r="V3597">
        <f t="shared" si="227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>(E3598/D3598)*100</f>
        <v>107.72727272727273</v>
      </c>
      <c r="P3598" s="6">
        <f>E3598/L3598</f>
        <v>79</v>
      </c>
      <c r="Q3598" t="str">
        <f t="shared" si="224"/>
        <v>theater</v>
      </c>
      <c r="R3598" t="str">
        <f t="shared" si="225"/>
        <v>plays</v>
      </c>
      <c r="S3598" s="13">
        <f>(I3598/86400)+25569+(-8/24)</f>
        <v>41877.381736111107</v>
      </c>
      <c r="T3598" s="13">
        <f>(J3598/86400)+25569+(-8/24)</f>
        <v>41856.381736111107</v>
      </c>
      <c r="U3598" t="str">
        <f t="shared" si="226"/>
        <v>Aug</v>
      </c>
      <c r="V3598">
        <f t="shared" si="227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>(E3599/D3599)*100</f>
        <v>102.60000000000001</v>
      </c>
      <c r="P3599" s="6">
        <f>E3599/L3599</f>
        <v>77.727272727272734</v>
      </c>
      <c r="Q3599" t="str">
        <f t="shared" si="224"/>
        <v>theater</v>
      </c>
      <c r="R3599" t="str">
        <f t="shared" si="225"/>
        <v>plays</v>
      </c>
      <c r="S3599" s="13">
        <f>(I3599/86400)+25569+(-8/24)</f>
        <v>42431.915972222218</v>
      </c>
      <c r="T3599" s="13">
        <f>(J3599/86400)+25569+(-8/24)</f>
        <v>42417.252199074072</v>
      </c>
      <c r="U3599" t="str">
        <f t="shared" si="226"/>
        <v>Feb</v>
      </c>
      <c r="V3599">
        <f t="shared" si="227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>(E3600/D3600)*100</f>
        <v>110.1</v>
      </c>
      <c r="P3600" s="6">
        <f>E3600/L3600</f>
        <v>40.777777777777779</v>
      </c>
      <c r="Q3600" t="str">
        <f t="shared" si="224"/>
        <v>theater</v>
      </c>
      <c r="R3600" t="str">
        <f t="shared" si="225"/>
        <v>plays</v>
      </c>
      <c r="S3600" s="13">
        <f>(I3600/86400)+25569+(-8/24)</f>
        <v>41884.874305555553</v>
      </c>
      <c r="T3600" s="13">
        <f>(J3600/86400)+25569+(-8/24)</f>
        <v>41866.465532407405</v>
      </c>
      <c r="U3600" t="str">
        <f t="shared" si="226"/>
        <v>Aug</v>
      </c>
      <c r="V3600">
        <f t="shared" si="227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>(E3601/D3601)*100</f>
        <v>202</v>
      </c>
      <c r="P3601" s="6">
        <f>E3601/L3601</f>
        <v>59.411764705882355</v>
      </c>
      <c r="Q3601" t="str">
        <f t="shared" si="224"/>
        <v>theater</v>
      </c>
      <c r="R3601" t="str">
        <f t="shared" si="225"/>
        <v>plays</v>
      </c>
      <c r="S3601" s="13">
        <f>(I3601/86400)+25569+(-8/24)</f>
        <v>42245.666666666664</v>
      </c>
      <c r="T3601" s="13">
        <f>(J3601/86400)+25569+(-8/24)</f>
        <v>42220.461539351854</v>
      </c>
      <c r="U3601" t="str">
        <f t="shared" si="226"/>
        <v>Aug</v>
      </c>
      <c r="V3601">
        <f t="shared" si="227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>(E3602/D3602)*100</f>
        <v>130</v>
      </c>
      <c r="P3602" s="6">
        <f>E3602/L3602</f>
        <v>3.25</v>
      </c>
      <c r="Q3602" t="str">
        <f t="shared" si="224"/>
        <v>theater</v>
      </c>
      <c r="R3602" t="str">
        <f t="shared" si="225"/>
        <v>plays</v>
      </c>
      <c r="S3602" s="13">
        <f>(I3602/86400)+25569+(-8/24)</f>
        <v>42656.515787037039</v>
      </c>
      <c r="T3602" s="13">
        <f>(J3602/86400)+25569+(-8/24)</f>
        <v>42628.515787037039</v>
      </c>
      <c r="U3602" t="str">
        <f t="shared" si="226"/>
        <v>Sep</v>
      </c>
      <c r="V3602">
        <f t="shared" si="227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>(E3603/D3603)*100</f>
        <v>104.35000000000001</v>
      </c>
      <c r="P3603" s="6">
        <f>E3603/L3603</f>
        <v>39.377358490566039</v>
      </c>
      <c r="Q3603" t="str">
        <f t="shared" si="224"/>
        <v>theater</v>
      </c>
      <c r="R3603" t="str">
        <f t="shared" si="225"/>
        <v>plays</v>
      </c>
      <c r="S3603" s="13">
        <f>(I3603/86400)+25569+(-8/24)</f>
        <v>42020.665300925924</v>
      </c>
      <c r="T3603" s="13">
        <f>(J3603/86400)+25569+(-8/24)</f>
        <v>41990.665300925924</v>
      </c>
      <c r="U3603" t="str">
        <f t="shared" si="226"/>
        <v>Dec</v>
      </c>
      <c r="V3603">
        <f t="shared" si="227"/>
        <v>2014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>(E3604/D3604)*100</f>
        <v>100.05</v>
      </c>
      <c r="P3604" s="6">
        <f>E3604/L3604</f>
        <v>81.673469387755105</v>
      </c>
      <c r="Q3604" t="str">
        <f t="shared" si="224"/>
        <v>theater</v>
      </c>
      <c r="R3604" t="str">
        <f t="shared" si="225"/>
        <v>plays</v>
      </c>
      <c r="S3604" s="13">
        <f>(I3604/86400)+25569+(-8/24)</f>
        <v>42507.56109953703</v>
      </c>
      <c r="T3604" s="13">
        <f>(J3604/86400)+25569+(-8/24)</f>
        <v>42447.56109953703</v>
      </c>
      <c r="U3604" t="str">
        <f t="shared" si="226"/>
        <v>Mar</v>
      </c>
      <c r="V3604">
        <f t="shared" si="227"/>
        <v>2016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>(E3605/D3605)*100</f>
        <v>170.66666666666669</v>
      </c>
      <c r="P3605" s="6">
        <f>E3605/L3605</f>
        <v>44.912280701754383</v>
      </c>
      <c r="Q3605" t="str">
        <f t="shared" si="224"/>
        <v>theater</v>
      </c>
      <c r="R3605" t="str">
        <f t="shared" si="225"/>
        <v>plays</v>
      </c>
      <c r="S3605" s="13">
        <f>(I3605/86400)+25569+(-8/24)</f>
        <v>42313.572685185187</v>
      </c>
      <c r="T3605" s="13">
        <f>(J3605/86400)+25569+(-8/24)</f>
        <v>42283.531018518515</v>
      </c>
      <c r="U3605" t="str">
        <f t="shared" si="226"/>
        <v>Oct</v>
      </c>
      <c r="V3605">
        <f t="shared" si="227"/>
        <v>2015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>(E3606/D3606)*100</f>
        <v>112.83333333333334</v>
      </c>
      <c r="P3606" s="6">
        <f>E3606/L3606</f>
        <v>49.05797101449275</v>
      </c>
      <c r="Q3606" t="str">
        <f t="shared" si="224"/>
        <v>theater</v>
      </c>
      <c r="R3606" t="str">
        <f t="shared" si="225"/>
        <v>plays</v>
      </c>
      <c r="S3606" s="13">
        <f>(I3606/86400)+25569+(-8/24)</f>
        <v>42488.957638888889</v>
      </c>
      <c r="T3606" s="13">
        <f>(J3606/86400)+25569+(-8/24)</f>
        <v>42482.68236111111</v>
      </c>
      <c r="U3606" t="str">
        <f t="shared" si="226"/>
        <v>Apr</v>
      </c>
      <c r="V3606">
        <f t="shared" si="227"/>
        <v>2016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>(E3607/D3607)*100</f>
        <v>184</v>
      </c>
      <c r="P3607" s="6">
        <f>E3607/L3607</f>
        <v>30.666666666666668</v>
      </c>
      <c r="Q3607" t="str">
        <f t="shared" si="224"/>
        <v>theater</v>
      </c>
      <c r="R3607" t="str">
        <f t="shared" si="225"/>
        <v>plays</v>
      </c>
      <c r="S3607" s="13">
        <f>(I3607/86400)+25569+(-8/24)</f>
        <v>42413.459791666661</v>
      </c>
      <c r="T3607" s="13">
        <f>(J3607/86400)+25569+(-8/24)</f>
        <v>42383.459791666661</v>
      </c>
      <c r="U3607" t="str">
        <f t="shared" si="226"/>
        <v>Jan</v>
      </c>
      <c r="V3607">
        <f t="shared" si="227"/>
        <v>2016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>(E3608/D3608)*100</f>
        <v>130.26666666666665</v>
      </c>
      <c r="P3608" s="6">
        <f>E3608/L3608</f>
        <v>61.0625</v>
      </c>
      <c r="Q3608" t="str">
        <f t="shared" si="224"/>
        <v>theater</v>
      </c>
      <c r="R3608" t="str">
        <f t="shared" si="225"/>
        <v>plays</v>
      </c>
      <c r="S3608" s="13">
        <f>(I3608/86400)+25569+(-8/24)</f>
        <v>42596.271493055552</v>
      </c>
      <c r="T3608" s="13">
        <f>(J3608/86400)+25569+(-8/24)</f>
        <v>42566.271493055552</v>
      </c>
      <c r="U3608" t="str">
        <f t="shared" si="226"/>
        <v>Jul</v>
      </c>
      <c r="V3608">
        <f t="shared" si="227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>(E3609/D3609)*100</f>
        <v>105.45454545454544</v>
      </c>
      <c r="P3609" s="6">
        <f>E3609/L3609</f>
        <v>29</v>
      </c>
      <c r="Q3609" t="str">
        <f t="shared" si="224"/>
        <v>theater</v>
      </c>
      <c r="R3609" t="str">
        <f t="shared" si="225"/>
        <v>plays</v>
      </c>
      <c r="S3609" s="13">
        <f>(I3609/86400)+25569+(-8/24)</f>
        <v>42352.666666666664</v>
      </c>
      <c r="T3609" s="13">
        <f>(J3609/86400)+25569+(-8/24)</f>
        <v>42338.630578703705</v>
      </c>
      <c r="U3609" t="str">
        <f t="shared" si="226"/>
        <v>Nov</v>
      </c>
      <c r="V3609">
        <f t="shared" si="227"/>
        <v>2015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>(E3610/D3610)*100</f>
        <v>100</v>
      </c>
      <c r="P3610" s="6">
        <f>E3610/L3610</f>
        <v>29.62962962962963</v>
      </c>
      <c r="Q3610" t="str">
        <f t="shared" si="224"/>
        <v>theater</v>
      </c>
      <c r="R3610" t="str">
        <f t="shared" si="225"/>
        <v>plays</v>
      </c>
      <c r="S3610" s="13">
        <f>(I3610/86400)+25569+(-8/24)</f>
        <v>42538.249999999993</v>
      </c>
      <c r="T3610" s="13">
        <f>(J3610/86400)+25569+(-8/24)</f>
        <v>42506.376041666663</v>
      </c>
      <c r="U3610" t="str">
        <f t="shared" si="226"/>
        <v>May</v>
      </c>
      <c r="V3610">
        <f t="shared" si="227"/>
        <v>2016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>(E3611/D3611)*100</f>
        <v>153.31632653061226</v>
      </c>
      <c r="P3611" s="6">
        <f>E3611/L3611</f>
        <v>143.0952380952381</v>
      </c>
      <c r="Q3611" t="str">
        <f t="shared" si="224"/>
        <v>theater</v>
      </c>
      <c r="R3611" t="str">
        <f t="shared" si="225"/>
        <v>plays</v>
      </c>
      <c r="S3611" s="13">
        <f>(I3611/86400)+25569+(-8/24)</f>
        <v>42459.616724537038</v>
      </c>
      <c r="T3611" s="13">
        <f>(J3611/86400)+25569+(-8/24)</f>
        <v>42429.658391203702</v>
      </c>
      <c r="U3611" t="str">
        <f t="shared" si="226"/>
        <v>Feb</v>
      </c>
      <c r="V3611">
        <f t="shared" si="227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>(E3612/D3612)*100</f>
        <v>162.30000000000001</v>
      </c>
      <c r="P3612" s="6">
        <f>E3612/L3612</f>
        <v>52.354838709677416</v>
      </c>
      <c r="Q3612" t="str">
        <f t="shared" si="224"/>
        <v>theater</v>
      </c>
      <c r="R3612" t="str">
        <f t="shared" si="225"/>
        <v>plays</v>
      </c>
      <c r="S3612" s="13">
        <f>(I3612/86400)+25569+(-8/24)</f>
        <v>42233.09879629629</v>
      </c>
      <c r="T3612" s="13">
        <f>(J3612/86400)+25569+(-8/24)</f>
        <v>42203.09879629629</v>
      </c>
      <c r="U3612" t="str">
        <f t="shared" si="226"/>
        <v>Jul</v>
      </c>
      <c r="V3612">
        <f t="shared" si="227"/>
        <v>2015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>(E3613/D3613)*100</f>
        <v>136</v>
      </c>
      <c r="P3613" s="6">
        <f>E3613/L3613</f>
        <v>66.666666666666671</v>
      </c>
      <c r="Q3613" t="str">
        <f t="shared" si="224"/>
        <v>theater</v>
      </c>
      <c r="R3613" t="str">
        <f t="shared" si="225"/>
        <v>plays</v>
      </c>
      <c r="S3613" s="13">
        <f>(I3613/86400)+25569+(-8/24)</f>
        <v>42102.037048611113</v>
      </c>
      <c r="T3613" s="13">
        <f>(J3613/86400)+25569+(-8/24)</f>
        <v>42072.037048611113</v>
      </c>
      <c r="U3613" t="str">
        <f t="shared" si="226"/>
        <v>Mar</v>
      </c>
      <c r="V3613">
        <f t="shared" si="227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>(E3614/D3614)*100</f>
        <v>144.4</v>
      </c>
      <c r="P3614" s="6">
        <f>E3614/L3614</f>
        <v>126.66666666666667</v>
      </c>
      <c r="Q3614" t="str">
        <f t="shared" si="224"/>
        <v>theater</v>
      </c>
      <c r="R3614" t="str">
        <f t="shared" si="225"/>
        <v>plays</v>
      </c>
      <c r="S3614" s="13">
        <f>(I3614/86400)+25569+(-8/24)</f>
        <v>41799.393645833326</v>
      </c>
      <c r="T3614" s="13">
        <f>(J3614/86400)+25569+(-8/24)</f>
        <v>41789.393645833326</v>
      </c>
      <c r="U3614" t="str">
        <f t="shared" si="226"/>
        <v>May</v>
      </c>
      <c r="V3614">
        <f t="shared" si="227"/>
        <v>2014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>(E3615/D3615)*100</f>
        <v>100</v>
      </c>
      <c r="P3615" s="6">
        <f>E3615/L3615</f>
        <v>62.5</v>
      </c>
      <c r="Q3615" t="str">
        <f t="shared" si="224"/>
        <v>theater</v>
      </c>
      <c r="R3615" t="str">
        <f t="shared" si="225"/>
        <v>plays</v>
      </c>
      <c r="S3615" s="13">
        <f>(I3615/86400)+25569+(-8/24)</f>
        <v>41818.256643518514</v>
      </c>
      <c r="T3615" s="13">
        <f>(J3615/86400)+25569+(-8/24)</f>
        <v>41788.256643518514</v>
      </c>
      <c r="U3615" t="str">
        <f t="shared" si="226"/>
        <v>May</v>
      </c>
      <c r="V3615">
        <f t="shared" si="227"/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>(E3616/D3616)*100</f>
        <v>100.8</v>
      </c>
      <c r="P3616" s="6">
        <f>E3616/L3616</f>
        <v>35.492957746478872</v>
      </c>
      <c r="Q3616" t="str">
        <f t="shared" si="224"/>
        <v>theater</v>
      </c>
      <c r="R3616" t="str">
        <f t="shared" si="225"/>
        <v>plays</v>
      </c>
      <c r="S3616" s="13">
        <f>(I3616/86400)+25569+(-8/24)</f>
        <v>42173.708518518521</v>
      </c>
      <c r="T3616" s="13">
        <f>(J3616/86400)+25569+(-8/24)</f>
        <v>42143.708518518521</v>
      </c>
      <c r="U3616" t="str">
        <f t="shared" si="226"/>
        <v>May</v>
      </c>
      <c r="V3616">
        <f t="shared" si="227"/>
        <v>2015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>(E3617/D3617)*100</f>
        <v>106.80000000000001</v>
      </c>
      <c r="P3617" s="6">
        <f>E3617/L3617</f>
        <v>37.083333333333336</v>
      </c>
      <c r="Q3617" t="str">
        <f t="shared" si="224"/>
        <v>theater</v>
      </c>
      <c r="R3617" t="str">
        <f t="shared" si="225"/>
        <v>plays</v>
      </c>
      <c r="S3617" s="13">
        <f>(I3617/86400)+25569+(-8/24)</f>
        <v>42348.260370370372</v>
      </c>
      <c r="T3617" s="13">
        <f>(J3617/86400)+25569+(-8/24)</f>
        <v>42318.260370370372</v>
      </c>
      <c r="U3617" t="str">
        <f t="shared" si="226"/>
        <v>Nov</v>
      </c>
      <c r="V3617">
        <f t="shared" si="227"/>
        <v>2015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>(E3618/D3618)*100</f>
        <v>124.8</v>
      </c>
      <c r="P3618" s="6">
        <f>E3618/L3618</f>
        <v>69.333333333333329</v>
      </c>
      <c r="Q3618" t="str">
        <f t="shared" si="224"/>
        <v>theater</v>
      </c>
      <c r="R3618" t="str">
        <f t="shared" si="225"/>
        <v>plays</v>
      </c>
      <c r="S3618" s="13">
        <f>(I3618/86400)+25569+(-8/24)</f>
        <v>42082.574814814812</v>
      </c>
      <c r="T3618" s="13">
        <f>(J3618/86400)+25569+(-8/24)</f>
        <v>42052.616481481477</v>
      </c>
      <c r="U3618" t="str">
        <f t="shared" si="226"/>
        <v>Feb</v>
      </c>
      <c r="V3618">
        <f t="shared" si="227"/>
        <v>2015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>(E3619/D3619)*100</f>
        <v>118.91891891891892</v>
      </c>
      <c r="P3619" s="6">
        <f>E3619/L3619</f>
        <v>17.254901960784313</v>
      </c>
      <c r="Q3619" t="str">
        <f t="shared" si="224"/>
        <v>theater</v>
      </c>
      <c r="R3619" t="str">
        <f t="shared" si="225"/>
        <v>plays</v>
      </c>
      <c r="S3619" s="13">
        <f>(I3619/86400)+25569+(-8/24)</f>
        <v>42793.666666666664</v>
      </c>
      <c r="T3619" s="13">
        <f>(J3619/86400)+25569+(-8/24)</f>
        <v>42779.276956018519</v>
      </c>
      <c r="U3619" t="str">
        <f t="shared" si="226"/>
        <v>Feb</v>
      </c>
      <c r="V3619">
        <f t="shared" si="227"/>
        <v>2017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>(E3620/D3620)*100</f>
        <v>101</v>
      </c>
      <c r="P3620" s="6">
        <f>E3620/L3620</f>
        <v>36.071428571428569</v>
      </c>
      <c r="Q3620" t="str">
        <f t="shared" si="224"/>
        <v>theater</v>
      </c>
      <c r="R3620" t="str">
        <f t="shared" si="225"/>
        <v>plays</v>
      </c>
      <c r="S3620" s="13">
        <f>(I3620/86400)+25569+(-8/24)</f>
        <v>42158.294560185182</v>
      </c>
      <c r="T3620" s="13">
        <f>(J3620/86400)+25569+(-8/24)</f>
        <v>42128.294560185182</v>
      </c>
      <c r="U3620" t="str">
        <f t="shared" si="226"/>
        <v>May</v>
      </c>
      <c r="V3620">
        <f t="shared" si="227"/>
        <v>2015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>(E3621/D3621)*100</f>
        <v>112.99999999999999</v>
      </c>
      <c r="P3621" s="6">
        <f>E3621/L3621</f>
        <v>66.470588235294116</v>
      </c>
      <c r="Q3621" t="str">
        <f t="shared" si="224"/>
        <v>theater</v>
      </c>
      <c r="R3621" t="str">
        <f t="shared" si="225"/>
        <v>plays</v>
      </c>
      <c r="S3621" s="13">
        <f>(I3621/86400)+25569+(-8/24)</f>
        <v>42693.583333333336</v>
      </c>
      <c r="T3621" s="13">
        <f>(J3621/86400)+25569+(-8/24)</f>
        <v>42660.798912037033</v>
      </c>
      <c r="U3621" t="str">
        <f t="shared" si="226"/>
        <v>Oct</v>
      </c>
      <c r="V3621">
        <f t="shared" si="227"/>
        <v>2016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>(E3622/D3622)*100</f>
        <v>105.19047619047619</v>
      </c>
      <c r="P3622" s="6">
        <f>E3622/L3622</f>
        <v>56.065989847715734</v>
      </c>
      <c r="Q3622" t="str">
        <f t="shared" si="224"/>
        <v>theater</v>
      </c>
      <c r="R3622" t="str">
        <f t="shared" si="225"/>
        <v>plays</v>
      </c>
      <c r="S3622" s="13">
        <f>(I3622/86400)+25569+(-8/24)</f>
        <v>42067.833333333336</v>
      </c>
      <c r="T3622" s="13">
        <f>(J3622/86400)+25569+(-8/24)</f>
        <v>42037.60487268518</v>
      </c>
      <c r="U3622" t="str">
        <f t="shared" si="226"/>
        <v>Feb</v>
      </c>
      <c r="V3622">
        <f t="shared" si="227"/>
        <v>2015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>(E3623/D3623)*100</f>
        <v>109.73333333333332</v>
      </c>
      <c r="P3623" s="6">
        <f>E3623/L3623</f>
        <v>47.028571428571432</v>
      </c>
      <c r="Q3623" t="str">
        <f t="shared" si="224"/>
        <v>theater</v>
      </c>
      <c r="R3623" t="str">
        <f t="shared" si="225"/>
        <v>plays</v>
      </c>
      <c r="S3623" s="13">
        <f>(I3623/86400)+25569+(-8/24)</f>
        <v>42643.541666666664</v>
      </c>
      <c r="T3623" s="13">
        <f>(J3623/86400)+25569+(-8/24)</f>
        <v>42619.602361111109</v>
      </c>
      <c r="U3623" t="str">
        <f t="shared" si="226"/>
        <v>Sep</v>
      </c>
      <c r="V3623">
        <f t="shared" si="227"/>
        <v>2016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>(E3624/D3624)*100</f>
        <v>100.099</v>
      </c>
      <c r="P3624" s="6">
        <f>E3624/L3624</f>
        <v>47.666190476190479</v>
      </c>
      <c r="Q3624" t="str">
        <f t="shared" si="224"/>
        <v>theater</v>
      </c>
      <c r="R3624" t="str">
        <f t="shared" si="225"/>
        <v>plays</v>
      </c>
      <c r="S3624" s="13">
        <f>(I3624/86400)+25569+(-8/24)</f>
        <v>41909.807638888888</v>
      </c>
      <c r="T3624" s="13">
        <f>(J3624/86400)+25569+(-8/24)</f>
        <v>41876.888553240737</v>
      </c>
      <c r="U3624" t="str">
        <f t="shared" si="226"/>
        <v>Aug</v>
      </c>
      <c r="V3624">
        <f t="shared" si="227"/>
        <v>2014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>(E3625/D3625)*100</f>
        <v>120</v>
      </c>
      <c r="P3625" s="6">
        <f>E3625/L3625</f>
        <v>88.235294117647058</v>
      </c>
      <c r="Q3625" t="str">
        <f t="shared" si="224"/>
        <v>theater</v>
      </c>
      <c r="R3625" t="str">
        <f t="shared" si="225"/>
        <v>plays</v>
      </c>
      <c r="S3625" s="13">
        <f>(I3625/86400)+25569+(-8/24)</f>
        <v>41845.958333333328</v>
      </c>
      <c r="T3625" s="13">
        <f>(J3625/86400)+25569+(-8/24)</f>
        <v>41828.403587962959</v>
      </c>
      <c r="U3625" t="str">
        <f t="shared" si="226"/>
        <v>Jul</v>
      </c>
      <c r="V3625">
        <f t="shared" si="227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>(E3626/D3626)*100</f>
        <v>104.93333333333332</v>
      </c>
      <c r="P3626" s="6">
        <f>E3626/L3626</f>
        <v>80.717948717948715</v>
      </c>
      <c r="Q3626" t="str">
        <f t="shared" si="224"/>
        <v>theater</v>
      </c>
      <c r="R3626" t="str">
        <f t="shared" si="225"/>
        <v>plays</v>
      </c>
      <c r="S3626" s="13">
        <f>(I3626/86400)+25569+(-8/24)</f>
        <v>42605.44085648148</v>
      </c>
      <c r="T3626" s="13">
        <f>(J3626/86400)+25569+(-8/24)</f>
        <v>42545.44085648148</v>
      </c>
      <c r="U3626" t="str">
        <f t="shared" si="226"/>
        <v>Jun</v>
      </c>
      <c r="V3626">
        <f t="shared" si="227"/>
        <v>2016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>(E3627/D3627)*100</f>
        <v>102.66666666666666</v>
      </c>
      <c r="P3627" s="6">
        <f>E3627/L3627</f>
        <v>39.487179487179489</v>
      </c>
      <c r="Q3627" t="str">
        <f t="shared" si="224"/>
        <v>theater</v>
      </c>
      <c r="R3627" t="str">
        <f t="shared" si="225"/>
        <v>plays</v>
      </c>
      <c r="S3627" s="13">
        <f>(I3627/86400)+25569+(-8/24)</f>
        <v>42187.319178240738</v>
      </c>
      <c r="T3627" s="13">
        <f>(J3627/86400)+25569+(-8/24)</f>
        <v>42157.319178240738</v>
      </c>
      <c r="U3627" t="str">
        <f t="shared" si="226"/>
        <v>Jun</v>
      </c>
      <c r="V3627">
        <f t="shared" si="227"/>
        <v>2015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>(E3628/D3628)*100</f>
        <v>101.82500000000002</v>
      </c>
      <c r="P3628" s="6">
        <f>E3628/L3628</f>
        <v>84.854166666666671</v>
      </c>
      <c r="Q3628" t="str">
        <f t="shared" si="224"/>
        <v>theater</v>
      </c>
      <c r="R3628" t="str">
        <f t="shared" si="225"/>
        <v>plays</v>
      </c>
      <c r="S3628" s="13">
        <f>(I3628/86400)+25569+(-8/24)</f>
        <v>41867.333993055552</v>
      </c>
      <c r="T3628" s="13">
        <f>(J3628/86400)+25569+(-8/24)</f>
        <v>41846.333993055552</v>
      </c>
      <c r="U3628" t="str">
        <f t="shared" si="226"/>
        <v>Jul</v>
      </c>
      <c r="V3628">
        <f t="shared" si="227"/>
        <v>2014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>(E3629/D3629)*100</f>
        <v>100</v>
      </c>
      <c r="P3629" s="6">
        <f>E3629/L3629</f>
        <v>68.965517241379317</v>
      </c>
      <c r="Q3629" t="str">
        <f t="shared" si="224"/>
        <v>theater</v>
      </c>
      <c r="R3629" t="str">
        <f t="shared" si="225"/>
        <v>plays</v>
      </c>
      <c r="S3629" s="13">
        <f>(I3629/86400)+25569+(-8/24)</f>
        <v>42510.832638888889</v>
      </c>
      <c r="T3629" s="13">
        <f>(J3629/86400)+25569+(-8/24)</f>
        <v>42460.408414351848</v>
      </c>
      <c r="U3629" t="str">
        <f t="shared" si="226"/>
        <v>Mar</v>
      </c>
      <c r="V3629">
        <f t="shared" si="227"/>
        <v>2016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>(E3630/D3630)*100</f>
        <v>0</v>
      </c>
      <c r="P3630" s="6" t="e">
        <f>E3630/L3630</f>
        <v>#DIV/0!</v>
      </c>
      <c r="Q3630" t="str">
        <f t="shared" si="224"/>
        <v>theater</v>
      </c>
      <c r="R3630" t="str">
        <f t="shared" si="225"/>
        <v>musical</v>
      </c>
      <c r="S3630" s="13">
        <f>(I3630/86400)+25569+(-8/24)</f>
        <v>42351.541620370372</v>
      </c>
      <c r="T3630" s="13">
        <f>(J3630/86400)+25569+(-8/24)</f>
        <v>42291.4999537037</v>
      </c>
      <c r="U3630" t="str">
        <f t="shared" si="226"/>
        <v>Oct</v>
      </c>
      <c r="V3630">
        <f t="shared" si="227"/>
        <v>2015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>(E3631/D3631)*100</f>
        <v>1.9999999999999998E-4</v>
      </c>
      <c r="P3631" s="6">
        <f>E3631/L3631</f>
        <v>1</v>
      </c>
      <c r="Q3631" t="str">
        <f t="shared" si="224"/>
        <v>theater</v>
      </c>
      <c r="R3631" t="str">
        <f t="shared" si="225"/>
        <v>musical</v>
      </c>
      <c r="S3631" s="13">
        <f>(I3631/86400)+25569+(-8/24)</f>
        <v>42495.374999999993</v>
      </c>
      <c r="T3631" s="13">
        <f>(J3631/86400)+25569+(-8/24)</f>
        <v>42436.761157407404</v>
      </c>
      <c r="U3631" t="str">
        <f t="shared" si="226"/>
        <v>Mar</v>
      </c>
      <c r="V3631">
        <f t="shared" si="227"/>
        <v>2016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>(E3632/D3632)*100</f>
        <v>3.3333333333333333E-2</v>
      </c>
      <c r="P3632" s="6">
        <f>E3632/L3632</f>
        <v>1</v>
      </c>
      <c r="Q3632" t="str">
        <f t="shared" si="224"/>
        <v>theater</v>
      </c>
      <c r="R3632" t="str">
        <f t="shared" si="225"/>
        <v>musical</v>
      </c>
      <c r="S3632" s="13">
        <f>(I3632/86400)+25569+(-8/24)</f>
        <v>41972.555439814816</v>
      </c>
      <c r="T3632" s="13">
        <f>(J3632/86400)+25569+(-8/24)</f>
        <v>41942.513773148145</v>
      </c>
      <c r="U3632" t="str">
        <f t="shared" si="226"/>
        <v>Oct</v>
      </c>
      <c r="V3632">
        <f t="shared" si="227"/>
        <v>2014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>(E3633/D3633)*100</f>
        <v>51.023391812865491</v>
      </c>
      <c r="P3633" s="6">
        <f>E3633/L3633</f>
        <v>147.88135593220338</v>
      </c>
      <c r="Q3633" t="str">
        <f t="shared" si="224"/>
        <v>theater</v>
      </c>
      <c r="R3633" t="str">
        <f t="shared" si="225"/>
        <v>musical</v>
      </c>
      <c r="S3633" s="13">
        <f>(I3633/86400)+25569+(-8/24)</f>
        <v>41904.832638888889</v>
      </c>
      <c r="T3633" s="13">
        <f>(J3633/86400)+25569+(-8/24)</f>
        <v>41880.42010416666</v>
      </c>
      <c r="U3633" t="str">
        <f t="shared" si="226"/>
        <v>Aug</v>
      </c>
      <c r="V3633">
        <f t="shared" si="227"/>
        <v>2014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>(E3634/D3634)*100</f>
        <v>20</v>
      </c>
      <c r="P3634" s="6">
        <f>E3634/L3634</f>
        <v>100</v>
      </c>
      <c r="Q3634" t="str">
        <f t="shared" si="224"/>
        <v>theater</v>
      </c>
      <c r="R3634" t="str">
        <f t="shared" si="225"/>
        <v>musical</v>
      </c>
      <c r="S3634" s="13">
        <f>(I3634/86400)+25569+(-8/24)</f>
        <v>41966.603576388887</v>
      </c>
      <c r="T3634" s="13">
        <f>(J3634/86400)+25569+(-8/24)</f>
        <v>41946.603576388887</v>
      </c>
      <c r="U3634" t="str">
        <f t="shared" si="226"/>
        <v>Nov</v>
      </c>
      <c r="V3634">
        <f t="shared" si="227"/>
        <v>2014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>(E3635/D3635)*100</f>
        <v>35.24</v>
      </c>
      <c r="P3635" s="6">
        <f>E3635/L3635</f>
        <v>56.838709677419352</v>
      </c>
      <c r="Q3635" t="str">
        <f t="shared" si="224"/>
        <v>theater</v>
      </c>
      <c r="R3635" t="str">
        <f t="shared" si="225"/>
        <v>musical</v>
      </c>
      <c r="S3635" s="13">
        <f>(I3635/86400)+25569+(-8/24)</f>
        <v>42692.708333333336</v>
      </c>
      <c r="T3635" s="13">
        <f>(J3635/86400)+25569+(-8/24)</f>
        <v>42649.290127314809</v>
      </c>
      <c r="U3635" t="str">
        <f t="shared" si="226"/>
        <v>Oct</v>
      </c>
      <c r="V3635">
        <f t="shared" si="227"/>
        <v>2016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>(E3636/D3636)*100</f>
        <v>4.246666666666667</v>
      </c>
      <c r="P3636" s="6">
        <f>E3636/L3636</f>
        <v>176.94444444444446</v>
      </c>
      <c r="Q3636" t="str">
        <f t="shared" si="224"/>
        <v>theater</v>
      </c>
      <c r="R3636" t="str">
        <f t="shared" si="225"/>
        <v>musical</v>
      </c>
      <c r="S3636" s="13">
        <f>(I3636/86400)+25569+(-8/24)</f>
        <v>42748.832638888889</v>
      </c>
      <c r="T3636" s="13">
        <f>(J3636/86400)+25569+(-8/24)</f>
        <v>42700.833032407405</v>
      </c>
      <c r="U3636" t="str">
        <f t="shared" si="226"/>
        <v>Nov</v>
      </c>
      <c r="V3636">
        <f t="shared" si="227"/>
        <v>2016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>(E3637/D3637)*100</f>
        <v>36.457142857142856</v>
      </c>
      <c r="P3637" s="6">
        <f>E3637/L3637</f>
        <v>127.6</v>
      </c>
      <c r="Q3637" t="str">
        <f t="shared" si="224"/>
        <v>theater</v>
      </c>
      <c r="R3637" t="str">
        <f t="shared" si="225"/>
        <v>musical</v>
      </c>
      <c r="S3637" s="13">
        <f>(I3637/86400)+25569+(-8/24)</f>
        <v>42480.549490740734</v>
      </c>
      <c r="T3637" s="13">
        <f>(J3637/86400)+25569+(-8/24)</f>
        <v>42450.549490740734</v>
      </c>
      <c r="U3637" t="str">
        <f t="shared" si="226"/>
        <v>Mar</v>
      </c>
      <c r="V3637">
        <f t="shared" si="227"/>
        <v>2016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>(E3638/D3638)*100</f>
        <v>0</v>
      </c>
      <c r="P3638" s="6" t="e">
        <f>E3638/L3638</f>
        <v>#DIV/0!</v>
      </c>
      <c r="Q3638" t="str">
        <f t="shared" si="224"/>
        <v>theater</v>
      </c>
      <c r="R3638" t="str">
        <f t="shared" si="225"/>
        <v>musical</v>
      </c>
      <c r="S3638" s="13">
        <f>(I3638/86400)+25569+(-8/24)</f>
        <v>42261.361446759256</v>
      </c>
      <c r="T3638" s="13">
        <f>(J3638/86400)+25569+(-8/24)</f>
        <v>42226.361446759256</v>
      </c>
      <c r="U3638" t="str">
        <f t="shared" si="226"/>
        <v>Aug</v>
      </c>
      <c r="V3638">
        <f t="shared" si="227"/>
        <v>2015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>(E3639/D3639)*100</f>
        <v>30.866666666666664</v>
      </c>
      <c r="P3639" s="6">
        <f>E3639/L3639</f>
        <v>66.142857142857139</v>
      </c>
      <c r="Q3639" t="str">
        <f t="shared" si="224"/>
        <v>theater</v>
      </c>
      <c r="R3639" t="str">
        <f t="shared" si="225"/>
        <v>musical</v>
      </c>
      <c r="S3639" s="13">
        <f>(I3639/86400)+25569+(-8/24)</f>
        <v>42005.367303240739</v>
      </c>
      <c r="T3639" s="13">
        <f>(J3639/86400)+25569+(-8/24)</f>
        <v>41975.367303240739</v>
      </c>
      <c r="U3639" t="str">
        <f t="shared" si="226"/>
        <v>Dec</v>
      </c>
      <c r="V3639">
        <f t="shared" si="227"/>
        <v>2014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>(E3640/D3640)*100</f>
        <v>6.5454545454545459</v>
      </c>
      <c r="P3640" s="6">
        <f>E3640/L3640</f>
        <v>108</v>
      </c>
      <c r="Q3640" t="str">
        <f t="shared" si="224"/>
        <v>theater</v>
      </c>
      <c r="R3640" t="str">
        <f t="shared" si="225"/>
        <v>musical</v>
      </c>
      <c r="S3640" s="13">
        <f>(I3640/86400)+25569+(-8/24)</f>
        <v>42113.29782407407</v>
      </c>
      <c r="T3640" s="13">
        <f>(J3640/86400)+25569+(-8/24)</f>
        <v>42053.339490740742</v>
      </c>
      <c r="U3640" t="str">
        <f t="shared" si="226"/>
        <v>Feb</v>
      </c>
      <c r="V3640">
        <f t="shared" si="227"/>
        <v>2015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>(E3641/D3641)*100</f>
        <v>4.0000000000000001E-3</v>
      </c>
      <c r="P3641" s="6">
        <f>E3641/L3641</f>
        <v>1</v>
      </c>
      <c r="Q3641" t="str">
        <f t="shared" si="224"/>
        <v>theater</v>
      </c>
      <c r="R3641" t="str">
        <f t="shared" si="225"/>
        <v>musical</v>
      </c>
      <c r="S3641" s="13">
        <f>(I3641/86400)+25569+(-8/24)</f>
        <v>42650.299305555549</v>
      </c>
      <c r="T3641" s="13">
        <f>(J3641/86400)+25569+(-8/24)</f>
        <v>42590.343819444439</v>
      </c>
      <c r="U3641" t="str">
        <f t="shared" si="226"/>
        <v>Aug</v>
      </c>
      <c r="V3641">
        <f t="shared" si="227"/>
        <v>2016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>(E3642/D3642)*100</f>
        <v>5.5</v>
      </c>
      <c r="P3642" s="6">
        <f>E3642/L3642</f>
        <v>18.333333333333332</v>
      </c>
      <c r="Q3642" t="str">
        <f t="shared" si="224"/>
        <v>theater</v>
      </c>
      <c r="R3642" t="str">
        <f t="shared" si="225"/>
        <v>musical</v>
      </c>
      <c r="S3642" s="13">
        <f>(I3642/86400)+25569+(-8/24)</f>
        <v>42134.448263888888</v>
      </c>
      <c r="T3642" s="13">
        <f>(J3642/86400)+25569+(-8/24)</f>
        <v>42104.448263888888</v>
      </c>
      <c r="U3642" t="str">
        <f t="shared" si="226"/>
        <v>Apr</v>
      </c>
      <c r="V3642">
        <f t="shared" si="227"/>
        <v>2015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>(E3643/D3643)*100</f>
        <v>0</v>
      </c>
      <c r="P3643" s="6" t="e">
        <f>E3643/L3643</f>
        <v>#DIV/0!</v>
      </c>
      <c r="Q3643" t="str">
        <f t="shared" si="224"/>
        <v>theater</v>
      </c>
      <c r="R3643" t="str">
        <f t="shared" si="225"/>
        <v>musical</v>
      </c>
      <c r="S3643" s="13">
        <f>(I3643/86400)+25569+(-8/24)</f>
        <v>41916.875</v>
      </c>
      <c r="T3643" s="13">
        <f>(J3643/86400)+25569+(-8/24)</f>
        <v>41899.29373842592</v>
      </c>
      <c r="U3643" t="str">
        <f t="shared" si="226"/>
        <v>Sep</v>
      </c>
      <c r="V3643">
        <f t="shared" si="227"/>
        <v>2014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>(E3644/D3644)*100</f>
        <v>2.1428571428571428</v>
      </c>
      <c r="P3644" s="6">
        <f>E3644/L3644</f>
        <v>7.5</v>
      </c>
      <c r="Q3644" t="str">
        <f t="shared" si="224"/>
        <v>theater</v>
      </c>
      <c r="R3644" t="str">
        <f t="shared" si="225"/>
        <v>musical</v>
      </c>
      <c r="S3644" s="13">
        <f>(I3644/86400)+25569+(-8/24)</f>
        <v>42338.374999999993</v>
      </c>
      <c r="T3644" s="13">
        <f>(J3644/86400)+25569+(-8/24)</f>
        <v>42297.482951388891</v>
      </c>
      <c r="U3644" t="str">
        <f t="shared" si="226"/>
        <v>Oct</v>
      </c>
      <c r="V3644">
        <f t="shared" si="227"/>
        <v>2015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>(E3645/D3645)*100</f>
        <v>0</v>
      </c>
      <c r="P3645" s="6" t="e">
        <f>E3645/L3645</f>
        <v>#DIV/0!</v>
      </c>
      <c r="Q3645" t="str">
        <f t="shared" si="224"/>
        <v>theater</v>
      </c>
      <c r="R3645" t="str">
        <f t="shared" si="225"/>
        <v>musical</v>
      </c>
      <c r="S3645" s="13">
        <f>(I3645/86400)+25569+(-8/24)</f>
        <v>42324.852303240739</v>
      </c>
      <c r="T3645" s="13">
        <f>(J3645/86400)+25569+(-8/24)</f>
        <v>42284.810636574075</v>
      </c>
      <c r="U3645" t="str">
        <f t="shared" si="226"/>
        <v>Oct</v>
      </c>
      <c r="V3645">
        <f t="shared" si="227"/>
        <v>2015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>(E3646/D3646)*100</f>
        <v>16.420000000000002</v>
      </c>
      <c r="P3646" s="6">
        <f>E3646/L3646</f>
        <v>68.416666666666671</v>
      </c>
      <c r="Q3646" t="str">
        <f t="shared" si="224"/>
        <v>theater</v>
      </c>
      <c r="R3646" t="str">
        <f t="shared" si="225"/>
        <v>musical</v>
      </c>
      <c r="S3646" s="13">
        <f>(I3646/86400)+25569+(-8/24)</f>
        <v>42436.874305555553</v>
      </c>
      <c r="T3646" s="13">
        <f>(J3646/86400)+25569+(-8/24)</f>
        <v>42408.908414351848</v>
      </c>
      <c r="U3646" t="str">
        <f t="shared" si="226"/>
        <v>Feb</v>
      </c>
      <c r="V3646">
        <f t="shared" si="227"/>
        <v>2016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>(E3647/D3647)*100</f>
        <v>0.1</v>
      </c>
      <c r="P3647" s="6">
        <f>E3647/L3647</f>
        <v>1</v>
      </c>
      <c r="Q3647" t="str">
        <f t="shared" si="224"/>
        <v>theater</v>
      </c>
      <c r="R3647" t="str">
        <f t="shared" si="225"/>
        <v>musical</v>
      </c>
      <c r="S3647" s="13">
        <f>(I3647/86400)+25569+(-8/24)</f>
        <v>42695.678680555553</v>
      </c>
      <c r="T3647" s="13">
        <f>(J3647/86400)+25569+(-8/24)</f>
        <v>42665.637013888881</v>
      </c>
      <c r="U3647" t="str">
        <f t="shared" si="226"/>
        <v>Oct</v>
      </c>
      <c r="V3647">
        <f t="shared" si="227"/>
        <v>2016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>(E3648/D3648)*100</f>
        <v>4.8099999999999996</v>
      </c>
      <c r="P3648" s="6">
        <f>E3648/L3648</f>
        <v>60.125</v>
      </c>
      <c r="Q3648" t="str">
        <f t="shared" si="224"/>
        <v>theater</v>
      </c>
      <c r="R3648" t="str">
        <f t="shared" si="225"/>
        <v>musical</v>
      </c>
      <c r="S3648" s="13">
        <f>(I3648/86400)+25569+(-8/24)</f>
        <v>42171.645833333336</v>
      </c>
      <c r="T3648" s="13">
        <f>(J3648/86400)+25569+(-8/24)</f>
        <v>42140.08798611111</v>
      </c>
      <c r="U3648" t="str">
        <f t="shared" si="226"/>
        <v>May</v>
      </c>
      <c r="V3648">
        <f t="shared" si="227"/>
        <v>2015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>(E3649/D3649)*100</f>
        <v>6</v>
      </c>
      <c r="P3649" s="6">
        <f>E3649/L3649</f>
        <v>15</v>
      </c>
      <c r="Q3649" t="str">
        <f t="shared" si="224"/>
        <v>theater</v>
      </c>
      <c r="R3649" t="str">
        <f t="shared" si="225"/>
        <v>musical</v>
      </c>
      <c r="S3649" s="13">
        <f>(I3649/86400)+25569+(-8/24)</f>
        <v>42643.415821759256</v>
      </c>
      <c r="T3649" s="13">
        <f>(J3649/86400)+25569+(-8/24)</f>
        <v>42598.415821759256</v>
      </c>
      <c r="U3649" t="str">
        <f t="shared" si="226"/>
        <v>Aug</v>
      </c>
      <c r="V3649">
        <f t="shared" si="227"/>
        <v>2016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>(E3650/D3650)*100</f>
        <v>100.38249999999999</v>
      </c>
      <c r="P3650" s="6">
        <f>E3650/L3650</f>
        <v>550.04109589041093</v>
      </c>
      <c r="Q3650" t="str">
        <f t="shared" si="224"/>
        <v>theater</v>
      </c>
      <c r="R3650" t="str">
        <f t="shared" si="225"/>
        <v>plays</v>
      </c>
      <c r="S3650" s="13">
        <f>(I3650/86400)+25569+(-8/24)</f>
        <v>41916.958854166667</v>
      </c>
      <c r="T3650" s="13">
        <f>(J3650/86400)+25569+(-8/24)</f>
        <v>41886.958854166667</v>
      </c>
      <c r="U3650" t="str">
        <f t="shared" si="226"/>
        <v>Sep</v>
      </c>
      <c r="V3650">
        <f t="shared" si="227"/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>(E3651/D3651)*100</f>
        <v>104</v>
      </c>
      <c r="P3651" s="6">
        <f>E3651/L3651</f>
        <v>97.5</v>
      </c>
      <c r="Q3651" t="str">
        <f t="shared" ref="Q3651:Q3714" si="228">LEFT(N3651,FIND("/",N3651)-1)</f>
        <v>theater</v>
      </c>
      <c r="R3651" t="str">
        <f t="shared" ref="R3651:R3714" si="229">MID(N3651,FIND("/",N3651)+1,20)</f>
        <v>plays</v>
      </c>
      <c r="S3651" s="13">
        <f>(I3651/86400)+25569+(-8/24)</f>
        <v>41806.379560185182</v>
      </c>
      <c r="T3651" s="13">
        <f>(J3651/86400)+25569+(-8/24)</f>
        <v>41780.379560185182</v>
      </c>
      <c r="U3651" t="str">
        <f t="shared" ref="U3651:U3714" si="230">TEXT(T3651,"mmm")</f>
        <v>May</v>
      </c>
      <c r="V3651">
        <f t="shared" ref="V3651:V3714" si="231">YEAR(T3651)</f>
        <v>2014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>(E3652/D3652)*100</f>
        <v>100</v>
      </c>
      <c r="P3652" s="6">
        <f>E3652/L3652</f>
        <v>29.411764705882351</v>
      </c>
      <c r="Q3652" t="str">
        <f t="shared" si="228"/>
        <v>theater</v>
      </c>
      <c r="R3652" t="str">
        <f t="shared" si="229"/>
        <v>plays</v>
      </c>
      <c r="S3652" s="13">
        <f>(I3652/86400)+25569+(-8/24)</f>
        <v>42402.145648148151</v>
      </c>
      <c r="T3652" s="13">
        <f>(J3652/86400)+25569+(-8/24)</f>
        <v>42381.145648148151</v>
      </c>
      <c r="U3652" t="str">
        <f t="shared" si="230"/>
        <v>Jan</v>
      </c>
      <c r="V3652">
        <f t="shared" si="231"/>
        <v>2016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>(E3653/D3653)*100</f>
        <v>104</v>
      </c>
      <c r="P3653" s="6">
        <f>E3653/L3653</f>
        <v>57.777777777777779</v>
      </c>
      <c r="Q3653" t="str">
        <f t="shared" si="228"/>
        <v>theater</v>
      </c>
      <c r="R3653" t="str">
        <f t="shared" si="229"/>
        <v>plays</v>
      </c>
      <c r="S3653" s="13">
        <f>(I3653/86400)+25569+(-8/24)</f>
        <v>41861.332638888889</v>
      </c>
      <c r="T3653" s="13">
        <f>(J3653/86400)+25569+(-8/24)</f>
        <v>41828.312986111108</v>
      </c>
      <c r="U3653" t="str">
        <f t="shared" si="230"/>
        <v>Jul</v>
      </c>
      <c r="V3653">
        <f t="shared" si="231"/>
        <v>2014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>(E3654/D3654)*100</f>
        <v>250.66666666666669</v>
      </c>
      <c r="P3654" s="6">
        <f>E3654/L3654</f>
        <v>44.235294117647058</v>
      </c>
      <c r="Q3654" t="str">
        <f t="shared" si="228"/>
        <v>theater</v>
      </c>
      <c r="R3654" t="str">
        <f t="shared" si="229"/>
        <v>plays</v>
      </c>
      <c r="S3654" s="13">
        <f>(I3654/86400)+25569+(-8/24)</f>
        <v>42606.832638888889</v>
      </c>
      <c r="T3654" s="13">
        <f>(J3654/86400)+25569+(-8/24)</f>
        <v>42596.311365740738</v>
      </c>
      <c r="U3654" t="str">
        <f t="shared" si="230"/>
        <v>Aug</v>
      </c>
      <c r="V3654">
        <f t="shared" si="231"/>
        <v>2016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>(E3655/D3655)*100</f>
        <v>100.49999999999999</v>
      </c>
      <c r="P3655" s="6">
        <f>E3655/L3655</f>
        <v>60.909090909090907</v>
      </c>
      <c r="Q3655" t="str">
        <f t="shared" si="228"/>
        <v>theater</v>
      </c>
      <c r="R3655" t="str">
        <f t="shared" si="229"/>
        <v>plays</v>
      </c>
      <c r="S3655" s="13">
        <f>(I3655/86400)+25569+(-8/24)</f>
        <v>42221.030173611107</v>
      </c>
      <c r="T3655" s="13">
        <f>(J3655/86400)+25569+(-8/24)</f>
        <v>42191.030173611107</v>
      </c>
      <c r="U3655" t="str">
        <f t="shared" si="230"/>
        <v>Jul</v>
      </c>
      <c r="V3655">
        <f t="shared" si="231"/>
        <v>2015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>(E3656/D3656)*100</f>
        <v>174.4</v>
      </c>
      <c r="P3656" s="6">
        <f>E3656/L3656</f>
        <v>68.84210526315789</v>
      </c>
      <c r="Q3656" t="str">
        <f t="shared" si="228"/>
        <v>theater</v>
      </c>
      <c r="R3656" t="str">
        <f t="shared" si="229"/>
        <v>plays</v>
      </c>
      <c r="S3656" s="13">
        <f>(I3656/86400)+25569+(-8/24)</f>
        <v>42463.374999999993</v>
      </c>
      <c r="T3656" s="13">
        <f>(J3656/86400)+25569+(-8/24)</f>
        <v>42440.08317129629</v>
      </c>
      <c r="U3656" t="str">
        <f t="shared" si="230"/>
        <v>Mar</v>
      </c>
      <c r="V3656">
        <f t="shared" si="231"/>
        <v>2016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>(E3657/D3657)*100</f>
        <v>116.26</v>
      </c>
      <c r="P3657" s="6">
        <f>E3657/L3657</f>
        <v>73.582278481012665</v>
      </c>
      <c r="Q3657" t="str">
        <f t="shared" si="228"/>
        <v>theater</v>
      </c>
      <c r="R3657" t="str">
        <f t="shared" si="229"/>
        <v>plays</v>
      </c>
      <c r="S3657" s="13">
        <f>(I3657/86400)+25569+(-8/24)</f>
        <v>42202.957638888889</v>
      </c>
      <c r="T3657" s="13">
        <f>(J3657/86400)+25569+(-8/24)</f>
        <v>42173.469884259255</v>
      </c>
      <c r="U3657" t="str">
        <f t="shared" si="230"/>
        <v>Jun</v>
      </c>
      <c r="V3657">
        <f t="shared" si="231"/>
        <v>2015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>(E3658/D3658)*100</f>
        <v>105.82000000000001</v>
      </c>
      <c r="P3658" s="6">
        <f>E3658/L3658</f>
        <v>115.02173913043478</v>
      </c>
      <c r="Q3658" t="str">
        <f t="shared" si="228"/>
        <v>theater</v>
      </c>
      <c r="R3658" t="str">
        <f t="shared" si="229"/>
        <v>plays</v>
      </c>
      <c r="S3658" s="13">
        <f>(I3658/86400)+25569+(-8/24)</f>
        <v>42767.624305555553</v>
      </c>
      <c r="T3658" s="13">
        <f>(J3658/86400)+25569+(-8/24)</f>
        <v>42737.576805555553</v>
      </c>
      <c r="U3658" t="str">
        <f t="shared" si="230"/>
        <v>Jan</v>
      </c>
      <c r="V3658">
        <f t="shared" si="231"/>
        <v>2017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>(E3659/D3659)*100</f>
        <v>110.75</v>
      </c>
      <c r="P3659" s="6">
        <f>E3659/L3659</f>
        <v>110.75</v>
      </c>
      <c r="Q3659" t="str">
        <f t="shared" si="228"/>
        <v>theater</v>
      </c>
      <c r="R3659" t="str">
        <f t="shared" si="229"/>
        <v>plays</v>
      </c>
      <c r="S3659" s="13">
        <f>(I3659/86400)+25569+(-8/24)</f>
        <v>42522.570833333331</v>
      </c>
      <c r="T3659" s="13">
        <f>(J3659/86400)+25569+(-8/24)</f>
        <v>42499.2965162037</v>
      </c>
      <c r="U3659" t="str">
        <f t="shared" si="230"/>
        <v>May</v>
      </c>
      <c r="V3659">
        <f t="shared" si="231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>(E3660/D3660)*100</f>
        <v>100.66666666666666</v>
      </c>
      <c r="P3660" s="6">
        <f>E3660/L3660</f>
        <v>75.5</v>
      </c>
      <c r="Q3660" t="str">
        <f t="shared" si="228"/>
        <v>theater</v>
      </c>
      <c r="R3660" t="str">
        <f t="shared" si="229"/>
        <v>plays</v>
      </c>
      <c r="S3660" s="13">
        <f>(I3660/86400)+25569+(-8/24)</f>
        <v>41821.832638888889</v>
      </c>
      <c r="T3660" s="13">
        <f>(J3660/86400)+25569+(-8/24)</f>
        <v>41775.525231481479</v>
      </c>
      <c r="U3660" t="str">
        <f t="shared" si="230"/>
        <v>May</v>
      </c>
      <c r="V3660">
        <f t="shared" si="231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>(E3661/D3661)*100</f>
        <v>102.03333333333333</v>
      </c>
      <c r="P3661" s="6">
        <f>E3661/L3661</f>
        <v>235.46153846153845</v>
      </c>
      <c r="Q3661" t="str">
        <f t="shared" si="228"/>
        <v>theater</v>
      </c>
      <c r="R3661" t="str">
        <f t="shared" si="229"/>
        <v>plays</v>
      </c>
      <c r="S3661" s="13">
        <f>(I3661/86400)+25569+(-8/24)</f>
        <v>42082.277083333327</v>
      </c>
      <c r="T3661" s="13">
        <f>(J3661/86400)+25569+(-8/24)</f>
        <v>42054.943865740737</v>
      </c>
      <c r="U3661" t="str">
        <f t="shared" si="230"/>
        <v>Feb</v>
      </c>
      <c r="V3661">
        <f t="shared" si="231"/>
        <v>2015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>(E3662/D3662)*100</f>
        <v>100</v>
      </c>
      <c r="P3662" s="6">
        <f>E3662/L3662</f>
        <v>11.363636363636363</v>
      </c>
      <c r="Q3662" t="str">
        <f t="shared" si="228"/>
        <v>theater</v>
      </c>
      <c r="R3662" t="str">
        <f t="shared" si="229"/>
        <v>plays</v>
      </c>
      <c r="S3662" s="13">
        <f>(I3662/86400)+25569+(-8/24)</f>
        <v>41996.547743055555</v>
      </c>
      <c r="T3662" s="13">
        <f>(J3662/86400)+25569+(-8/24)</f>
        <v>41971.547743055555</v>
      </c>
      <c r="U3662" t="str">
        <f t="shared" si="230"/>
        <v>Nov</v>
      </c>
      <c r="V3662">
        <f t="shared" si="231"/>
        <v>2014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>(E3663/D3663)*100</f>
        <v>111.00000000000001</v>
      </c>
      <c r="P3663" s="6">
        <f>E3663/L3663</f>
        <v>92.5</v>
      </c>
      <c r="Q3663" t="str">
        <f t="shared" si="228"/>
        <v>theater</v>
      </c>
      <c r="R3663" t="str">
        <f t="shared" si="229"/>
        <v>plays</v>
      </c>
      <c r="S3663" s="13">
        <f>(I3663/86400)+25569+(-8/24)</f>
        <v>42469.833333333336</v>
      </c>
      <c r="T3663" s="13">
        <f>(J3663/86400)+25569+(-8/24)</f>
        <v>42447.563333333332</v>
      </c>
      <c r="U3663" t="str">
        <f t="shared" si="230"/>
        <v>Mar</v>
      </c>
      <c r="V3663">
        <f t="shared" si="231"/>
        <v>2016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>(E3664/D3664)*100</f>
        <v>101.42500000000001</v>
      </c>
      <c r="P3664" s="6">
        <f>E3664/L3664</f>
        <v>202.85</v>
      </c>
      <c r="Q3664" t="str">
        <f t="shared" si="228"/>
        <v>theater</v>
      </c>
      <c r="R3664" t="str">
        <f t="shared" si="229"/>
        <v>plays</v>
      </c>
      <c r="S3664" s="13">
        <f>(I3664/86400)+25569+(-8/24)</f>
        <v>42093.84506944444</v>
      </c>
      <c r="T3664" s="13">
        <f>(J3664/86400)+25569+(-8/24)</f>
        <v>42063.886736111112</v>
      </c>
      <c r="U3664" t="str">
        <f t="shared" si="230"/>
        <v>Feb</v>
      </c>
      <c r="V3664">
        <f t="shared" si="231"/>
        <v>2015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>(E3665/D3665)*100</f>
        <v>104</v>
      </c>
      <c r="P3665" s="6">
        <f>E3665/L3665</f>
        <v>26</v>
      </c>
      <c r="Q3665" t="str">
        <f t="shared" si="228"/>
        <v>theater</v>
      </c>
      <c r="R3665" t="str">
        <f t="shared" si="229"/>
        <v>plays</v>
      </c>
      <c r="S3665" s="13">
        <f>(I3665/86400)+25569+(-8/24)</f>
        <v>42725.160069444442</v>
      </c>
      <c r="T3665" s="13">
        <f>(J3665/86400)+25569+(-8/24)</f>
        <v>42665.118402777771</v>
      </c>
      <c r="U3665" t="str">
        <f t="shared" si="230"/>
        <v>Oct</v>
      </c>
      <c r="V3665">
        <f t="shared" si="231"/>
        <v>2016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>(E3666/D3666)*100</f>
        <v>109.375</v>
      </c>
      <c r="P3666" s="6">
        <f>E3666/L3666</f>
        <v>46.05263157894737</v>
      </c>
      <c r="Q3666" t="str">
        <f t="shared" si="228"/>
        <v>theater</v>
      </c>
      <c r="R3666" t="str">
        <f t="shared" si="229"/>
        <v>plays</v>
      </c>
      <c r="S3666" s="13">
        <f>(I3666/86400)+25569+(-8/24)</f>
        <v>42536.91538194444</v>
      </c>
      <c r="T3666" s="13">
        <f>(J3666/86400)+25569+(-8/24)</f>
        <v>42522.91538194444</v>
      </c>
      <c r="U3666" t="str">
        <f t="shared" si="230"/>
        <v>Jun</v>
      </c>
      <c r="V3666">
        <f t="shared" si="231"/>
        <v>2016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>(E3667/D3667)*100</f>
        <v>115.16129032258064</v>
      </c>
      <c r="P3667" s="6">
        <f>E3667/L3667</f>
        <v>51</v>
      </c>
      <c r="Q3667" t="str">
        <f t="shared" si="228"/>
        <v>theater</v>
      </c>
      <c r="R3667" t="str">
        <f t="shared" si="229"/>
        <v>plays</v>
      </c>
      <c r="S3667" s="13">
        <f>(I3667/86400)+25569+(-8/24)</f>
        <v>42305.495833333327</v>
      </c>
      <c r="T3667" s="13">
        <f>(J3667/86400)+25569+(-8/24)</f>
        <v>42294.47479166666</v>
      </c>
      <c r="U3667" t="str">
        <f t="shared" si="230"/>
        <v>Oct</v>
      </c>
      <c r="V3667">
        <f t="shared" si="231"/>
        <v>2015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>(E3668/D3668)*100</f>
        <v>100</v>
      </c>
      <c r="P3668" s="6">
        <f>E3668/L3668</f>
        <v>31.578947368421051</v>
      </c>
      <c r="Q3668" t="str">
        <f t="shared" si="228"/>
        <v>theater</v>
      </c>
      <c r="R3668" t="str">
        <f t="shared" si="229"/>
        <v>plays</v>
      </c>
      <c r="S3668" s="13">
        <f>(I3668/86400)+25569+(-8/24)</f>
        <v>41843.958333333328</v>
      </c>
      <c r="T3668" s="13">
        <f>(J3668/86400)+25569+(-8/24)</f>
        <v>41822.571550925924</v>
      </c>
      <c r="U3668" t="str">
        <f t="shared" si="230"/>
        <v>Jul</v>
      </c>
      <c r="V3668">
        <f t="shared" si="231"/>
        <v>2014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>(E3669/D3669)*100</f>
        <v>103.17033333333335</v>
      </c>
      <c r="P3669" s="6">
        <f>E3669/L3669</f>
        <v>53.363965517241382</v>
      </c>
      <c r="Q3669" t="str">
        <f t="shared" si="228"/>
        <v>theater</v>
      </c>
      <c r="R3669" t="str">
        <f t="shared" si="229"/>
        <v>plays</v>
      </c>
      <c r="S3669" s="13">
        <f>(I3669/86400)+25569+(-8/24)</f>
        <v>42203.636793981474</v>
      </c>
      <c r="T3669" s="13">
        <f>(J3669/86400)+25569+(-8/24)</f>
        <v>42173.636793981474</v>
      </c>
      <c r="U3669" t="str">
        <f t="shared" si="230"/>
        <v>Jun</v>
      </c>
      <c r="V3669">
        <f t="shared" si="231"/>
        <v>2015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>(E3670/D3670)*100</f>
        <v>103.49999999999999</v>
      </c>
      <c r="P3670" s="6">
        <f>E3670/L3670</f>
        <v>36.964285714285715</v>
      </c>
      <c r="Q3670" t="str">
        <f t="shared" si="228"/>
        <v>theater</v>
      </c>
      <c r="R3670" t="str">
        <f t="shared" si="229"/>
        <v>plays</v>
      </c>
      <c r="S3670" s="13">
        <f>(I3670/86400)+25569+(-8/24)</f>
        <v>42208.439583333333</v>
      </c>
      <c r="T3670" s="13">
        <f>(J3670/86400)+25569+(-8/24)</f>
        <v>42185.222824074073</v>
      </c>
      <c r="U3670" t="str">
        <f t="shared" si="230"/>
        <v>Jun</v>
      </c>
      <c r="V3670">
        <f t="shared" si="231"/>
        <v>2015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>(E3671/D3671)*100</f>
        <v>138.19999999999999</v>
      </c>
      <c r="P3671" s="6">
        <f>E3671/L3671</f>
        <v>81.294117647058826</v>
      </c>
      <c r="Q3671" t="str">
        <f t="shared" si="228"/>
        <v>theater</v>
      </c>
      <c r="R3671" t="str">
        <f t="shared" si="229"/>
        <v>plays</v>
      </c>
      <c r="S3671" s="13">
        <f>(I3671/86400)+25569+(-8/24)</f>
        <v>42166.341863425921</v>
      </c>
      <c r="T3671" s="13">
        <f>(J3671/86400)+25569+(-8/24)</f>
        <v>42136.341863425921</v>
      </c>
      <c r="U3671" t="str">
        <f t="shared" si="230"/>
        <v>May</v>
      </c>
      <c r="V3671">
        <f t="shared" si="231"/>
        <v>2015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>(E3672/D3672)*100</f>
        <v>109.54545454545455</v>
      </c>
      <c r="P3672" s="6">
        <f>E3672/L3672</f>
        <v>20.083333333333332</v>
      </c>
      <c r="Q3672" t="str">
        <f t="shared" si="228"/>
        <v>theater</v>
      </c>
      <c r="R3672" t="str">
        <f t="shared" si="229"/>
        <v>plays</v>
      </c>
      <c r="S3672" s="13">
        <f>(I3672/86400)+25569+(-8/24)</f>
        <v>42155.624999999993</v>
      </c>
      <c r="T3672" s="13">
        <f>(J3672/86400)+25569+(-8/24)</f>
        <v>42142.180682870363</v>
      </c>
      <c r="U3672" t="str">
        <f t="shared" si="230"/>
        <v>May</v>
      </c>
      <c r="V3672">
        <f t="shared" si="231"/>
        <v>2015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>(E3673/D3673)*100</f>
        <v>100.85714285714286</v>
      </c>
      <c r="P3673" s="6">
        <f>E3673/L3673</f>
        <v>88.25</v>
      </c>
      <c r="Q3673" t="str">
        <f t="shared" si="228"/>
        <v>theater</v>
      </c>
      <c r="R3673" t="str">
        <f t="shared" si="229"/>
        <v>plays</v>
      </c>
      <c r="S3673" s="13">
        <f>(I3673/86400)+25569+(-8/24)</f>
        <v>41840.832638888889</v>
      </c>
      <c r="T3673" s="13">
        <f>(J3673/86400)+25569+(-8/24)</f>
        <v>41820.294756944444</v>
      </c>
      <c r="U3673" t="str">
        <f t="shared" si="230"/>
        <v>Jun</v>
      </c>
      <c r="V3673">
        <f t="shared" si="231"/>
        <v>2014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>(E3674/D3674)*100</f>
        <v>101.53333333333335</v>
      </c>
      <c r="P3674" s="6">
        <f>E3674/L3674</f>
        <v>53.438596491228068</v>
      </c>
      <c r="Q3674" t="str">
        <f t="shared" si="228"/>
        <v>theater</v>
      </c>
      <c r="R3674" t="str">
        <f t="shared" si="229"/>
        <v>plays</v>
      </c>
      <c r="S3674" s="13">
        <f>(I3674/86400)+25569+(-8/24)</f>
        <v>41908.613240740735</v>
      </c>
      <c r="T3674" s="13">
        <f>(J3674/86400)+25569+(-8/24)</f>
        <v>41878.613240740735</v>
      </c>
      <c r="U3674" t="str">
        <f t="shared" si="230"/>
        <v>Aug</v>
      </c>
      <c r="V3674">
        <f t="shared" si="231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>(E3675/D3675)*100</f>
        <v>113.625</v>
      </c>
      <c r="P3675" s="6">
        <f>E3675/L3675</f>
        <v>39.868421052631582</v>
      </c>
      <c r="Q3675" t="str">
        <f t="shared" si="228"/>
        <v>theater</v>
      </c>
      <c r="R3675" t="str">
        <f t="shared" si="229"/>
        <v>plays</v>
      </c>
      <c r="S3675" s="13">
        <f>(I3675/86400)+25569+(-8/24)</f>
        <v>41948.202777777777</v>
      </c>
      <c r="T3675" s="13">
        <f>(J3675/86400)+25569+(-8/24)</f>
        <v>41913.961770833332</v>
      </c>
      <c r="U3675" t="str">
        <f t="shared" si="230"/>
        <v>Oct</v>
      </c>
      <c r="V3675">
        <f t="shared" si="231"/>
        <v>2014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>(E3676/D3676)*100</f>
        <v>100</v>
      </c>
      <c r="P3676" s="6">
        <f>E3676/L3676</f>
        <v>145.16129032258064</v>
      </c>
      <c r="Q3676" t="str">
        <f t="shared" si="228"/>
        <v>theater</v>
      </c>
      <c r="R3676" t="str">
        <f t="shared" si="229"/>
        <v>plays</v>
      </c>
      <c r="S3676" s="13">
        <f>(I3676/86400)+25569+(-8/24)</f>
        <v>42616.539687499993</v>
      </c>
      <c r="T3676" s="13">
        <f>(J3676/86400)+25569+(-8/24)</f>
        <v>42556.539687499993</v>
      </c>
      <c r="U3676" t="str">
        <f t="shared" si="230"/>
        <v>Jul</v>
      </c>
      <c r="V3676">
        <f t="shared" si="231"/>
        <v>2016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>(E3677/D3677)*100</f>
        <v>140</v>
      </c>
      <c r="P3677" s="6">
        <f>E3677/L3677</f>
        <v>23.333333333333332</v>
      </c>
      <c r="Q3677" t="str">
        <f t="shared" si="228"/>
        <v>theater</v>
      </c>
      <c r="R3677" t="str">
        <f t="shared" si="229"/>
        <v>plays</v>
      </c>
      <c r="S3677" s="13">
        <f>(I3677/86400)+25569+(-8/24)</f>
        <v>42505.624999999993</v>
      </c>
      <c r="T3677" s="13">
        <f>(J3677/86400)+25569+(-8/24)</f>
        <v>42493.263680555552</v>
      </c>
      <c r="U3677" t="str">
        <f t="shared" si="230"/>
        <v>May</v>
      </c>
      <c r="V3677">
        <f t="shared" si="231"/>
        <v>2016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>(E3678/D3678)*100</f>
        <v>128.75</v>
      </c>
      <c r="P3678" s="6">
        <f>E3678/L3678</f>
        <v>64.375</v>
      </c>
      <c r="Q3678" t="str">
        <f t="shared" si="228"/>
        <v>theater</v>
      </c>
      <c r="R3678" t="str">
        <f t="shared" si="229"/>
        <v>plays</v>
      </c>
      <c r="S3678" s="13">
        <f>(I3678/86400)+25569+(-8/24)</f>
        <v>41894.482453703698</v>
      </c>
      <c r="T3678" s="13">
        <f>(J3678/86400)+25569+(-8/24)</f>
        <v>41876.482453703698</v>
      </c>
      <c r="U3678" t="str">
        <f t="shared" si="230"/>
        <v>Aug</v>
      </c>
      <c r="V3678">
        <f t="shared" si="231"/>
        <v>2014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>(E3679/D3679)*100</f>
        <v>102.90416666666667</v>
      </c>
      <c r="P3679" s="6">
        <f>E3679/L3679</f>
        <v>62.052763819095475</v>
      </c>
      <c r="Q3679" t="str">
        <f t="shared" si="228"/>
        <v>theater</v>
      </c>
      <c r="R3679" t="str">
        <f t="shared" si="229"/>
        <v>plays</v>
      </c>
      <c r="S3679" s="13">
        <f>(I3679/86400)+25569+(-8/24)</f>
        <v>41822.832638888889</v>
      </c>
      <c r="T3679" s="13">
        <f>(J3679/86400)+25569+(-8/24)</f>
        <v>41802.240949074076</v>
      </c>
      <c r="U3679" t="str">
        <f t="shared" si="230"/>
        <v>Jun</v>
      </c>
      <c r="V3679">
        <f t="shared" si="231"/>
        <v>2014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>(E3680/D3680)*100</f>
        <v>102.49999999999999</v>
      </c>
      <c r="P3680" s="6">
        <f>E3680/L3680</f>
        <v>66.129032258064512</v>
      </c>
      <c r="Q3680" t="str">
        <f t="shared" si="228"/>
        <v>theater</v>
      </c>
      <c r="R3680" t="str">
        <f t="shared" si="229"/>
        <v>plays</v>
      </c>
      <c r="S3680" s="13">
        <f>(I3680/86400)+25569+(-8/24)</f>
        <v>42155.197893518511</v>
      </c>
      <c r="T3680" s="13">
        <f>(J3680/86400)+25569+(-8/24)</f>
        <v>42120.197893518511</v>
      </c>
      <c r="U3680" t="str">
        <f t="shared" si="230"/>
        <v>Apr</v>
      </c>
      <c r="V3680">
        <f t="shared" si="231"/>
        <v>2015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>(E3681/D3681)*100</f>
        <v>110.1</v>
      </c>
      <c r="P3681" s="6">
        <f>E3681/L3681</f>
        <v>73.400000000000006</v>
      </c>
      <c r="Q3681" t="str">
        <f t="shared" si="228"/>
        <v>theater</v>
      </c>
      <c r="R3681" t="str">
        <f t="shared" si="229"/>
        <v>plays</v>
      </c>
      <c r="S3681" s="13">
        <f>(I3681/86400)+25569+(-8/24)</f>
        <v>41820.874305555553</v>
      </c>
      <c r="T3681" s="13">
        <f>(J3681/86400)+25569+(-8/24)</f>
        <v>41786.428020833329</v>
      </c>
      <c r="U3681" t="str">
        <f t="shared" si="230"/>
        <v>May</v>
      </c>
      <c r="V3681">
        <f t="shared" si="231"/>
        <v>2014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>(E3682/D3682)*100</f>
        <v>112.76666666666667</v>
      </c>
      <c r="P3682" s="6">
        <f>E3682/L3682</f>
        <v>99.5</v>
      </c>
      <c r="Q3682" t="str">
        <f t="shared" si="228"/>
        <v>theater</v>
      </c>
      <c r="R3682" t="str">
        <f t="shared" si="229"/>
        <v>plays</v>
      </c>
      <c r="S3682" s="13">
        <f>(I3682/86400)+25569+(-8/24)</f>
        <v>42648.120763888888</v>
      </c>
      <c r="T3682" s="13">
        <f>(J3682/86400)+25569+(-8/24)</f>
        <v>42627.120763888888</v>
      </c>
      <c r="U3682" t="str">
        <f t="shared" si="230"/>
        <v>Sep</v>
      </c>
      <c r="V3682">
        <f t="shared" si="231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>(E3683/D3683)*100</f>
        <v>111.9</v>
      </c>
      <c r="P3683" s="6">
        <f>E3683/L3683</f>
        <v>62.166666666666664</v>
      </c>
      <c r="Q3683" t="str">
        <f t="shared" si="228"/>
        <v>theater</v>
      </c>
      <c r="R3683" t="str">
        <f t="shared" si="229"/>
        <v>plays</v>
      </c>
      <c r="S3683" s="13">
        <f>(I3683/86400)+25569+(-8/24)</f>
        <v>42384.318171296291</v>
      </c>
      <c r="T3683" s="13">
        <f>(J3683/86400)+25569+(-8/24)</f>
        <v>42374.318171296291</v>
      </c>
      <c r="U3683" t="str">
        <f t="shared" si="230"/>
        <v>Jan</v>
      </c>
      <c r="V3683">
        <f t="shared" si="231"/>
        <v>2016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>(E3684/D3684)*100</f>
        <v>139.19999999999999</v>
      </c>
      <c r="P3684" s="6">
        <f>E3684/L3684</f>
        <v>62.328358208955223</v>
      </c>
      <c r="Q3684" t="str">
        <f t="shared" si="228"/>
        <v>theater</v>
      </c>
      <c r="R3684" t="str">
        <f t="shared" si="229"/>
        <v>plays</v>
      </c>
      <c r="S3684" s="13">
        <f>(I3684/86400)+25569+(-8/24)</f>
        <v>41805.957638888889</v>
      </c>
      <c r="T3684" s="13">
        <f>(J3684/86400)+25569+(-8/24)</f>
        <v>41772.352060185185</v>
      </c>
      <c r="U3684" t="str">
        <f t="shared" si="230"/>
        <v>May</v>
      </c>
      <c r="V3684">
        <f t="shared" si="231"/>
        <v>2014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>(E3685/D3685)*100</f>
        <v>110.85714285714286</v>
      </c>
      <c r="P3685" s="6">
        <f>E3685/L3685</f>
        <v>58.787878787878789</v>
      </c>
      <c r="Q3685" t="str">
        <f t="shared" si="228"/>
        <v>theater</v>
      </c>
      <c r="R3685" t="str">
        <f t="shared" si="229"/>
        <v>plays</v>
      </c>
      <c r="S3685" s="13">
        <f>(I3685/86400)+25569+(-8/24)</f>
        <v>42662.783518518518</v>
      </c>
      <c r="T3685" s="13">
        <f>(J3685/86400)+25569+(-8/24)</f>
        <v>42632.783518518518</v>
      </c>
      <c r="U3685" t="str">
        <f t="shared" si="230"/>
        <v>Sep</v>
      </c>
      <c r="V3685">
        <f t="shared" si="231"/>
        <v>2016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>(E3686/D3686)*100</f>
        <v>139.06666666666666</v>
      </c>
      <c r="P3686" s="6">
        <f>E3686/L3686</f>
        <v>45.347826086956523</v>
      </c>
      <c r="Q3686" t="str">
        <f t="shared" si="228"/>
        <v>theater</v>
      </c>
      <c r="R3686" t="str">
        <f t="shared" si="229"/>
        <v>plays</v>
      </c>
      <c r="S3686" s="13">
        <f>(I3686/86400)+25569+(-8/24)</f>
        <v>42248.84706018518</v>
      </c>
      <c r="T3686" s="13">
        <f>(J3686/86400)+25569+(-8/24)</f>
        <v>42218.84706018518</v>
      </c>
      <c r="U3686" t="str">
        <f t="shared" si="230"/>
        <v>Aug</v>
      </c>
      <c r="V3686">
        <f t="shared" si="231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>(E3687/D3687)*100</f>
        <v>105.69999999999999</v>
      </c>
      <c r="P3687" s="6">
        <f>E3687/L3687</f>
        <v>41.944444444444443</v>
      </c>
      <c r="Q3687" t="str">
        <f t="shared" si="228"/>
        <v>theater</v>
      </c>
      <c r="R3687" t="str">
        <f t="shared" si="229"/>
        <v>plays</v>
      </c>
      <c r="S3687" s="13">
        <f>(I3687/86400)+25569+(-8/24)</f>
        <v>41778.541666666664</v>
      </c>
      <c r="T3687" s="13">
        <f>(J3687/86400)+25569+(-8/24)</f>
        <v>41753.259942129625</v>
      </c>
      <c r="U3687" t="str">
        <f t="shared" si="230"/>
        <v>Apr</v>
      </c>
      <c r="V3687">
        <f t="shared" si="231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>(E3688/D3688)*100</f>
        <v>101.42857142857142</v>
      </c>
      <c r="P3688" s="6">
        <f>E3688/L3688</f>
        <v>59.166666666666664</v>
      </c>
      <c r="Q3688" t="str">
        <f t="shared" si="228"/>
        <v>theater</v>
      </c>
      <c r="R3688" t="str">
        <f t="shared" si="229"/>
        <v>plays</v>
      </c>
      <c r="S3688" s="13">
        <f>(I3688/86400)+25569+(-8/24)</f>
        <v>42244.832638888889</v>
      </c>
      <c r="T3688" s="13">
        <f>(J3688/86400)+25569+(-8/24)</f>
        <v>42230.329398148147</v>
      </c>
      <c r="U3688" t="str">
        <f t="shared" si="230"/>
        <v>Aug</v>
      </c>
      <c r="V3688">
        <f t="shared" si="231"/>
        <v>2015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>(E3689/D3689)*100</f>
        <v>100.245</v>
      </c>
      <c r="P3689" s="6">
        <f>E3689/L3689</f>
        <v>200.49</v>
      </c>
      <c r="Q3689" t="str">
        <f t="shared" si="228"/>
        <v>theater</v>
      </c>
      <c r="R3689" t="str">
        <f t="shared" si="229"/>
        <v>plays</v>
      </c>
      <c r="S3689" s="13">
        <f>(I3689/86400)+25569+(-8/24)</f>
        <v>41816.884895833333</v>
      </c>
      <c r="T3689" s="13">
        <f>(J3689/86400)+25569+(-8/24)</f>
        <v>41786.884895833333</v>
      </c>
      <c r="U3689" t="str">
        <f t="shared" si="230"/>
        <v>May</v>
      </c>
      <c r="V3689">
        <f t="shared" si="231"/>
        <v>2014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>(E3690/D3690)*100</f>
        <v>109.16666666666666</v>
      </c>
      <c r="P3690" s="6">
        <f>E3690/L3690</f>
        <v>83.974358974358978</v>
      </c>
      <c r="Q3690" t="str">
        <f t="shared" si="228"/>
        <v>theater</v>
      </c>
      <c r="R3690" t="str">
        <f t="shared" si="229"/>
        <v>plays</v>
      </c>
      <c r="S3690" s="13">
        <f>(I3690/86400)+25569+(-8/24)</f>
        <v>41859.453749999993</v>
      </c>
      <c r="T3690" s="13">
        <f>(J3690/86400)+25569+(-8/24)</f>
        <v>41829.453749999993</v>
      </c>
      <c r="U3690" t="str">
        <f t="shared" si="230"/>
        <v>Jul</v>
      </c>
      <c r="V3690">
        <f t="shared" si="231"/>
        <v>2014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>(E3691/D3691)*100</f>
        <v>118.33333333333333</v>
      </c>
      <c r="P3691" s="6">
        <f>E3691/L3691</f>
        <v>57.258064516129032</v>
      </c>
      <c r="Q3691" t="str">
        <f t="shared" si="228"/>
        <v>theater</v>
      </c>
      <c r="R3691" t="str">
        <f t="shared" si="229"/>
        <v>plays</v>
      </c>
      <c r="S3691" s="13">
        <f>(I3691/86400)+25569+(-8/24)</f>
        <v>42176.600694444445</v>
      </c>
      <c r="T3691" s="13">
        <f>(J3691/86400)+25569+(-8/24)</f>
        <v>42147.49350694444</v>
      </c>
      <c r="U3691" t="str">
        <f t="shared" si="230"/>
        <v>May</v>
      </c>
      <c r="V3691">
        <f t="shared" si="231"/>
        <v>2015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>(E3692/D3692)*100</f>
        <v>120</v>
      </c>
      <c r="P3692" s="6">
        <f>E3692/L3692</f>
        <v>58.064516129032256</v>
      </c>
      <c r="Q3692" t="str">
        <f t="shared" si="228"/>
        <v>theater</v>
      </c>
      <c r="R3692" t="str">
        <f t="shared" si="229"/>
        <v>plays</v>
      </c>
      <c r="S3692" s="13">
        <f>(I3692/86400)+25569+(-8/24)</f>
        <v>41970.306516203702</v>
      </c>
      <c r="T3692" s="13">
        <f>(J3692/86400)+25569+(-8/24)</f>
        <v>41940.26484953703</v>
      </c>
      <c r="U3692" t="str">
        <f t="shared" si="230"/>
        <v>Oct</v>
      </c>
      <c r="V3692">
        <f t="shared" si="231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>(E3693/D3693)*100</f>
        <v>127.96000000000001</v>
      </c>
      <c r="P3693" s="6">
        <f>E3693/L3693</f>
        <v>186.80291970802921</v>
      </c>
      <c r="Q3693" t="str">
        <f t="shared" si="228"/>
        <v>theater</v>
      </c>
      <c r="R3693" t="str">
        <f t="shared" si="229"/>
        <v>plays</v>
      </c>
      <c r="S3693" s="13">
        <f>(I3693/86400)+25569+(-8/24)</f>
        <v>42064.874305555553</v>
      </c>
      <c r="T3693" s="13">
        <f>(J3693/86400)+25569+(-8/24)</f>
        <v>42020.367233796293</v>
      </c>
      <c r="U3693" t="str">
        <f t="shared" si="230"/>
        <v>Jan</v>
      </c>
      <c r="V3693">
        <f t="shared" si="231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>(E3694/D3694)*100</f>
        <v>126</v>
      </c>
      <c r="P3694" s="6">
        <f>E3694/L3694</f>
        <v>74.117647058823536</v>
      </c>
      <c r="Q3694" t="str">
        <f t="shared" si="228"/>
        <v>theater</v>
      </c>
      <c r="R3694" t="str">
        <f t="shared" si="229"/>
        <v>plays</v>
      </c>
      <c r="S3694" s="13">
        <f>(I3694/86400)+25569+(-8/24)</f>
        <v>41900.666666666664</v>
      </c>
      <c r="T3694" s="13">
        <f>(J3694/86400)+25569+(-8/24)</f>
        <v>41891.631701388884</v>
      </c>
      <c r="U3694" t="str">
        <f t="shared" si="230"/>
        <v>Sep</v>
      </c>
      <c r="V3694">
        <f t="shared" si="231"/>
        <v>2014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>(E3695/D3695)*100</f>
        <v>129.12912912912913</v>
      </c>
      <c r="P3695" s="6">
        <f>E3695/L3695</f>
        <v>30.714285714285715</v>
      </c>
      <c r="Q3695" t="str">
        <f t="shared" si="228"/>
        <v>theater</v>
      </c>
      <c r="R3695" t="str">
        <f t="shared" si="229"/>
        <v>plays</v>
      </c>
      <c r="S3695" s="13">
        <f>(I3695/86400)+25569+(-8/24)</f>
        <v>42338.604166666664</v>
      </c>
      <c r="T3695" s="13">
        <f>(J3695/86400)+25569+(-8/24)</f>
        <v>42308.85797453703</v>
      </c>
      <c r="U3695" t="str">
        <f t="shared" si="230"/>
        <v>Oct</v>
      </c>
      <c r="V3695">
        <f t="shared" si="231"/>
        <v>2015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>(E3696/D3696)*100</f>
        <v>107.42857142857143</v>
      </c>
      <c r="P3696" s="6">
        <f>E3696/L3696</f>
        <v>62.666666666666664</v>
      </c>
      <c r="Q3696" t="str">
        <f t="shared" si="228"/>
        <v>theater</v>
      </c>
      <c r="R3696" t="str">
        <f t="shared" si="229"/>
        <v>plays</v>
      </c>
      <c r="S3696" s="13">
        <f>(I3696/86400)+25569+(-8/24)</f>
        <v>42526.749999999993</v>
      </c>
      <c r="T3696" s="13">
        <f>(J3696/86400)+25569+(-8/24)</f>
        <v>42489.800543981481</v>
      </c>
      <c r="U3696" t="str">
        <f t="shared" si="230"/>
        <v>Apr</v>
      </c>
      <c r="V3696">
        <f t="shared" si="231"/>
        <v>2016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>(E3697/D3697)*100</f>
        <v>100.125</v>
      </c>
      <c r="P3697" s="6">
        <f>E3697/L3697</f>
        <v>121.36363636363636</v>
      </c>
      <c r="Q3697" t="str">
        <f t="shared" si="228"/>
        <v>theater</v>
      </c>
      <c r="R3697" t="str">
        <f t="shared" si="229"/>
        <v>plays</v>
      </c>
      <c r="S3697" s="13">
        <f>(I3697/86400)+25569+(-8/24)</f>
        <v>42015.537152777775</v>
      </c>
      <c r="T3697" s="13">
        <f>(J3697/86400)+25569+(-8/24)</f>
        <v>41995.537152777775</v>
      </c>
      <c r="U3697" t="str">
        <f t="shared" si="230"/>
        <v>Dec</v>
      </c>
      <c r="V3697">
        <f t="shared" si="231"/>
        <v>2014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>(E3698/D3698)*100</f>
        <v>155</v>
      </c>
      <c r="P3698" s="6">
        <f>E3698/L3698</f>
        <v>39.743589743589745</v>
      </c>
      <c r="Q3698" t="str">
        <f t="shared" si="228"/>
        <v>theater</v>
      </c>
      <c r="R3698" t="str">
        <f t="shared" si="229"/>
        <v>plays</v>
      </c>
      <c r="S3698" s="13">
        <f>(I3698/86400)+25569+(-8/24)</f>
        <v>42048.283749999995</v>
      </c>
      <c r="T3698" s="13">
        <f>(J3698/86400)+25569+(-8/24)</f>
        <v>41988.283749999995</v>
      </c>
      <c r="U3698" t="str">
        <f t="shared" si="230"/>
        <v>Dec</v>
      </c>
      <c r="V3698">
        <f t="shared" si="231"/>
        <v>2014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>(E3699/D3699)*100</f>
        <v>108</v>
      </c>
      <c r="P3699" s="6">
        <f>E3699/L3699</f>
        <v>72</v>
      </c>
      <c r="Q3699" t="str">
        <f t="shared" si="228"/>
        <v>theater</v>
      </c>
      <c r="R3699" t="str">
        <f t="shared" si="229"/>
        <v>plays</v>
      </c>
      <c r="S3699" s="13">
        <f>(I3699/86400)+25569+(-8/24)</f>
        <v>42500.1325</v>
      </c>
      <c r="T3699" s="13">
        <f>(J3699/86400)+25569+(-8/24)</f>
        <v>42479.1325</v>
      </c>
      <c r="U3699" t="str">
        <f t="shared" si="230"/>
        <v>Apr</v>
      </c>
      <c r="V3699">
        <f t="shared" si="231"/>
        <v>2016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>(E3700/D3700)*100</f>
        <v>110.52</v>
      </c>
      <c r="P3700" s="6">
        <f>E3700/L3700</f>
        <v>40.632352941176471</v>
      </c>
      <c r="Q3700" t="str">
        <f t="shared" si="228"/>
        <v>theater</v>
      </c>
      <c r="R3700" t="str">
        <f t="shared" si="229"/>
        <v>plays</v>
      </c>
      <c r="S3700" s="13">
        <f>(I3700/86400)+25569+(-8/24)</f>
        <v>42431.473229166666</v>
      </c>
      <c r="T3700" s="13">
        <f>(J3700/86400)+25569+(-8/24)</f>
        <v>42401.473229166666</v>
      </c>
      <c r="U3700" t="str">
        <f t="shared" si="230"/>
        <v>Feb</v>
      </c>
      <c r="V3700">
        <f t="shared" si="231"/>
        <v>2016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>(E3701/D3701)*100</f>
        <v>100.8</v>
      </c>
      <c r="P3701" s="6">
        <f>E3701/L3701</f>
        <v>63</v>
      </c>
      <c r="Q3701" t="str">
        <f t="shared" si="228"/>
        <v>theater</v>
      </c>
      <c r="R3701" t="str">
        <f t="shared" si="229"/>
        <v>plays</v>
      </c>
      <c r="S3701" s="13">
        <f>(I3701/86400)+25569+(-8/24)</f>
        <v>41927.268703703703</v>
      </c>
      <c r="T3701" s="13">
        <f>(J3701/86400)+25569+(-8/24)</f>
        <v>41897.268703703703</v>
      </c>
      <c r="U3701" t="str">
        <f t="shared" si="230"/>
        <v>Sep</v>
      </c>
      <c r="V3701">
        <f t="shared" si="231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>(E3702/D3702)*100</f>
        <v>121.2</v>
      </c>
      <c r="P3702" s="6">
        <f>E3702/L3702</f>
        <v>33.666666666666664</v>
      </c>
      <c r="Q3702" t="str">
        <f t="shared" si="228"/>
        <v>theater</v>
      </c>
      <c r="R3702" t="str">
        <f t="shared" si="229"/>
        <v>plays</v>
      </c>
      <c r="S3702" s="13">
        <f>(I3702/86400)+25569+(-8/24)</f>
        <v>41912.333333333328</v>
      </c>
      <c r="T3702" s="13">
        <f>(J3702/86400)+25569+(-8/24)</f>
        <v>41882.25231481481</v>
      </c>
      <c r="U3702" t="str">
        <f t="shared" si="230"/>
        <v>Aug</v>
      </c>
      <c r="V3702">
        <f t="shared" si="231"/>
        <v>2014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>(E3703/D3703)*100</f>
        <v>100.33333333333334</v>
      </c>
      <c r="P3703" s="6">
        <f>E3703/L3703</f>
        <v>38.589743589743591</v>
      </c>
      <c r="Q3703" t="str">
        <f t="shared" si="228"/>
        <v>theater</v>
      </c>
      <c r="R3703" t="str">
        <f t="shared" si="229"/>
        <v>plays</v>
      </c>
      <c r="S3703" s="13">
        <f>(I3703/86400)+25569+(-8/24)</f>
        <v>42159.208252314813</v>
      </c>
      <c r="T3703" s="13">
        <f>(J3703/86400)+25569+(-8/24)</f>
        <v>42129.208252314813</v>
      </c>
      <c r="U3703" t="str">
        <f t="shared" si="230"/>
        <v>May</v>
      </c>
      <c r="V3703">
        <f t="shared" si="231"/>
        <v>2015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>(E3704/D3704)*100</f>
        <v>109.16666666666666</v>
      </c>
      <c r="P3704" s="6">
        <f>E3704/L3704</f>
        <v>155.95238095238096</v>
      </c>
      <c r="Q3704" t="str">
        <f t="shared" si="228"/>
        <v>theater</v>
      </c>
      <c r="R3704" t="str">
        <f t="shared" si="229"/>
        <v>plays</v>
      </c>
      <c r="S3704" s="13">
        <f>(I3704/86400)+25569+(-8/24)</f>
        <v>42561.624305555553</v>
      </c>
      <c r="T3704" s="13">
        <f>(J3704/86400)+25569+(-8/24)</f>
        <v>42524.204675925925</v>
      </c>
      <c r="U3704" t="str">
        <f t="shared" si="230"/>
        <v>Jun</v>
      </c>
      <c r="V3704">
        <f t="shared" si="231"/>
        <v>2016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>(E3705/D3705)*100</f>
        <v>123.42857142857142</v>
      </c>
      <c r="P3705" s="6">
        <f>E3705/L3705</f>
        <v>43.2</v>
      </c>
      <c r="Q3705" t="str">
        <f t="shared" si="228"/>
        <v>theater</v>
      </c>
      <c r="R3705" t="str">
        <f t="shared" si="229"/>
        <v>plays</v>
      </c>
      <c r="S3705" s="13">
        <f>(I3705/86400)+25569+(-8/24)</f>
        <v>42594.957638888889</v>
      </c>
      <c r="T3705" s="13">
        <f>(J3705/86400)+25569+(-8/24)</f>
        <v>42556.171157407407</v>
      </c>
      <c r="U3705" t="str">
        <f t="shared" si="230"/>
        <v>Jul</v>
      </c>
      <c r="V3705">
        <f t="shared" si="231"/>
        <v>2016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>(E3706/D3706)*100</f>
        <v>136.33666666666667</v>
      </c>
      <c r="P3706" s="6">
        <f>E3706/L3706</f>
        <v>15.148518518518518</v>
      </c>
      <c r="Q3706" t="str">
        <f t="shared" si="228"/>
        <v>theater</v>
      </c>
      <c r="R3706" t="str">
        <f t="shared" si="229"/>
        <v>plays</v>
      </c>
      <c r="S3706" s="13">
        <f>(I3706/86400)+25569+(-8/24)</f>
        <v>42521.356412037036</v>
      </c>
      <c r="T3706" s="13">
        <f>(J3706/86400)+25569+(-8/24)</f>
        <v>42461.356412037036</v>
      </c>
      <c r="U3706" t="str">
        <f t="shared" si="230"/>
        <v>Apr</v>
      </c>
      <c r="V3706">
        <f t="shared" si="231"/>
        <v>2016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>(E3707/D3707)*100</f>
        <v>103.46657233816768</v>
      </c>
      <c r="P3707" s="6">
        <f>E3707/L3707</f>
        <v>83.571428571428569</v>
      </c>
      <c r="Q3707" t="str">
        <f t="shared" si="228"/>
        <v>theater</v>
      </c>
      <c r="R3707" t="str">
        <f t="shared" si="229"/>
        <v>plays</v>
      </c>
      <c r="S3707" s="13">
        <f>(I3707/86400)+25569+(-8/24)</f>
        <v>41813.416666666664</v>
      </c>
      <c r="T3707" s="13">
        <f>(J3707/86400)+25569+(-8/24)</f>
        <v>41792.209652777776</v>
      </c>
      <c r="U3707" t="str">
        <f t="shared" si="230"/>
        <v>Jun</v>
      </c>
      <c r="V3707">
        <f t="shared" si="231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>(E3708/D3708)*100</f>
        <v>121.33333333333334</v>
      </c>
      <c r="P3708" s="6">
        <f>E3708/L3708</f>
        <v>140</v>
      </c>
      <c r="Q3708" t="str">
        <f t="shared" si="228"/>
        <v>theater</v>
      </c>
      <c r="R3708" t="str">
        <f t="shared" si="229"/>
        <v>plays</v>
      </c>
      <c r="S3708" s="13">
        <f>(I3708/86400)+25569+(-8/24)</f>
        <v>41894.580428240741</v>
      </c>
      <c r="T3708" s="13">
        <f>(J3708/86400)+25569+(-8/24)</f>
        <v>41879.580428240741</v>
      </c>
      <c r="U3708" t="str">
        <f t="shared" si="230"/>
        <v>Aug</v>
      </c>
      <c r="V3708">
        <f t="shared" si="231"/>
        <v>2014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>(E3709/D3709)*100</f>
        <v>186</v>
      </c>
      <c r="P3709" s="6">
        <f>E3709/L3709</f>
        <v>80.869565217391298</v>
      </c>
      <c r="Q3709" t="str">
        <f t="shared" si="228"/>
        <v>theater</v>
      </c>
      <c r="R3709" t="str">
        <f t="shared" si="229"/>
        <v>plays</v>
      </c>
      <c r="S3709" s="13">
        <f>(I3709/86400)+25569+(-8/24)</f>
        <v>42572.893055555549</v>
      </c>
      <c r="T3709" s="13">
        <f>(J3709/86400)+25569+(-8/24)</f>
        <v>42551.715023148143</v>
      </c>
      <c r="U3709" t="str">
        <f t="shared" si="230"/>
        <v>Jun</v>
      </c>
      <c r="V3709">
        <f t="shared" si="231"/>
        <v>2016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>(E3710/D3710)*100</f>
        <v>300</v>
      </c>
      <c r="P3710" s="6">
        <f>E3710/L3710</f>
        <v>53.846153846153847</v>
      </c>
      <c r="Q3710" t="str">
        <f t="shared" si="228"/>
        <v>theater</v>
      </c>
      <c r="R3710" t="str">
        <f t="shared" si="229"/>
        <v>plays</v>
      </c>
      <c r="S3710" s="13">
        <f>(I3710/86400)+25569+(-8/24)</f>
        <v>41823.808865740742</v>
      </c>
      <c r="T3710" s="13">
        <f>(J3710/86400)+25569+(-8/24)</f>
        <v>41809.808865740742</v>
      </c>
      <c r="U3710" t="str">
        <f t="shared" si="230"/>
        <v>Jun</v>
      </c>
      <c r="V3710">
        <f t="shared" si="231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>(E3711/D3711)*100</f>
        <v>108.25</v>
      </c>
      <c r="P3711" s="6">
        <f>E3711/L3711</f>
        <v>30.928571428571427</v>
      </c>
      <c r="Q3711" t="str">
        <f t="shared" si="228"/>
        <v>theater</v>
      </c>
      <c r="R3711" t="str">
        <f t="shared" si="229"/>
        <v>plays</v>
      </c>
      <c r="S3711" s="13">
        <f>(I3711/86400)+25569+(-8/24)</f>
        <v>41815.374374999999</v>
      </c>
      <c r="T3711" s="13">
        <f>(J3711/86400)+25569+(-8/24)</f>
        <v>41785.374374999999</v>
      </c>
      <c r="U3711" t="str">
        <f t="shared" si="230"/>
        <v>May</v>
      </c>
      <c r="V3711">
        <f t="shared" si="231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>(E3712/D3712)*100</f>
        <v>141.15384615384616</v>
      </c>
      <c r="P3712" s="6">
        <f>E3712/L3712</f>
        <v>67.962962962962962</v>
      </c>
      <c r="Q3712" t="str">
        <f t="shared" si="228"/>
        <v>theater</v>
      </c>
      <c r="R3712" t="str">
        <f t="shared" si="229"/>
        <v>plays</v>
      </c>
      <c r="S3712" s="13">
        <f>(I3712/86400)+25569+(-8/24)</f>
        <v>42097.242916666662</v>
      </c>
      <c r="T3712" s="13">
        <f>(J3712/86400)+25569+(-8/24)</f>
        <v>42072.242916666662</v>
      </c>
      <c r="U3712" t="str">
        <f t="shared" si="230"/>
        <v>Mar</v>
      </c>
      <c r="V3712">
        <f t="shared" si="231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>(E3713/D3713)*100</f>
        <v>113.99999999999999</v>
      </c>
      <c r="P3713" s="6">
        <f>E3713/L3713</f>
        <v>27.142857142857142</v>
      </c>
      <c r="Q3713" t="str">
        <f t="shared" si="228"/>
        <v>theater</v>
      </c>
      <c r="R3713" t="str">
        <f t="shared" si="229"/>
        <v>plays</v>
      </c>
      <c r="S3713" s="13">
        <f>(I3713/86400)+25569+(-8/24)</f>
        <v>41805.333333333328</v>
      </c>
      <c r="T3713" s="13">
        <f>(J3713/86400)+25569+(-8/24)</f>
        <v>41779.3908912037</v>
      </c>
      <c r="U3713" t="str">
        <f t="shared" si="230"/>
        <v>May</v>
      </c>
      <c r="V3713">
        <f t="shared" si="231"/>
        <v>2014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>(E3714/D3714)*100</f>
        <v>153.73333333333335</v>
      </c>
      <c r="P3714" s="6">
        <f>E3714/L3714</f>
        <v>110.86538461538461</v>
      </c>
      <c r="Q3714" t="str">
        <f t="shared" si="228"/>
        <v>theater</v>
      </c>
      <c r="R3714" t="str">
        <f t="shared" si="229"/>
        <v>plays</v>
      </c>
      <c r="S3714" s="13">
        <f>(I3714/86400)+25569+(-8/24)</f>
        <v>42154.957638888889</v>
      </c>
      <c r="T3714" s="13">
        <f>(J3714/86400)+25569+(-8/24)</f>
        <v>42133.838738425919</v>
      </c>
      <c r="U3714" t="str">
        <f t="shared" si="230"/>
        <v>May</v>
      </c>
      <c r="V3714">
        <f t="shared" si="231"/>
        <v>2015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>(E3715/D3715)*100</f>
        <v>101.49999999999999</v>
      </c>
      <c r="P3715" s="6">
        <f>E3715/L3715</f>
        <v>106.84210526315789</v>
      </c>
      <c r="Q3715" t="str">
        <f t="shared" ref="Q3715:Q3778" si="232">LEFT(N3715,FIND("/",N3715)-1)</f>
        <v>theater</v>
      </c>
      <c r="R3715" t="str">
        <f t="shared" ref="R3715:R3778" si="233">MID(N3715,FIND("/",N3715)+1,20)</f>
        <v>plays</v>
      </c>
      <c r="S3715" s="13">
        <f>(I3715/86400)+25569+(-8/24)</f>
        <v>42525.404699074068</v>
      </c>
      <c r="T3715" s="13">
        <f>(J3715/86400)+25569+(-8/24)</f>
        <v>42505.404699074068</v>
      </c>
      <c r="U3715" t="str">
        <f t="shared" ref="U3715:U3778" si="234">TEXT(T3715,"mmm")</f>
        <v>May</v>
      </c>
      <c r="V3715">
        <f t="shared" ref="V3715:V3778" si="235">YEAR(T3715)</f>
        <v>2016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>(E3716/D3716)*100</f>
        <v>102.35000000000001</v>
      </c>
      <c r="P3716" s="6">
        <f>E3716/L3716</f>
        <v>105.51546391752578</v>
      </c>
      <c r="Q3716" t="str">
        <f t="shared" si="232"/>
        <v>theater</v>
      </c>
      <c r="R3716" t="str">
        <f t="shared" si="233"/>
        <v>plays</v>
      </c>
      <c r="S3716" s="13">
        <f>(I3716/86400)+25569+(-8/24)</f>
        <v>42149.832638888889</v>
      </c>
      <c r="T3716" s="13">
        <f>(J3716/86400)+25569+(-8/24)</f>
        <v>42118.222997685181</v>
      </c>
      <c r="U3716" t="str">
        <f t="shared" si="234"/>
        <v>Apr</v>
      </c>
      <c r="V3716">
        <f t="shared" si="235"/>
        <v>2015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>(E3717/D3717)*100</f>
        <v>102.57142857142858</v>
      </c>
      <c r="P3717" s="6">
        <f>E3717/L3717</f>
        <v>132.96296296296296</v>
      </c>
      <c r="Q3717" t="str">
        <f t="shared" si="232"/>
        <v>theater</v>
      </c>
      <c r="R3717" t="str">
        <f t="shared" si="233"/>
        <v>plays</v>
      </c>
      <c r="S3717" s="13">
        <f>(I3717/86400)+25569+(-8/24)</f>
        <v>42094.202777777777</v>
      </c>
      <c r="T3717" s="13">
        <f>(J3717/86400)+25569+(-8/24)</f>
        <v>42036.662256944437</v>
      </c>
      <c r="U3717" t="str">
        <f t="shared" si="234"/>
        <v>Feb</v>
      </c>
      <c r="V3717">
        <f t="shared" si="235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>(E3718/D3718)*100</f>
        <v>155.75</v>
      </c>
      <c r="P3718" s="6">
        <f>E3718/L3718</f>
        <v>51.916666666666664</v>
      </c>
      <c r="Q3718" t="str">
        <f t="shared" si="232"/>
        <v>theater</v>
      </c>
      <c r="R3718" t="str">
        <f t="shared" si="233"/>
        <v>plays</v>
      </c>
      <c r="S3718" s="13">
        <f>(I3718/86400)+25569+(-8/24)</f>
        <v>42390.554502314808</v>
      </c>
      <c r="T3718" s="13">
        <f>(J3718/86400)+25569+(-8/24)</f>
        <v>42360.554502314808</v>
      </c>
      <c r="U3718" t="str">
        <f t="shared" si="234"/>
        <v>Dec</v>
      </c>
      <c r="V3718">
        <f t="shared" si="235"/>
        <v>2015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>(E3719/D3719)*100</f>
        <v>100.75</v>
      </c>
      <c r="P3719" s="6">
        <f>E3719/L3719</f>
        <v>310</v>
      </c>
      <c r="Q3719" t="str">
        <f t="shared" si="232"/>
        <v>theater</v>
      </c>
      <c r="R3719" t="str">
        <f t="shared" si="233"/>
        <v>plays</v>
      </c>
      <c r="S3719" s="13">
        <f>(I3719/86400)+25569+(-8/24)</f>
        <v>42133.532974537033</v>
      </c>
      <c r="T3719" s="13">
        <f>(J3719/86400)+25569+(-8/24)</f>
        <v>42102.532974537033</v>
      </c>
      <c r="U3719" t="str">
        <f t="shared" si="234"/>
        <v>Apr</v>
      </c>
      <c r="V3719">
        <f t="shared" si="235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>(E3720/D3720)*100</f>
        <v>239.4</v>
      </c>
      <c r="P3720" s="6">
        <f>E3720/L3720</f>
        <v>26.021739130434781</v>
      </c>
      <c r="Q3720" t="str">
        <f t="shared" si="232"/>
        <v>theater</v>
      </c>
      <c r="R3720" t="str">
        <f t="shared" si="233"/>
        <v>plays</v>
      </c>
      <c r="S3720" s="13">
        <f>(I3720/86400)+25569+(-8/24)</f>
        <v>42062.382812499993</v>
      </c>
      <c r="T3720" s="13">
        <f>(J3720/86400)+25569+(-8/24)</f>
        <v>42032.382812499993</v>
      </c>
      <c r="U3720" t="str">
        <f t="shared" si="234"/>
        <v>Jan</v>
      </c>
      <c r="V3720">
        <f t="shared" si="235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>(E3721/D3721)*100</f>
        <v>210</v>
      </c>
      <c r="P3721" s="6">
        <f>E3721/L3721</f>
        <v>105</v>
      </c>
      <c r="Q3721" t="str">
        <f t="shared" si="232"/>
        <v>theater</v>
      </c>
      <c r="R3721" t="str">
        <f t="shared" si="233"/>
        <v>plays</v>
      </c>
      <c r="S3721" s="13">
        <f>(I3721/86400)+25569+(-8/24)</f>
        <v>42177.396597222221</v>
      </c>
      <c r="T3721" s="13">
        <f>(J3721/86400)+25569+(-8/24)</f>
        <v>42147.396597222221</v>
      </c>
      <c r="U3721" t="str">
        <f t="shared" si="234"/>
        <v>May</v>
      </c>
      <c r="V3721">
        <f t="shared" si="235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>(E3722/D3722)*100</f>
        <v>104.51515151515152</v>
      </c>
      <c r="P3722" s="6">
        <f>E3722/L3722</f>
        <v>86.224999999999994</v>
      </c>
      <c r="Q3722" t="str">
        <f t="shared" si="232"/>
        <v>theater</v>
      </c>
      <c r="R3722" t="str">
        <f t="shared" si="233"/>
        <v>plays</v>
      </c>
      <c r="S3722" s="13">
        <f>(I3722/86400)+25569+(-8/24)</f>
        <v>42187.659791666665</v>
      </c>
      <c r="T3722" s="13">
        <f>(J3722/86400)+25569+(-8/24)</f>
        <v>42165.659791666665</v>
      </c>
      <c r="U3722" t="str">
        <f t="shared" si="234"/>
        <v>Jun</v>
      </c>
      <c r="V3722">
        <f t="shared" si="235"/>
        <v>2015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>(E3723/D3723)*100</f>
        <v>100.8</v>
      </c>
      <c r="P3723" s="6">
        <f>E3723/L3723</f>
        <v>114.54545454545455</v>
      </c>
      <c r="Q3723" t="str">
        <f t="shared" si="232"/>
        <v>theater</v>
      </c>
      <c r="R3723" t="str">
        <f t="shared" si="233"/>
        <v>plays</v>
      </c>
      <c r="S3723" s="13">
        <f>(I3723/86400)+25569+(-8/24)</f>
        <v>41948.644490740735</v>
      </c>
      <c r="T3723" s="13">
        <f>(J3723/86400)+25569+(-8/24)</f>
        <v>41927.602824074071</v>
      </c>
      <c r="U3723" t="str">
        <f t="shared" si="234"/>
        <v>Oct</v>
      </c>
      <c r="V3723">
        <f t="shared" si="235"/>
        <v>2014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>(E3724/D3724)*100</f>
        <v>111.20000000000002</v>
      </c>
      <c r="P3724" s="6">
        <f>E3724/L3724</f>
        <v>47.657142857142858</v>
      </c>
      <c r="Q3724" t="str">
        <f t="shared" si="232"/>
        <v>theater</v>
      </c>
      <c r="R3724" t="str">
        <f t="shared" si="233"/>
        <v>plays</v>
      </c>
      <c r="S3724" s="13">
        <f>(I3724/86400)+25569+(-8/24)</f>
        <v>42411.624305555553</v>
      </c>
      <c r="T3724" s="13">
        <f>(J3724/86400)+25569+(-8/24)</f>
        <v>42381.338506944441</v>
      </c>
      <c r="U3724" t="str">
        <f t="shared" si="234"/>
        <v>Jan</v>
      </c>
      <c r="V3724">
        <f t="shared" si="235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>(E3725/D3725)*100</f>
        <v>102.04444444444445</v>
      </c>
      <c r="P3725" s="6">
        <f>E3725/L3725</f>
        <v>72.888888888888886</v>
      </c>
      <c r="Q3725" t="str">
        <f t="shared" si="232"/>
        <v>theater</v>
      </c>
      <c r="R3725" t="str">
        <f t="shared" si="233"/>
        <v>plays</v>
      </c>
      <c r="S3725" s="13">
        <f>(I3725/86400)+25569+(-8/24)</f>
        <v>41973.461365740739</v>
      </c>
      <c r="T3725" s="13">
        <f>(J3725/86400)+25569+(-8/24)</f>
        <v>41943.419699074067</v>
      </c>
      <c r="U3725" t="str">
        <f t="shared" si="234"/>
        <v>Oct</v>
      </c>
      <c r="V3725">
        <f t="shared" si="235"/>
        <v>2014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>(E3726/D3726)*100</f>
        <v>102.54767441860466</v>
      </c>
      <c r="P3726" s="6">
        <f>E3726/L3726</f>
        <v>49.545505617977533</v>
      </c>
      <c r="Q3726" t="str">
        <f t="shared" si="232"/>
        <v>theater</v>
      </c>
      <c r="R3726" t="str">
        <f t="shared" si="233"/>
        <v>plays</v>
      </c>
      <c r="S3726" s="13">
        <f>(I3726/86400)+25569+(-8/24)</f>
        <v>42494.624999999993</v>
      </c>
      <c r="T3726" s="13">
        <f>(J3726/86400)+25569+(-8/24)</f>
        <v>42465.158101851848</v>
      </c>
      <c r="U3726" t="str">
        <f t="shared" si="234"/>
        <v>Apr</v>
      </c>
      <c r="V3726">
        <f t="shared" si="235"/>
        <v>2016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>(E3727/D3727)*100</f>
        <v>127</v>
      </c>
      <c r="P3727" s="6">
        <f>E3727/L3727</f>
        <v>25.4</v>
      </c>
      <c r="Q3727" t="str">
        <f t="shared" si="232"/>
        <v>theater</v>
      </c>
      <c r="R3727" t="str">
        <f t="shared" si="233"/>
        <v>plays</v>
      </c>
      <c r="S3727" s="13">
        <f>(I3727/86400)+25569+(-8/24)</f>
        <v>42418.562499999993</v>
      </c>
      <c r="T3727" s="13">
        <f>(J3727/86400)+25569+(-8/24)</f>
        <v>42401.611886574072</v>
      </c>
      <c r="U3727" t="str">
        <f t="shared" si="234"/>
        <v>Feb</v>
      </c>
      <c r="V3727">
        <f t="shared" si="235"/>
        <v>2016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>(E3728/D3728)*100</f>
        <v>338.70588235294122</v>
      </c>
      <c r="P3728" s="6">
        <f>E3728/L3728</f>
        <v>62.586956521739133</v>
      </c>
      <c r="Q3728" t="str">
        <f t="shared" si="232"/>
        <v>theater</v>
      </c>
      <c r="R3728" t="str">
        <f t="shared" si="233"/>
        <v>plays</v>
      </c>
      <c r="S3728" s="13">
        <f>(I3728/86400)+25569+(-8/24)</f>
        <v>42489.541666666664</v>
      </c>
      <c r="T3728" s="13">
        <f>(J3728/86400)+25569+(-8/24)</f>
        <v>42461.807534722218</v>
      </c>
      <c r="U3728" t="str">
        <f t="shared" si="234"/>
        <v>Apr</v>
      </c>
      <c r="V3728">
        <f t="shared" si="235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>(E3729/D3729)*100</f>
        <v>100.75</v>
      </c>
      <c r="P3729" s="6">
        <f>E3729/L3729</f>
        <v>61.060606060606062</v>
      </c>
      <c r="Q3729" t="str">
        <f t="shared" si="232"/>
        <v>theater</v>
      </c>
      <c r="R3729" t="str">
        <f t="shared" si="233"/>
        <v>plays</v>
      </c>
      <c r="S3729" s="13">
        <f>(I3729/86400)+25569+(-8/24)</f>
        <v>42662.871527777774</v>
      </c>
      <c r="T3729" s="13">
        <f>(J3729/86400)+25569+(-8/24)</f>
        <v>42632.014976851853</v>
      </c>
      <c r="U3729" t="str">
        <f t="shared" si="234"/>
        <v>Sep</v>
      </c>
      <c r="V3729">
        <f t="shared" si="235"/>
        <v>2016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>(E3730/D3730)*100</f>
        <v>9.31</v>
      </c>
      <c r="P3730" s="6">
        <f>E3730/L3730</f>
        <v>60.064516129032256</v>
      </c>
      <c r="Q3730" t="str">
        <f t="shared" si="232"/>
        <v>theater</v>
      </c>
      <c r="R3730" t="str">
        <f t="shared" si="233"/>
        <v>plays</v>
      </c>
      <c r="S3730" s="13">
        <f>(I3730/86400)+25569+(-8/24)</f>
        <v>42234.837685185186</v>
      </c>
      <c r="T3730" s="13">
        <f>(J3730/86400)+25569+(-8/24)</f>
        <v>42204.837685185186</v>
      </c>
      <c r="U3730" t="str">
        <f t="shared" si="234"/>
        <v>Jul</v>
      </c>
      <c r="V3730">
        <f t="shared" si="235"/>
        <v>2015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>(E3731/D3731)*100</f>
        <v>7.24</v>
      </c>
      <c r="P3731" s="6">
        <f>E3731/L3731</f>
        <v>72.400000000000006</v>
      </c>
      <c r="Q3731" t="str">
        <f t="shared" si="232"/>
        <v>theater</v>
      </c>
      <c r="R3731" t="str">
        <f t="shared" si="233"/>
        <v>plays</v>
      </c>
      <c r="S3731" s="13">
        <f>(I3731/86400)+25569+(-8/24)</f>
        <v>42085.829999999994</v>
      </c>
      <c r="T3731" s="13">
        <f>(J3731/86400)+25569+(-8/24)</f>
        <v>42040.871666666666</v>
      </c>
      <c r="U3731" t="str">
        <f t="shared" si="234"/>
        <v>Feb</v>
      </c>
      <c r="V3731">
        <f t="shared" si="235"/>
        <v>2015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>(E3732/D3732)*100</f>
        <v>10</v>
      </c>
      <c r="P3732" s="6">
        <f>E3732/L3732</f>
        <v>100</v>
      </c>
      <c r="Q3732" t="str">
        <f t="shared" si="232"/>
        <v>theater</v>
      </c>
      <c r="R3732" t="str">
        <f t="shared" si="233"/>
        <v>plays</v>
      </c>
      <c r="S3732" s="13">
        <f>(I3732/86400)+25569+(-8/24)</f>
        <v>42233.34443287037</v>
      </c>
      <c r="T3732" s="13">
        <f>(J3732/86400)+25569+(-8/24)</f>
        <v>42203.34443287037</v>
      </c>
      <c r="U3732" t="str">
        <f t="shared" si="234"/>
        <v>Jul</v>
      </c>
      <c r="V3732">
        <f t="shared" si="235"/>
        <v>2015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>(E3733/D3733)*100</f>
        <v>11.272727272727273</v>
      </c>
      <c r="P3733" s="6">
        <f>E3733/L3733</f>
        <v>51.666666666666664</v>
      </c>
      <c r="Q3733" t="str">
        <f t="shared" si="232"/>
        <v>theater</v>
      </c>
      <c r="R3733" t="str">
        <f t="shared" si="233"/>
        <v>plays</v>
      </c>
      <c r="S3733" s="13">
        <f>(I3733/86400)+25569+(-8/24)</f>
        <v>42013.807638888888</v>
      </c>
      <c r="T3733" s="13">
        <f>(J3733/86400)+25569+(-8/24)</f>
        <v>41983.419513888883</v>
      </c>
      <c r="U3733" t="str">
        <f t="shared" si="234"/>
        <v>Dec</v>
      </c>
      <c r="V3733">
        <f t="shared" si="235"/>
        <v>2014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>(E3734/D3734)*100</f>
        <v>15.411764705882353</v>
      </c>
      <c r="P3734" s="6">
        <f>E3734/L3734</f>
        <v>32.75</v>
      </c>
      <c r="Q3734" t="str">
        <f t="shared" si="232"/>
        <v>theater</v>
      </c>
      <c r="R3734" t="str">
        <f t="shared" si="233"/>
        <v>plays</v>
      </c>
      <c r="S3734" s="13">
        <f>(I3734/86400)+25569+(-8/24)</f>
        <v>42028.166666666664</v>
      </c>
      <c r="T3734" s="13">
        <f>(J3734/86400)+25569+(-8/24)</f>
        <v>41968.344131944446</v>
      </c>
      <c r="U3734" t="str">
        <f t="shared" si="234"/>
        <v>Nov</v>
      </c>
      <c r="V3734">
        <f t="shared" si="235"/>
        <v>2014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>(E3735/D3735)*100</f>
        <v>0</v>
      </c>
      <c r="P3735" s="6" t="e">
        <f>E3735/L3735</f>
        <v>#DIV/0!</v>
      </c>
      <c r="Q3735" t="str">
        <f t="shared" si="232"/>
        <v>theater</v>
      </c>
      <c r="R3735" t="str">
        <f t="shared" si="233"/>
        <v>plays</v>
      </c>
      <c r="S3735" s="13">
        <f>(I3735/86400)+25569+(-8/24)</f>
        <v>42112.604166666664</v>
      </c>
      <c r="T3735" s="13">
        <f>(J3735/86400)+25569+(-8/24)</f>
        <v>42102.691064814811</v>
      </c>
      <c r="U3735" t="str">
        <f t="shared" si="234"/>
        <v>Apr</v>
      </c>
      <c r="V3735">
        <f t="shared" si="235"/>
        <v>2015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>(E3736/D3736)*100</f>
        <v>28.466666666666669</v>
      </c>
      <c r="P3736" s="6">
        <f>E3736/L3736</f>
        <v>61</v>
      </c>
      <c r="Q3736" t="str">
        <f t="shared" si="232"/>
        <v>theater</v>
      </c>
      <c r="R3736" t="str">
        <f t="shared" si="233"/>
        <v>plays</v>
      </c>
      <c r="S3736" s="13">
        <f>(I3736/86400)+25569+(-8/24)</f>
        <v>42149.568240740737</v>
      </c>
      <c r="T3736" s="13">
        <f>(J3736/86400)+25569+(-8/24)</f>
        <v>42089.568240740737</v>
      </c>
      <c r="U3736" t="str">
        <f t="shared" si="234"/>
        <v>Mar</v>
      </c>
      <c r="V3736">
        <f t="shared" si="235"/>
        <v>2015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>(E3737/D3737)*100</f>
        <v>13.333333333333334</v>
      </c>
      <c r="P3737" s="6">
        <f>E3737/L3737</f>
        <v>10</v>
      </c>
      <c r="Q3737" t="str">
        <f t="shared" si="232"/>
        <v>theater</v>
      </c>
      <c r="R3737" t="str">
        <f t="shared" si="233"/>
        <v>plays</v>
      </c>
      <c r="S3737" s="13">
        <f>(I3737/86400)+25569+(-8/24)</f>
        <v>42152.359826388885</v>
      </c>
      <c r="T3737" s="13">
        <f>(J3737/86400)+25569+(-8/24)</f>
        <v>42122.359826388885</v>
      </c>
      <c r="U3737" t="str">
        <f t="shared" si="234"/>
        <v>Apr</v>
      </c>
      <c r="V3737">
        <f t="shared" si="235"/>
        <v>2015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>(E3738/D3738)*100</f>
        <v>0.66666666666666674</v>
      </c>
      <c r="P3738" s="6">
        <f>E3738/L3738</f>
        <v>10</v>
      </c>
      <c r="Q3738" t="str">
        <f t="shared" si="232"/>
        <v>theater</v>
      </c>
      <c r="R3738" t="str">
        <f t="shared" si="233"/>
        <v>plays</v>
      </c>
      <c r="S3738" s="13">
        <f>(I3738/86400)+25569+(-8/24)</f>
        <v>42086.416666666664</v>
      </c>
      <c r="T3738" s="13">
        <f>(J3738/86400)+25569+(-8/24)</f>
        <v>42048.378391203696</v>
      </c>
      <c r="U3738" t="str">
        <f t="shared" si="234"/>
        <v>Feb</v>
      </c>
      <c r="V3738">
        <f t="shared" si="235"/>
        <v>2015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>(E3739/D3739)*100</f>
        <v>21.428571428571427</v>
      </c>
      <c r="P3739" s="6">
        <f>E3739/L3739</f>
        <v>37.5</v>
      </c>
      <c r="Q3739" t="str">
        <f t="shared" si="232"/>
        <v>theater</v>
      </c>
      <c r="R3739" t="str">
        <f t="shared" si="233"/>
        <v>plays</v>
      </c>
      <c r="S3739" s="13">
        <f>(I3739/86400)+25569+(-8/24)</f>
        <v>42319.957638888889</v>
      </c>
      <c r="T3739" s="13">
        <f>(J3739/86400)+25569+(-8/24)</f>
        <v>42297.357673611106</v>
      </c>
      <c r="U3739" t="str">
        <f t="shared" si="234"/>
        <v>Oct</v>
      </c>
      <c r="V3739">
        <f t="shared" si="235"/>
        <v>2015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>(E3740/D3740)*100</f>
        <v>18</v>
      </c>
      <c r="P3740" s="6">
        <f>E3740/L3740</f>
        <v>45</v>
      </c>
      <c r="Q3740" t="str">
        <f t="shared" si="232"/>
        <v>theater</v>
      </c>
      <c r="R3740" t="str">
        <f t="shared" si="233"/>
        <v>plays</v>
      </c>
      <c r="S3740" s="13">
        <f>(I3740/86400)+25569+(-8/24)</f>
        <v>41835.583333333328</v>
      </c>
      <c r="T3740" s="13">
        <f>(J3740/86400)+25569+(-8/24)</f>
        <v>41813.605381944442</v>
      </c>
      <c r="U3740" t="str">
        <f t="shared" si="234"/>
        <v>Jun</v>
      </c>
      <c r="V3740">
        <f t="shared" si="235"/>
        <v>2014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>(E3741/D3741)*100</f>
        <v>20.125</v>
      </c>
      <c r="P3741" s="6">
        <f>E3741/L3741</f>
        <v>100.625</v>
      </c>
      <c r="Q3741" t="str">
        <f t="shared" si="232"/>
        <v>theater</v>
      </c>
      <c r="R3741" t="str">
        <f t="shared" si="233"/>
        <v>plays</v>
      </c>
      <c r="S3741" s="13">
        <f>(I3741/86400)+25569+(-8/24)</f>
        <v>42568.116527777776</v>
      </c>
      <c r="T3741" s="13">
        <f>(J3741/86400)+25569+(-8/24)</f>
        <v>42548.116527777776</v>
      </c>
      <c r="U3741" t="str">
        <f t="shared" si="234"/>
        <v>Jun</v>
      </c>
      <c r="V3741">
        <f t="shared" si="235"/>
        <v>2016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>(E3742/D3742)*100</f>
        <v>17.899999999999999</v>
      </c>
      <c r="P3742" s="6">
        <f>E3742/L3742</f>
        <v>25.571428571428573</v>
      </c>
      <c r="Q3742" t="str">
        <f t="shared" si="232"/>
        <v>theater</v>
      </c>
      <c r="R3742" t="str">
        <f t="shared" si="233"/>
        <v>plays</v>
      </c>
      <c r="S3742" s="13">
        <f>(I3742/86400)+25569+(-8/24)</f>
        <v>41862.745810185181</v>
      </c>
      <c r="T3742" s="13">
        <f>(J3742/86400)+25569+(-8/24)</f>
        <v>41832.756423611107</v>
      </c>
      <c r="U3742" t="str">
        <f t="shared" si="234"/>
        <v>Jul</v>
      </c>
      <c r="V3742">
        <f t="shared" si="235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>(E3743/D3743)*100</f>
        <v>0</v>
      </c>
      <c r="P3743" s="6" t="e">
        <f>E3743/L3743</f>
        <v>#DIV/0!</v>
      </c>
      <c r="Q3743" t="str">
        <f t="shared" si="232"/>
        <v>theater</v>
      </c>
      <c r="R3743" t="str">
        <f t="shared" si="233"/>
        <v>plays</v>
      </c>
      <c r="S3743" s="13">
        <f>(I3743/86400)+25569+(-8/24)</f>
        <v>42355.587384259255</v>
      </c>
      <c r="T3743" s="13">
        <f>(J3743/86400)+25569+(-8/24)</f>
        <v>42325.587384259255</v>
      </c>
      <c r="U3743" t="str">
        <f t="shared" si="234"/>
        <v>Nov</v>
      </c>
      <c r="V3743">
        <f t="shared" si="235"/>
        <v>2015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>(E3744/D3744)*100</f>
        <v>2</v>
      </c>
      <c r="P3744" s="6">
        <f>E3744/L3744</f>
        <v>25</v>
      </c>
      <c r="Q3744" t="str">
        <f t="shared" si="232"/>
        <v>theater</v>
      </c>
      <c r="R3744" t="str">
        <f t="shared" si="233"/>
        <v>plays</v>
      </c>
      <c r="S3744" s="13">
        <f>(I3744/86400)+25569+(-8/24)</f>
        <v>41887.881296296291</v>
      </c>
      <c r="T3744" s="13">
        <f>(J3744/86400)+25569+(-8/24)</f>
        <v>41857.881296296291</v>
      </c>
      <c r="U3744" t="str">
        <f t="shared" si="234"/>
        <v>Aug</v>
      </c>
      <c r="V3744">
        <f t="shared" si="235"/>
        <v>2014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>(E3745/D3745)*100</f>
        <v>0</v>
      </c>
      <c r="P3745" s="6" t="e">
        <f>E3745/L3745</f>
        <v>#DIV/0!</v>
      </c>
      <c r="Q3745" t="str">
        <f t="shared" si="232"/>
        <v>theater</v>
      </c>
      <c r="R3745" t="str">
        <f t="shared" si="233"/>
        <v>plays</v>
      </c>
      <c r="S3745" s="13">
        <f>(I3745/86400)+25569+(-8/24)</f>
        <v>41823.376898148148</v>
      </c>
      <c r="T3745" s="13">
        <f>(J3745/86400)+25569+(-8/24)</f>
        <v>41793.376898148148</v>
      </c>
      <c r="U3745" t="str">
        <f t="shared" si="234"/>
        <v>Jun</v>
      </c>
      <c r="V3745">
        <f t="shared" si="235"/>
        <v>2014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>(E3746/D3746)*100</f>
        <v>0</v>
      </c>
      <c r="P3746" s="6" t="e">
        <f>E3746/L3746</f>
        <v>#DIV/0!</v>
      </c>
      <c r="Q3746" t="str">
        <f t="shared" si="232"/>
        <v>theater</v>
      </c>
      <c r="R3746" t="str">
        <f t="shared" si="233"/>
        <v>plays</v>
      </c>
      <c r="S3746" s="13">
        <f>(I3746/86400)+25569+(-8/24)</f>
        <v>41824.832638888889</v>
      </c>
      <c r="T3746" s="13">
        <f>(J3746/86400)+25569+(-8/24)</f>
        <v>41793.480925925927</v>
      </c>
      <c r="U3746" t="str">
        <f t="shared" si="234"/>
        <v>Jun</v>
      </c>
      <c r="V3746">
        <f t="shared" si="235"/>
        <v>2014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>(E3747/D3747)*100</f>
        <v>10</v>
      </c>
      <c r="P3747" s="6">
        <f>E3747/L3747</f>
        <v>10</v>
      </c>
      <c r="Q3747" t="str">
        <f t="shared" si="232"/>
        <v>theater</v>
      </c>
      <c r="R3747" t="str">
        <f t="shared" si="233"/>
        <v>plays</v>
      </c>
      <c r="S3747" s="13">
        <f>(I3747/86400)+25569+(-8/24)</f>
        <v>41861.364606481475</v>
      </c>
      <c r="T3747" s="13">
        <f>(J3747/86400)+25569+(-8/24)</f>
        <v>41831.364606481475</v>
      </c>
      <c r="U3747" t="str">
        <f t="shared" si="234"/>
        <v>Jul</v>
      </c>
      <c r="V3747">
        <f t="shared" si="235"/>
        <v>2014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>(E3748/D3748)*100</f>
        <v>2.3764705882352941</v>
      </c>
      <c r="P3748" s="6">
        <f>E3748/L3748</f>
        <v>202</v>
      </c>
      <c r="Q3748" t="str">
        <f t="shared" si="232"/>
        <v>theater</v>
      </c>
      <c r="R3748" t="str">
        <f t="shared" si="233"/>
        <v>plays</v>
      </c>
      <c r="S3748" s="13">
        <f>(I3748/86400)+25569+(-8/24)</f>
        <v>42651.05600694444</v>
      </c>
      <c r="T3748" s="13">
        <f>(J3748/86400)+25569+(-8/24)</f>
        <v>42621.05600694444</v>
      </c>
      <c r="U3748" t="str">
        <f t="shared" si="234"/>
        <v>Sep</v>
      </c>
      <c r="V3748">
        <f t="shared" si="235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>(E3749/D3749)*100</f>
        <v>1</v>
      </c>
      <c r="P3749" s="6">
        <f>E3749/L3749</f>
        <v>25</v>
      </c>
      <c r="Q3749" t="str">
        <f t="shared" si="232"/>
        <v>theater</v>
      </c>
      <c r="R3749" t="str">
        <f t="shared" si="233"/>
        <v>plays</v>
      </c>
      <c r="S3749" s="13">
        <f>(I3749/86400)+25569+(-8/24)</f>
        <v>42190.624305555553</v>
      </c>
      <c r="T3749" s="13">
        <f>(J3749/86400)+25569+(-8/24)</f>
        <v>42163.966388888883</v>
      </c>
      <c r="U3749" t="str">
        <f t="shared" si="234"/>
        <v>Jun</v>
      </c>
      <c r="V3749">
        <f t="shared" si="235"/>
        <v>2015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>(E3750/D3750)*100</f>
        <v>103.52</v>
      </c>
      <c r="P3750" s="6">
        <f>E3750/L3750</f>
        <v>99.538461538461533</v>
      </c>
      <c r="Q3750" t="str">
        <f t="shared" si="232"/>
        <v>theater</v>
      </c>
      <c r="R3750" t="str">
        <f t="shared" si="233"/>
        <v>musical</v>
      </c>
      <c r="S3750" s="13">
        <f>(I3750/86400)+25569+(-8/24)</f>
        <v>42415.915972222218</v>
      </c>
      <c r="T3750" s="13">
        <f>(J3750/86400)+25569+(-8/24)</f>
        <v>42395.373101851852</v>
      </c>
      <c r="U3750" t="str">
        <f t="shared" si="234"/>
        <v>Jan</v>
      </c>
      <c r="V3750">
        <f t="shared" si="235"/>
        <v>2016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>(E3751/D3751)*100</f>
        <v>105</v>
      </c>
      <c r="P3751" s="6">
        <f>E3751/L3751</f>
        <v>75</v>
      </c>
      <c r="Q3751" t="str">
        <f t="shared" si="232"/>
        <v>theater</v>
      </c>
      <c r="R3751" t="str">
        <f t="shared" si="233"/>
        <v>musical</v>
      </c>
      <c r="S3751" s="13">
        <f>(I3751/86400)+25569+(-8/24)</f>
        <v>42488.832638888889</v>
      </c>
      <c r="T3751" s="13">
        <f>(J3751/86400)+25569+(-8/24)</f>
        <v>42457.793842592589</v>
      </c>
      <c r="U3751" t="str">
        <f t="shared" si="234"/>
        <v>Mar</v>
      </c>
      <c r="V3751">
        <f t="shared" si="235"/>
        <v>2016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>(E3752/D3752)*100</f>
        <v>100.44999999999999</v>
      </c>
      <c r="P3752" s="6">
        <f>E3752/L3752</f>
        <v>215.25</v>
      </c>
      <c r="Q3752" t="str">
        <f t="shared" si="232"/>
        <v>theater</v>
      </c>
      <c r="R3752" t="str">
        <f t="shared" si="233"/>
        <v>musical</v>
      </c>
      <c r="S3752" s="13">
        <f>(I3752/86400)+25569+(-8/24)</f>
        <v>42044.999305555553</v>
      </c>
      <c r="T3752" s="13">
        <f>(J3752/86400)+25569+(-8/24)</f>
        <v>42016.648240740738</v>
      </c>
      <c r="U3752" t="str">
        <f t="shared" si="234"/>
        <v>Jan</v>
      </c>
      <c r="V3752">
        <f t="shared" si="235"/>
        <v>2015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>(E3753/D3753)*100</f>
        <v>132.6</v>
      </c>
      <c r="P3753" s="6">
        <f>E3753/L3753</f>
        <v>120.54545454545455</v>
      </c>
      <c r="Q3753" t="str">
        <f t="shared" si="232"/>
        <v>theater</v>
      </c>
      <c r="R3753" t="str">
        <f t="shared" si="233"/>
        <v>musical</v>
      </c>
      <c r="S3753" s="13">
        <f>(I3753/86400)+25569+(-8/24)</f>
        <v>42462.660567129627</v>
      </c>
      <c r="T3753" s="13">
        <f>(J3753/86400)+25569+(-8/24)</f>
        <v>42402.702233796292</v>
      </c>
      <c r="U3753" t="str">
        <f t="shared" si="234"/>
        <v>Feb</v>
      </c>
      <c r="V3753">
        <f t="shared" si="235"/>
        <v>2016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>(E3754/D3754)*100</f>
        <v>112.99999999999999</v>
      </c>
      <c r="P3754" s="6">
        <f>E3754/L3754</f>
        <v>37.666666666666664</v>
      </c>
      <c r="Q3754" t="str">
        <f t="shared" si="232"/>
        <v>theater</v>
      </c>
      <c r="R3754" t="str">
        <f t="shared" si="233"/>
        <v>musical</v>
      </c>
      <c r="S3754" s="13">
        <f>(I3754/86400)+25569+(-8/24)</f>
        <v>42659.541666666664</v>
      </c>
      <c r="T3754" s="13">
        <f>(J3754/86400)+25569+(-8/24)</f>
        <v>42619.469155092585</v>
      </c>
      <c r="U3754" t="str">
        <f t="shared" si="234"/>
        <v>Sep</v>
      </c>
      <c r="V3754">
        <f t="shared" si="235"/>
        <v>2016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>(E3755/D3755)*100</f>
        <v>103.34</v>
      </c>
      <c r="P3755" s="6">
        <f>E3755/L3755</f>
        <v>172.23333333333332</v>
      </c>
      <c r="Q3755" t="str">
        <f t="shared" si="232"/>
        <v>theater</v>
      </c>
      <c r="R3755" t="str">
        <f t="shared" si="233"/>
        <v>musical</v>
      </c>
      <c r="S3755" s="13">
        <f>(I3755/86400)+25569+(-8/24)</f>
        <v>42157.666666666664</v>
      </c>
      <c r="T3755" s="13">
        <f>(J3755/86400)+25569+(-8/24)</f>
        <v>42128.490740740737</v>
      </c>
      <c r="U3755" t="str">
        <f t="shared" si="234"/>
        <v>May</v>
      </c>
      <c r="V3755">
        <f t="shared" si="235"/>
        <v>2015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>(E3756/D3756)*100</f>
        <v>120</v>
      </c>
      <c r="P3756" s="6">
        <f>E3756/L3756</f>
        <v>111.11111111111111</v>
      </c>
      <c r="Q3756" t="str">
        <f t="shared" si="232"/>
        <v>theater</v>
      </c>
      <c r="R3756" t="str">
        <f t="shared" si="233"/>
        <v>musical</v>
      </c>
      <c r="S3756" s="13">
        <f>(I3756/86400)+25569+(-8/24)</f>
        <v>41845.874305555553</v>
      </c>
      <c r="T3756" s="13">
        <f>(J3756/86400)+25569+(-8/24)</f>
        <v>41808.54788194444</v>
      </c>
      <c r="U3756" t="str">
        <f t="shared" si="234"/>
        <v>Jun</v>
      </c>
      <c r="V3756">
        <f t="shared" si="235"/>
        <v>2014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>(E3757/D3757)*100</f>
        <v>129.63636363636363</v>
      </c>
      <c r="P3757" s="6">
        <f>E3757/L3757</f>
        <v>25.464285714285715</v>
      </c>
      <c r="Q3757" t="str">
        <f t="shared" si="232"/>
        <v>theater</v>
      </c>
      <c r="R3757" t="str">
        <f t="shared" si="233"/>
        <v>musical</v>
      </c>
      <c r="S3757" s="13">
        <f>(I3757/86400)+25569+(-8/24)</f>
        <v>42475.533645833326</v>
      </c>
      <c r="T3757" s="13">
        <f>(J3757/86400)+25569+(-8/24)</f>
        <v>42445.533645833326</v>
      </c>
      <c r="U3757" t="str">
        <f t="shared" si="234"/>
        <v>Mar</v>
      </c>
      <c r="V3757">
        <f t="shared" si="235"/>
        <v>2016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>(E3758/D3758)*100</f>
        <v>101.11111111111111</v>
      </c>
      <c r="P3758" s="6">
        <f>E3758/L3758</f>
        <v>267.64705882352939</v>
      </c>
      <c r="Q3758" t="str">
        <f t="shared" si="232"/>
        <v>theater</v>
      </c>
      <c r="R3758" t="str">
        <f t="shared" si="233"/>
        <v>musical</v>
      </c>
      <c r="S3758" s="13">
        <f>(I3758/86400)+25569+(-8/24)</f>
        <v>41801.481458333328</v>
      </c>
      <c r="T3758" s="13">
        <f>(J3758/86400)+25569+(-8/24)</f>
        <v>41771.481458333328</v>
      </c>
      <c r="U3758" t="str">
        <f t="shared" si="234"/>
        <v>May</v>
      </c>
      <c r="V3758">
        <f t="shared" si="235"/>
        <v>2014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>(E3759/D3759)*100</f>
        <v>108.51428571428572</v>
      </c>
      <c r="P3759" s="6">
        <f>E3759/L3759</f>
        <v>75.959999999999994</v>
      </c>
      <c r="Q3759" t="str">
        <f t="shared" si="232"/>
        <v>theater</v>
      </c>
      <c r="R3759" t="str">
        <f t="shared" si="233"/>
        <v>musical</v>
      </c>
      <c r="S3759" s="13">
        <f>(I3759/86400)+25569+(-8/24)</f>
        <v>41974.517534722218</v>
      </c>
      <c r="T3759" s="13">
        <f>(J3759/86400)+25569+(-8/24)</f>
        <v>41954.517534722218</v>
      </c>
      <c r="U3759" t="str">
        <f t="shared" si="234"/>
        <v>Nov</v>
      </c>
      <c r="V3759">
        <f t="shared" si="235"/>
        <v>2014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>(E3760/D3760)*100</f>
        <v>102.33333333333334</v>
      </c>
      <c r="P3760" s="6">
        <f>E3760/L3760</f>
        <v>59.03846153846154</v>
      </c>
      <c r="Q3760" t="str">
        <f t="shared" si="232"/>
        <v>theater</v>
      </c>
      <c r="R3760" t="str">
        <f t="shared" si="233"/>
        <v>musical</v>
      </c>
      <c r="S3760" s="13">
        <f>(I3760/86400)+25569+(-8/24)</f>
        <v>41777.875</v>
      </c>
      <c r="T3760" s="13">
        <f>(J3760/86400)+25569+(-8/24)</f>
        <v>41747.138171296298</v>
      </c>
      <c r="U3760" t="str">
        <f t="shared" si="234"/>
        <v>Apr</v>
      </c>
      <c r="V3760">
        <f t="shared" si="235"/>
        <v>2014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>(E3761/D3761)*100</f>
        <v>110.24425000000002</v>
      </c>
      <c r="P3761" s="6">
        <f>E3761/L3761</f>
        <v>50.111022727272733</v>
      </c>
      <c r="Q3761" t="str">
        <f t="shared" si="232"/>
        <v>theater</v>
      </c>
      <c r="R3761" t="str">
        <f t="shared" si="233"/>
        <v>musical</v>
      </c>
      <c r="S3761" s="13">
        <f>(I3761/86400)+25569+(-8/24)</f>
        <v>42241.774918981479</v>
      </c>
      <c r="T3761" s="13">
        <f>(J3761/86400)+25569+(-8/24)</f>
        <v>42181.774918981479</v>
      </c>
      <c r="U3761" t="str">
        <f t="shared" si="234"/>
        <v>Jun</v>
      </c>
      <c r="V3761">
        <f t="shared" si="235"/>
        <v>2015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>(E3762/D3762)*100</f>
        <v>101.0154</v>
      </c>
      <c r="P3762" s="6">
        <f>E3762/L3762</f>
        <v>55.502967032967035</v>
      </c>
      <c r="Q3762" t="str">
        <f t="shared" si="232"/>
        <v>theater</v>
      </c>
      <c r="R3762" t="str">
        <f t="shared" si="233"/>
        <v>musical</v>
      </c>
      <c r="S3762" s="13">
        <f>(I3762/86400)+25569+(-8/24)</f>
        <v>41764.191967592589</v>
      </c>
      <c r="T3762" s="13">
        <f>(J3762/86400)+25569+(-8/24)</f>
        <v>41739.191967592589</v>
      </c>
      <c r="U3762" t="str">
        <f t="shared" si="234"/>
        <v>Apr</v>
      </c>
      <c r="V3762">
        <f t="shared" si="235"/>
        <v>2014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>(E3763/D3763)*100</f>
        <v>100</v>
      </c>
      <c r="P3763" s="6">
        <f>E3763/L3763</f>
        <v>166.66666666666666</v>
      </c>
      <c r="Q3763" t="str">
        <f t="shared" si="232"/>
        <v>theater</v>
      </c>
      <c r="R3763" t="str">
        <f t="shared" si="233"/>
        <v>musical</v>
      </c>
      <c r="S3763" s="13">
        <f>(I3763/86400)+25569+(-8/24)</f>
        <v>42226.624999999993</v>
      </c>
      <c r="T3763" s="13">
        <f>(J3763/86400)+25569+(-8/24)</f>
        <v>42173.133530092593</v>
      </c>
      <c r="U3763" t="str">
        <f t="shared" si="234"/>
        <v>Jun</v>
      </c>
      <c r="V3763">
        <f t="shared" si="235"/>
        <v>2015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>(E3764/D3764)*100</f>
        <v>106.24</v>
      </c>
      <c r="P3764" s="6">
        <f>E3764/L3764</f>
        <v>47.428571428571431</v>
      </c>
      <c r="Q3764" t="str">
        <f t="shared" si="232"/>
        <v>theater</v>
      </c>
      <c r="R3764" t="str">
        <f t="shared" si="233"/>
        <v>musical</v>
      </c>
      <c r="S3764" s="13">
        <f>(I3764/86400)+25569+(-8/24)</f>
        <v>42218.480196759258</v>
      </c>
      <c r="T3764" s="13">
        <f>(J3764/86400)+25569+(-8/24)</f>
        <v>42193.480196759258</v>
      </c>
      <c r="U3764" t="str">
        <f t="shared" si="234"/>
        <v>Jul</v>
      </c>
      <c r="V3764">
        <f t="shared" si="235"/>
        <v>2015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>(E3765/D3765)*100</f>
        <v>100</v>
      </c>
      <c r="P3765" s="6">
        <f>E3765/L3765</f>
        <v>64.935064935064929</v>
      </c>
      <c r="Q3765" t="str">
        <f t="shared" si="232"/>
        <v>theater</v>
      </c>
      <c r="R3765" t="str">
        <f t="shared" si="233"/>
        <v>musical</v>
      </c>
      <c r="S3765" s="13">
        <f>(I3765/86400)+25569+(-8/24)</f>
        <v>42095.375300925924</v>
      </c>
      <c r="T3765" s="13">
        <f>(J3765/86400)+25569+(-8/24)</f>
        <v>42065.416967592588</v>
      </c>
      <c r="U3765" t="str">
        <f t="shared" si="234"/>
        <v>Mar</v>
      </c>
      <c r="V3765">
        <f t="shared" si="235"/>
        <v>2015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>(E3766/D3766)*100</f>
        <v>100</v>
      </c>
      <c r="P3766" s="6">
        <f>E3766/L3766</f>
        <v>55.555555555555557</v>
      </c>
      <c r="Q3766" t="str">
        <f t="shared" si="232"/>
        <v>theater</v>
      </c>
      <c r="R3766" t="str">
        <f t="shared" si="233"/>
        <v>musical</v>
      </c>
      <c r="S3766" s="13">
        <f>(I3766/86400)+25569+(-8/24)</f>
        <v>42518.691666666666</v>
      </c>
      <c r="T3766" s="13">
        <f>(J3766/86400)+25569+(-8/24)</f>
        <v>42499.509629629632</v>
      </c>
      <c r="U3766" t="str">
        <f t="shared" si="234"/>
        <v>May</v>
      </c>
      <c r="V3766">
        <f t="shared" si="235"/>
        <v>2016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>(E3767/D3767)*100</f>
        <v>113.45714285714286</v>
      </c>
      <c r="P3767" s="6">
        <f>E3767/L3767</f>
        <v>74.224299065420567</v>
      </c>
      <c r="Q3767" t="str">
        <f t="shared" si="232"/>
        <v>theater</v>
      </c>
      <c r="R3767" t="str">
        <f t="shared" si="233"/>
        <v>musical</v>
      </c>
      <c r="S3767" s="13">
        <f>(I3767/86400)+25569+(-8/24)</f>
        <v>41850.443078703705</v>
      </c>
      <c r="T3767" s="13">
        <f>(J3767/86400)+25569+(-8/24)</f>
        <v>41820.443078703705</v>
      </c>
      <c r="U3767" t="str">
        <f t="shared" si="234"/>
        <v>Jun</v>
      </c>
      <c r="V3767">
        <f t="shared" si="235"/>
        <v>2014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>(E3768/D3768)*100</f>
        <v>102.65010000000001</v>
      </c>
      <c r="P3768" s="6">
        <f>E3768/L3768</f>
        <v>106.9271875</v>
      </c>
      <c r="Q3768" t="str">
        <f t="shared" si="232"/>
        <v>theater</v>
      </c>
      <c r="R3768" t="str">
        <f t="shared" si="233"/>
        <v>musical</v>
      </c>
      <c r="S3768" s="13">
        <f>(I3768/86400)+25569+(-8/24)</f>
        <v>41822.833854166667</v>
      </c>
      <c r="T3768" s="13">
        <f>(J3768/86400)+25569+(-8/24)</f>
        <v>41787.833854166667</v>
      </c>
      <c r="U3768" t="str">
        <f t="shared" si="234"/>
        <v>May</v>
      </c>
      <c r="V3768">
        <f t="shared" si="235"/>
        <v>2014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>(E3769/D3769)*100</f>
        <v>116.75</v>
      </c>
      <c r="P3769" s="6">
        <f>E3769/L3769</f>
        <v>41.696428571428569</v>
      </c>
      <c r="Q3769" t="str">
        <f t="shared" si="232"/>
        <v>theater</v>
      </c>
      <c r="R3769" t="str">
        <f t="shared" si="233"/>
        <v>musical</v>
      </c>
      <c r="S3769" s="13">
        <f>(I3769/86400)+25569+(-8/24)</f>
        <v>42063.874305555553</v>
      </c>
      <c r="T3769" s="13">
        <f>(J3769/86400)+25569+(-8/24)</f>
        <v>42049.686307870368</v>
      </c>
      <c r="U3769" t="str">
        <f t="shared" si="234"/>
        <v>Feb</v>
      </c>
      <c r="V3769">
        <f t="shared" si="235"/>
        <v>2015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>(E3770/D3770)*100</f>
        <v>107.65274999999998</v>
      </c>
      <c r="P3770" s="6">
        <f>E3770/L3770</f>
        <v>74.243275862068955</v>
      </c>
      <c r="Q3770" t="str">
        <f t="shared" si="232"/>
        <v>theater</v>
      </c>
      <c r="R3770" t="str">
        <f t="shared" si="233"/>
        <v>musical</v>
      </c>
      <c r="S3770" s="13">
        <f>(I3770/86400)+25569+(-8/24)</f>
        <v>41802.394560185181</v>
      </c>
      <c r="T3770" s="13">
        <f>(J3770/86400)+25569+(-8/24)</f>
        <v>41772.394560185181</v>
      </c>
      <c r="U3770" t="str">
        <f t="shared" si="234"/>
        <v>May</v>
      </c>
      <c r="V3770">
        <f t="shared" si="235"/>
        <v>2014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>(E3771/D3771)*100</f>
        <v>100</v>
      </c>
      <c r="P3771" s="6">
        <f>E3771/L3771</f>
        <v>73.333333333333329</v>
      </c>
      <c r="Q3771" t="str">
        <f t="shared" si="232"/>
        <v>theater</v>
      </c>
      <c r="R3771" t="str">
        <f t="shared" si="233"/>
        <v>musical</v>
      </c>
      <c r="S3771" s="13">
        <f>(I3771/86400)+25569+(-8/24)</f>
        <v>42475.264803240738</v>
      </c>
      <c r="T3771" s="13">
        <f>(J3771/86400)+25569+(-8/24)</f>
        <v>42445.264803240738</v>
      </c>
      <c r="U3771" t="str">
        <f t="shared" si="234"/>
        <v>Mar</v>
      </c>
      <c r="V3771">
        <f t="shared" si="235"/>
        <v>2016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>(E3772/D3772)*100</f>
        <v>100</v>
      </c>
      <c r="P3772" s="6">
        <f>E3772/L3772</f>
        <v>100</v>
      </c>
      <c r="Q3772" t="str">
        <f t="shared" si="232"/>
        <v>theater</v>
      </c>
      <c r="R3772" t="str">
        <f t="shared" si="233"/>
        <v>musical</v>
      </c>
      <c r="S3772" s="13">
        <f>(I3772/86400)+25569+(-8/24)</f>
        <v>42168.597337962965</v>
      </c>
      <c r="T3772" s="13">
        <f>(J3772/86400)+25569+(-8/24)</f>
        <v>42138.597337962965</v>
      </c>
      <c r="U3772" t="str">
        <f t="shared" si="234"/>
        <v>May</v>
      </c>
      <c r="V3772">
        <f t="shared" si="235"/>
        <v>2015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>(E3773/D3773)*100</f>
        <v>146</v>
      </c>
      <c r="P3773" s="6">
        <f>E3773/L3773</f>
        <v>38.421052631578945</v>
      </c>
      <c r="Q3773" t="str">
        <f t="shared" si="232"/>
        <v>theater</v>
      </c>
      <c r="R3773" t="str">
        <f t="shared" si="233"/>
        <v>musical</v>
      </c>
      <c r="S3773" s="13">
        <f>(I3773/86400)+25569+(-8/24)</f>
        <v>42507.666666666664</v>
      </c>
      <c r="T3773" s="13">
        <f>(J3773/86400)+25569+(-8/24)</f>
        <v>42493.52375</v>
      </c>
      <c r="U3773" t="str">
        <f t="shared" si="234"/>
        <v>May</v>
      </c>
      <c r="V3773">
        <f t="shared" si="235"/>
        <v>2016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>(E3774/D3774)*100</f>
        <v>110.2</v>
      </c>
      <c r="P3774" s="6">
        <f>E3774/L3774</f>
        <v>166.96969696969697</v>
      </c>
      <c r="Q3774" t="str">
        <f t="shared" si="232"/>
        <v>theater</v>
      </c>
      <c r="R3774" t="str">
        <f t="shared" si="233"/>
        <v>musical</v>
      </c>
      <c r="S3774" s="13">
        <f>(I3774/86400)+25569+(-8/24)</f>
        <v>42702.916666666664</v>
      </c>
      <c r="T3774" s="13">
        <f>(J3774/86400)+25569+(-8/24)</f>
        <v>42682.283634259256</v>
      </c>
      <c r="U3774" t="str">
        <f t="shared" si="234"/>
        <v>Nov</v>
      </c>
      <c r="V3774">
        <f t="shared" si="235"/>
        <v>2016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>(E3775/D3775)*100</f>
        <v>108.2</v>
      </c>
      <c r="P3775" s="6">
        <f>E3775/L3775</f>
        <v>94.912280701754383</v>
      </c>
      <c r="Q3775" t="str">
        <f t="shared" si="232"/>
        <v>theater</v>
      </c>
      <c r="R3775" t="str">
        <f t="shared" si="233"/>
        <v>musical</v>
      </c>
      <c r="S3775" s="13">
        <f>(I3775/86400)+25569+(-8/24)</f>
        <v>42688.755555555552</v>
      </c>
      <c r="T3775" s="13">
        <f>(J3775/86400)+25569+(-8/24)</f>
        <v>42655.671840277777</v>
      </c>
      <c r="U3775" t="str">
        <f t="shared" si="234"/>
        <v>Oct</v>
      </c>
      <c r="V3775">
        <f t="shared" si="235"/>
        <v>2016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>(E3776/D3776)*100</f>
        <v>100</v>
      </c>
      <c r="P3776" s="6">
        <f>E3776/L3776</f>
        <v>100</v>
      </c>
      <c r="Q3776" t="str">
        <f t="shared" si="232"/>
        <v>theater</v>
      </c>
      <c r="R3776" t="str">
        <f t="shared" si="233"/>
        <v>musical</v>
      </c>
      <c r="S3776" s="13">
        <f>(I3776/86400)+25569+(-8/24)</f>
        <v>42103.458969907406</v>
      </c>
      <c r="T3776" s="13">
        <f>(J3776/86400)+25569+(-8/24)</f>
        <v>42087.458969907406</v>
      </c>
      <c r="U3776" t="str">
        <f t="shared" si="234"/>
        <v>Mar</v>
      </c>
      <c r="V3776">
        <f t="shared" si="235"/>
        <v>2015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>(E3777/D3777)*100</f>
        <v>100.25</v>
      </c>
      <c r="P3777" s="6">
        <f>E3777/L3777</f>
        <v>143.21428571428572</v>
      </c>
      <c r="Q3777" t="str">
        <f t="shared" si="232"/>
        <v>theater</v>
      </c>
      <c r="R3777" t="str">
        <f t="shared" si="233"/>
        <v>musical</v>
      </c>
      <c r="S3777" s="13">
        <f>(I3777/86400)+25569+(-8/24)</f>
        <v>42102.833333333336</v>
      </c>
      <c r="T3777" s="13">
        <f>(J3777/86400)+25569+(-8/24)</f>
        <v>42075.609293981477</v>
      </c>
      <c r="U3777" t="str">
        <f t="shared" si="234"/>
        <v>Mar</v>
      </c>
      <c r="V3777">
        <f t="shared" si="235"/>
        <v>2015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>(E3778/D3778)*100</f>
        <v>106.71250000000001</v>
      </c>
      <c r="P3778" s="6">
        <f>E3778/L3778</f>
        <v>90.819148936170208</v>
      </c>
      <c r="Q3778" t="str">
        <f t="shared" si="232"/>
        <v>theater</v>
      </c>
      <c r="R3778" t="str">
        <f t="shared" si="233"/>
        <v>musical</v>
      </c>
      <c r="S3778" s="13">
        <f>(I3778/86400)+25569+(-8/24)</f>
        <v>41851.708333333328</v>
      </c>
      <c r="T3778" s="13">
        <f>(J3778/86400)+25569+(-8/24)</f>
        <v>41814.034467592588</v>
      </c>
      <c r="U3778" t="str">
        <f t="shared" si="234"/>
        <v>Jun</v>
      </c>
      <c r="V3778">
        <f t="shared" si="235"/>
        <v>2014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>(E3779/D3779)*100</f>
        <v>143.19999999999999</v>
      </c>
      <c r="P3779" s="6">
        <f>E3779/L3779</f>
        <v>48.542372881355931</v>
      </c>
      <c r="Q3779" t="str">
        <f t="shared" ref="Q3779:Q3842" si="236">LEFT(N3779,FIND("/",N3779)-1)</f>
        <v>theater</v>
      </c>
      <c r="R3779" t="str">
        <f t="shared" ref="R3779:R3842" si="237">MID(N3779,FIND("/",N3779)+1,20)</f>
        <v>musical</v>
      </c>
      <c r="S3779" s="13">
        <f>(I3779/86400)+25569+(-8/24)</f>
        <v>41908.833333333328</v>
      </c>
      <c r="T3779" s="13">
        <f>(J3779/86400)+25569+(-8/24)</f>
        <v>41886.778020833335</v>
      </c>
      <c r="U3779" t="str">
        <f t="shared" ref="U3779:U3842" si="238">TEXT(T3779,"mmm")</f>
        <v>Sep</v>
      </c>
      <c r="V3779">
        <f t="shared" ref="V3779:V3842" si="239">YEAR(T3779)</f>
        <v>2014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>(E3780/D3780)*100</f>
        <v>105.04166666666667</v>
      </c>
      <c r="P3780" s="6">
        <f>E3780/L3780</f>
        <v>70.027777777777771</v>
      </c>
      <c r="Q3780" t="str">
        <f t="shared" si="236"/>
        <v>theater</v>
      </c>
      <c r="R3780" t="str">
        <f t="shared" si="237"/>
        <v>musical</v>
      </c>
      <c r="S3780" s="13">
        <f>(I3780/86400)+25569+(-8/24)</f>
        <v>42049.485879629625</v>
      </c>
      <c r="T3780" s="13">
        <f>(J3780/86400)+25569+(-8/24)</f>
        <v>41989.485879629625</v>
      </c>
      <c r="U3780" t="str">
        <f t="shared" si="238"/>
        <v>Dec</v>
      </c>
      <c r="V3780">
        <f t="shared" si="239"/>
        <v>2014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>(E3781/D3781)*100</f>
        <v>103.98</v>
      </c>
      <c r="P3781" s="6">
        <f>E3781/L3781</f>
        <v>135.62608695652173</v>
      </c>
      <c r="Q3781" t="str">
        <f t="shared" si="236"/>
        <v>theater</v>
      </c>
      <c r="R3781" t="str">
        <f t="shared" si="237"/>
        <v>musical</v>
      </c>
      <c r="S3781" s="13">
        <f>(I3781/86400)+25569+(-8/24)</f>
        <v>42455.360416666663</v>
      </c>
      <c r="T3781" s="13">
        <f>(J3781/86400)+25569+(-8/24)</f>
        <v>42425.402083333327</v>
      </c>
      <c r="U3781" t="str">
        <f t="shared" si="238"/>
        <v>Feb</v>
      </c>
      <c r="V3781">
        <f t="shared" si="239"/>
        <v>2016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>(E3782/D3782)*100</f>
        <v>120</v>
      </c>
      <c r="P3782" s="6">
        <f>E3782/L3782</f>
        <v>100</v>
      </c>
      <c r="Q3782" t="str">
        <f t="shared" si="236"/>
        <v>theater</v>
      </c>
      <c r="R3782" t="str">
        <f t="shared" si="237"/>
        <v>musical</v>
      </c>
      <c r="S3782" s="13">
        <f>(I3782/86400)+25569+(-8/24)</f>
        <v>42198.504166666666</v>
      </c>
      <c r="T3782" s="13">
        <f>(J3782/86400)+25569+(-8/24)</f>
        <v>42165.886400462965</v>
      </c>
      <c r="U3782" t="str">
        <f t="shared" si="238"/>
        <v>Jun</v>
      </c>
      <c r="V3782">
        <f t="shared" si="239"/>
        <v>2015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>(E3783/D3783)*100</f>
        <v>109.66666666666667</v>
      </c>
      <c r="P3783" s="6">
        <f>E3783/L3783</f>
        <v>94.90384615384616</v>
      </c>
      <c r="Q3783" t="str">
        <f t="shared" si="236"/>
        <v>theater</v>
      </c>
      <c r="R3783" t="str">
        <f t="shared" si="237"/>
        <v>musical</v>
      </c>
      <c r="S3783" s="13">
        <f>(I3783/86400)+25569+(-8/24)</f>
        <v>41890.549594907403</v>
      </c>
      <c r="T3783" s="13">
        <f>(J3783/86400)+25569+(-8/24)</f>
        <v>41865.549594907403</v>
      </c>
      <c r="U3783" t="str">
        <f t="shared" si="238"/>
        <v>Aug</v>
      </c>
      <c r="V3783">
        <f t="shared" si="239"/>
        <v>2014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>(E3784/D3784)*100</f>
        <v>101.75</v>
      </c>
      <c r="P3784" s="6">
        <f>E3784/L3784</f>
        <v>75.370370370370367</v>
      </c>
      <c r="Q3784" t="str">
        <f t="shared" si="236"/>
        <v>theater</v>
      </c>
      <c r="R3784" t="str">
        <f t="shared" si="237"/>
        <v>musical</v>
      </c>
      <c r="S3784" s="13">
        <f>(I3784/86400)+25569+(-8/24)</f>
        <v>42575.624999999993</v>
      </c>
      <c r="T3784" s="13">
        <f>(J3784/86400)+25569+(-8/24)</f>
        <v>42546.528900462959</v>
      </c>
      <c r="U3784" t="str">
        <f t="shared" si="238"/>
        <v>Jun</v>
      </c>
      <c r="V3784">
        <f t="shared" si="239"/>
        <v>2016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>(E3785/D3785)*100</f>
        <v>128.91666666666666</v>
      </c>
      <c r="P3785" s="6">
        <f>E3785/L3785</f>
        <v>64.458333333333329</v>
      </c>
      <c r="Q3785" t="str">
        <f t="shared" si="236"/>
        <v>theater</v>
      </c>
      <c r="R3785" t="str">
        <f t="shared" si="237"/>
        <v>musical</v>
      </c>
      <c r="S3785" s="13">
        <f>(I3785/86400)+25569+(-8/24)</f>
        <v>42444.333333333336</v>
      </c>
      <c r="T3785" s="13">
        <f>(J3785/86400)+25569+(-8/24)</f>
        <v>42419.806944444441</v>
      </c>
      <c r="U3785" t="str">
        <f t="shared" si="238"/>
        <v>Feb</v>
      </c>
      <c r="V3785">
        <f t="shared" si="239"/>
        <v>2016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>(E3786/D3786)*100</f>
        <v>114.99999999999999</v>
      </c>
      <c r="P3786" s="6">
        <f>E3786/L3786</f>
        <v>115</v>
      </c>
      <c r="Q3786" t="str">
        <f t="shared" si="236"/>
        <v>theater</v>
      </c>
      <c r="R3786" t="str">
        <f t="shared" si="237"/>
        <v>musical</v>
      </c>
      <c r="S3786" s="13">
        <f>(I3786/86400)+25569+(-8/24)</f>
        <v>42561.647361111107</v>
      </c>
      <c r="T3786" s="13">
        <f>(J3786/86400)+25569+(-8/24)</f>
        <v>42531.647361111107</v>
      </c>
      <c r="U3786" t="str">
        <f t="shared" si="238"/>
        <v>Jun</v>
      </c>
      <c r="V3786">
        <f t="shared" si="239"/>
        <v>2016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>(E3787/D3787)*100</f>
        <v>150.75</v>
      </c>
      <c r="P3787" s="6">
        <f>E3787/L3787</f>
        <v>100.5</v>
      </c>
      <c r="Q3787" t="str">
        <f t="shared" si="236"/>
        <v>theater</v>
      </c>
      <c r="R3787" t="str">
        <f t="shared" si="237"/>
        <v>musical</v>
      </c>
      <c r="S3787" s="13">
        <f>(I3787/86400)+25569+(-8/24)</f>
        <v>42584.085416666661</v>
      </c>
      <c r="T3787" s="13">
        <f>(J3787/86400)+25569+(-8/24)</f>
        <v>42548.305196759255</v>
      </c>
      <c r="U3787" t="str">
        <f t="shared" si="238"/>
        <v>Jun</v>
      </c>
      <c r="V3787">
        <f t="shared" si="239"/>
        <v>2016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>(E3788/D3788)*100</f>
        <v>110.96666666666665</v>
      </c>
      <c r="P3788" s="6">
        <f>E3788/L3788</f>
        <v>93.774647887323937</v>
      </c>
      <c r="Q3788" t="str">
        <f t="shared" si="236"/>
        <v>theater</v>
      </c>
      <c r="R3788" t="str">
        <f t="shared" si="237"/>
        <v>musical</v>
      </c>
      <c r="S3788" s="13">
        <f>(I3788/86400)+25569+(-8/24)</f>
        <v>42516.704571759255</v>
      </c>
      <c r="T3788" s="13">
        <f>(J3788/86400)+25569+(-8/24)</f>
        <v>42486.704571759255</v>
      </c>
      <c r="U3788" t="str">
        <f t="shared" si="238"/>
        <v>Apr</v>
      </c>
      <c r="V3788">
        <f t="shared" si="239"/>
        <v>2016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>(E3789/D3789)*100</f>
        <v>100.28571428571429</v>
      </c>
      <c r="P3789" s="6">
        <f>E3789/L3789</f>
        <v>35.1</v>
      </c>
      <c r="Q3789" t="str">
        <f t="shared" si="236"/>
        <v>theater</v>
      </c>
      <c r="R3789" t="str">
        <f t="shared" si="237"/>
        <v>musical</v>
      </c>
      <c r="S3789" s="13">
        <f>(I3789/86400)+25569+(-8/24)</f>
        <v>42195.832638888889</v>
      </c>
      <c r="T3789" s="13">
        <f>(J3789/86400)+25569+(-8/24)</f>
        <v>42167.201458333329</v>
      </c>
      <c r="U3789" t="str">
        <f t="shared" si="238"/>
        <v>Jun</v>
      </c>
      <c r="V3789">
        <f t="shared" si="239"/>
        <v>2015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>(E3790/D3790)*100</f>
        <v>0.66666666666666674</v>
      </c>
      <c r="P3790" s="6">
        <f>E3790/L3790</f>
        <v>500</v>
      </c>
      <c r="Q3790" t="str">
        <f t="shared" si="236"/>
        <v>theater</v>
      </c>
      <c r="R3790" t="str">
        <f t="shared" si="237"/>
        <v>musical</v>
      </c>
      <c r="S3790" s="13">
        <f>(I3790/86400)+25569+(-8/24)</f>
        <v>42361.345833333333</v>
      </c>
      <c r="T3790" s="13">
        <f>(J3790/86400)+25569+(-8/24)</f>
        <v>42333.362488425926</v>
      </c>
      <c r="U3790" t="str">
        <f t="shared" si="238"/>
        <v>Nov</v>
      </c>
      <c r="V3790">
        <f t="shared" si="239"/>
        <v>2015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>(E3791/D3791)*100</f>
        <v>3.267605633802817</v>
      </c>
      <c r="P3791" s="6">
        <f>E3791/L3791</f>
        <v>29</v>
      </c>
      <c r="Q3791" t="str">
        <f t="shared" si="236"/>
        <v>theater</v>
      </c>
      <c r="R3791" t="str">
        <f t="shared" si="237"/>
        <v>musical</v>
      </c>
      <c r="S3791" s="13">
        <f>(I3791/86400)+25569+(-8/24)</f>
        <v>42170.465486111112</v>
      </c>
      <c r="T3791" s="13">
        <f>(J3791/86400)+25569+(-8/24)</f>
        <v>42138.465486111112</v>
      </c>
      <c r="U3791" t="str">
        <f t="shared" si="238"/>
        <v>May</v>
      </c>
      <c r="V3791">
        <f t="shared" si="239"/>
        <v>2015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>(E3792/D3792)*100</f>
        <v>0</v>
      </c>
      <c r="P3792" s="6" t="e">
        <f>E3792/L3792</f>
        <v>#DIV/0!</v>
      </c>
      <c r="Q3792" t="str">
        <f t="shared" si="236"/>
        <v>theater</v>
      </c>
      <c r="R3792" t="str">
        <f t="shared" si="237"/>
        <v>musical</v>
      </c>
      <c r="S3792" s="13">
        <f>(I3792/86400)+25569+(-8/24)</f>
        <v>42696.3752662037</v>
      </c>
      <c r="T3792" s="13">
        <f>(J3792/86400)+25569+(-8/24)</f>
        <v>42666.333599537036</v>
      </c>
      <c r="U3792" t="str">
        <f t="shared" si="238"/>
        <v>Oct</v>
      </c>
      <c r="V3792">
        <f t="shared" si="239"/>
        <v>2016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>(E3793/D3793)*100</f>
        <v>0</v>
      </c>
      <c r="P3793" s="6" t="e">
        <f>E3793/L3793</f>
        <v>#DIV/0!</v>
      </c>
      <c r="Q3793" t="str">
        <f t="shared" si="236"/>
        <v>theater</v>
      </c>
      <c r="R3793" t="str">
        <f t="shared" si="237"/>
        <v>musical</v>
      </c>
      <c r="S3793" s="13">
        <f>(I3793/86400)+25569+(-8/24)</f>
        <v>41826.3587037037</v>
      </c>
      <c r="T3793" s="13">
        <f>(J3793/86400)+25569+(-8/24)</f>
        <v>41766.3587037037</v>
      </c>
      <c r="U3793" t="str">
        <f t="shared" si="238"/>
        <v>May</v>
      </c>
      <c r="V3793">
        <f t="shared" si="239"/>
        <v>2014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>(E3794/D3794)*100</f>
        <v>0.27999999999999997</v>
      </c>
      <c r="P3794" s="6">
        <f>E3794/L3794</f>
        <v>17.5</v>
      </c>
      <c r="Q3794" t="str">
        <f t="shared" si="236"/>
        <v>theater</v>
      </c>
      <c r="R3794" t="str">
        <f t="shared" si="237"/>
        <v>musical</v>
      </c>
      <c r="S3794" s="13">
        <f>(I3794/86400)+25569+(-8/24)</f>
        <v>42200.113680555551</v>
      </c>
      <c r="T3794" s="13">
        <f>(J3794/86400)+25569+(-8/24)</f>
        <v>42170.113680555551</v>
      </c>
      <c r="U3794" t="str">
        <f t="shared" si="238"/>
        <v>Jun</v>
      </c>
      <c r="V3794">
        <f t="shared" si="239"/>
        <v>2015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>(E3795/D3795)*100</f>
        <v>59.657142857142851</v>
      </c>
      <c r="P3795" s="6">
        <f>E3795/L3795</f>
        <v>174</v>
      </c>
      <c r="Q3795" t="str">
        <f t="shared" si="236"/>
        <v>theater</v>
      </c>
      <c r="R3795" t="str">
        <f t="shared" si="237"/>
        <v>musical</v>
      </c>
      <c r="S3795" s="13">
        <f>(I3795/86400)+25569+(-8/24)</f>
        <v>41989.60565972222</v>
      </c>
      <c r="T3795" s="13">
        <f>(J3795/86400)+25569+(-8/24)</f>
        <v>41968.60565972222</v>
      </c>
      <c r="U3795" t="str">
        <f t="shared" si="238"/>
        <v>Nov</v>
      </c>
      <c r="V3795">
        <f t="shared" si="239"/>
        <v>2014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>(E3796/D3796)*100</f>
        <v>1</v>
      </c>
      <c r="P3796" s="6">
        <f>E3796/L3796</f>
        <v>50</v>
      </c>
      <c r="Q3796" t="str">
        <f t="shared" si="236"/>
        <v>theater</v>
      </c>
      <c r="R3796" t="str">
        <f t="shared" si="237"/>
        <v>musical</v>
      </c>
      <c r="S3796" s="13">
        <f>(I3796/86400)+25569+(-8/24)</f>
        <v>42162.247152777774</v>
      </c>
      <c r="T3796" s="13">
        <f>(J3796/86400)+25569+(-8/24)</f>
        <v>42132.247152777774</v>
      </c>
      <c r="U3796" t="str">
        <f t="shared" si="238"/>
        <v>May</v>
      </c>
      <c r="V3796">
        <f t="shared" si="239"/>
        <v>2015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>(E3797/D3797)*100</f>
        <v>1.6666666666666667</v>
      </c>
      <c r="P3797" s="6">
        <f>E3797/L3797</f>
        <v>5</v>
      </c>
      <c r="Q3797" t="str">
        <f t="shared" si="236"/>
        <v>theater</v>
      </c>
      <c r="R3797" t="str">
        <f t="shared" si="237"/>
        <v>musical</v>
      </c>
      <c r="S3797" s="13">
        <f>(I3797/86400)+25569+(-8/24)</f>
        <v>42244.604166666664</v>
      </c>
      <c r="T3797" s="13">
        <f>(J3797/86400)+25569+(-8/24)</f>
        <v>42201.102893518517</v>
      </c>
      <c r="U3797" t="str">
        <f t="shared" si="238"/>
        <v>Jul</v>
      </c>
      <c r="V3797">
        <f t="shared" si="239"/>
        <v>2015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>(E3798/D3798)*100</f>
        <v>4.4444444444444444E-3</v>
      </c>
      <c r="P3798" s="6">
        <f>E3798/L3798</f>
        <v>1</v>
      </c>
      <c r="Q3798" t="str">
        <f t="shared" si="236"/>
        <v>theater</v>
      </c>
      <c r="R3798" t="str">
        <f t="shared" si="237"/>
        <v>musical</v>
      </c>
      <c r="S3798" s="13">
        <f>(I3798/86400)+25569+(-8/24)</f>
        <v>42748.696250000001</v>
      </c>
      <c r="T3798" s="13">
        <f>(J3798/86400)+25569+(-8/24)</f>
        <v>42688.696250000001</v>
      </c>
      <c r="U3798" t="str">
        <f t="shared" si="238"/>
        <v>Nov</v>
      </c>
      <c r="V3798">
        <f t="shared" si="239"/>
        <v>2016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>(E3799/D3799)*100</f>
        <v>89.666666666666657</v>
      </c>
      <c r="P3799" s="6">
        <f>E3799/L3799</f>
        <v>145.40540540540542</v>
      </c>
      <c r="Q3799" t="str">
        <f t="shared" si="236"/>
        <v>theater</v>
      </c>
      <c r="R3799" t="str">
        <f t="shared" si="237"/>
        <v>musical</v>
      </c>
      <c r="S3799" s="13">
        <f>(I3799/86400)+25569+(-8/24)</f>
        <v>42114.548206018517</v>
      </c>
      <c r="T3799" s="13">
        <f>(J3799/86400)+25569+(-8/24)</f>
        <v>42084.548206018517</v>
      </c>
      <c r="U3799" t="str">
        <f t="shared" si="238"/>
        <v>Mar</v>
      </c>
      <c r="V3799">
        <f t="shared" si="239"/>
        <v>2015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>(E3800/D3800)*100</f>
        <v>1.4642857142857144</v>
      </c>
      <c r="P3800" s="6">
        <f>E3800/L3800</f>
        <v>205</v>
      </c>
      <c r="Q3800" t="str">
        <f t="shared" si="236"/>
        <v>theater</v>
      </c>
      <c r="R3800" t="str">
        <f t="shared" si="237"/>
        <v>musical</v>
      </c>
      <c r="S3800" s="13">
        <f>(I3800/86400)+25569+(-8/24)</f>
        <v>41861.389444444438</v>
      </c>
      <c r="T3800" s="13">
        <f>(J3800/86400)+25569+(-8/24)</f>
        <v>41831.389444444438</v>
      </c>
      <c r="U3800" t="str">
        <f t="shared" si="238"/>
        <v>Jul</v>
      </c>
      <c r="V3800">
        <f t="shared" si="239"/>
        <v>2014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>(E3801/D3801)*100</f>
        <v>4.0199999999999996</v>
      </c>
      <c r="P3801" s="6">
        <f>E3801/L3801</f>
        <v>100.5</v>
      </c>
      <c r="Q3801" t="str">
        <f t="shared" si="236"/>
        <v>theater</v>
      </c>
      <c r="R3801" t="str">
        <f t="shared" si="237"/>
        <v>musical</v>
      </c>
      <c r="S3801" s="13">
        <f>(I3801/86400)+25569+(-8/24)</f>
        <v>42440.597719907404</v>
      </c>
      <c r="T3801" s="13">
        <f>(J3801/86400)+25569+(-8/24)</f>
        <v>42410.597719907404</v>
      </c>
      <c r="U3801" t="str">
        <f t="shared" si="238"/>
        <v>Feb</v>
      </c>
      <c r="V3801">
        <f t="shared" si="239"/>
        <v>2016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>(E3802/D3802)*100</f>
        <v>4.004545454545454</v>
      </c>
      <c r="P3802" s="6">
        <f>E3802/L3802</f>
        <v>55.0625</v>
      </c>
      <c r="Q3802" t="str">
        <f t="shared" si="236"/>
        <v>theater</v>
      </c>
      <c r="R3802" t="str">
        <f t="shared" si="237"/>
        <v>musical</v>
      </c>
      <c r="S3802" s="13">
        <f>(I3802/86400)+25569+(-8/24)</f>
        <v>42014.874305555553</v>
      </c>
      <c r="T3802" s="13">
        <f>(J3802/86400)+25569+(-8/24)</f>
        <v>41982.403738425921</v>
      </c>
      <c r="U3802" t="str">
        <f t="shared" si="238"/>
        <v>Dec</v>
      </c>
      <c r="V3802">
        <f t="shared" si="239"/>
        <v>2014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>(E3803/D3803)*100</f>
        <v>8.52</v>
      </c>
      <c r="P3803" s="6">
        <f>E3803/L3803</f>
        <v>47.333333333333336</v>
      </c>
      <c r="Q3803" t="str">
        <f t="shared" si="236"/>
        <v>theater</v>
      </c>
      <c r="R3803" t="str">
        <f t="shared" si="237"/>
        <v>musical</v>
      </c>
      <c r="S3803" s="13">
        <f>(I3803/86400)+25569+(-8/24)</f>
        <v>42006.342777777776</v>
      </c>
      <c r="T3803" s="13">
        <f>(J3803/86400)+25569+(-8/24)</f>
        <v>41975.342777777776</v>
      </c>
      <c r="U3803" t="str">
        <f t="shared" si="238"/>
        <v>Dec</v>
      </c>
      <c r="V3803">
        <f t="shared" si="239"/>
        <v>2014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>(E3804/D3804)*100</f>
        <v>0</v>
      </c>
      <c r="P3804" s="6" t="e">
        <f>E3804/L3804</f>
        <v>#DIV/0!</v>
      </c>
      <c r="Q3804" t="str">
        <f t="shared" si="236"/>
        <v>theater</v>
      </c>
      <c r="R3804" t="str">
        <f t="shared" si="237"/>
        <v>musical</v>
      </c>
      <c r="S3804" s="13">
        <f>(I3804/86400)+25569+(-8/24)</f>
        <v>42298.792893518512</v>
      </c>
      <c r="T3804" s="13">
        <f>(J3804/86400)+25569+(-8/24)</f>
        <v>42268.792893518512</v>
      </c>
      <c r="U3804" t="str">
        <f t="shared" si="238"/>
        <v>Sep</v>
      </c>
      <c r="V3804">
        <f t="shared" si="239"/>
        <v>2015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>(E3805/D3805)*100</f>
        <v>19.650000000000002</v>
      </c>
      <c r="P3805" s="6">
        <f>E3805/L3805</f>
        <v>58.95</v>
      </c>
      <c r="Q3805" t="str">
        <f t="shared" si="236"/>
        <v>theater</v>
      </c>
      <c r="R3805" t="str">
        <f t="shared" si="237"/>
        <v>musical</v>
      </c>
      <c r="S3805" s="13">
        <f>(I3805/86400)+25569+(-8/24)</f>
        <v>42433.638518518514</v>
      </c>
      <c r="T3805" s="13">
        <f>(J3805/86400)+25569+(-8/24)</f>
        <v>42403.638518518514</v>
      </c>
      <c r="U3805" t="str">
        <f t="shared" si="238"/>
        <v>Feb</v>
      </c>
      <c r="V3805">
        <f t="shared" si="239"/>
        <v>2016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>(E3806/D3806)*100</f>
        <v>0</v>
      </c>
      <c r="P3806" s="6" t="e">
        <f>E3806/L3806</f>
        <v>#DIV/0!</v>
      </c>
      <c r="Q3806" t="str">
        <f t="shared" si="236"/>
        <v>theater</v>
      </c>
      <c r="R3806" t="str">
        <f t="shared" si="237"/>
        <v>musical</v>
      </c>
      <c r="S3806" s="13">
        <f>(I3806/86400)+25569+(-8/24)</f>
        <v>42581.958333333336</v>
      </c>
      <c r="T3806" s="13">
        <f>(J3806/86400)+25569+(-8/24)</f>
        <v>42526.676203703704</v>
      </c>
      <c r="U3806" t="str">
        <f t="shared" si="238"/>
        <v>Jun</v>
      </c>
      <c r="V3806">
        <f t="shared" si="239"/>
        <v>2016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>(E3807/D3807)*100</f>
        <v>2E-3</v>
      </c>
      <c r="P3807" s="6">
        <f>E3807/L3807</f>
        <v>1.5</v>
      </c>
      <c r="Q3807" t="str">
        <f t="shared" si="236"/>
        <v>theater</v>
      </c>
      <c r="R3807" t="str">
        <f t="shared" si="237"/>
        <v>musical</v>
      </c>
      <c r="S3807" s="13">
        <f>(I3807/86400)+25569+(-8/24)</f>
        <v>41909.553703703699</v>
      </c>
      <c r="T3807" s="13">
        <f>(J3807/86400)+25569+(-8/24)</f>
        <v>41849.553703703699</v>
      </c>
      <c r="U3807" t="str">
        <f t="shared" si="238"/>
        <v>Jul</v>
      </c>
      <c r="V3807">
        <f t="shared" si="239"/>
        <v>2014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>(E3808/D3808)*100</f>
        <v>6.6666666666666666E-2</v>
      </c>
      <c r="P3808" s="6">
        <f>E3808/L3808</f>
        <v>5</v>
      </c>
      <c r="Q3808" t="str">
        <f t="shared" si="236"/>
        <v>theater</v>
      </c>
      <c r="R3808" t="str">
        <f t="shared" si="237"/>
        <v>musical</v>
      </c>
      <c r="S3808" s="13">
        <f>(I3808/86400)+25569+(-8/24)</f>
        <v>41818.925706018512</v>
      </c>
      <c r="T3808" s="13">
        <f>(J3808/86400)+25569+(-8/24)</f>
        <v>41798.925706018512</v>
      </c>
      <c r="U3808" t="str">
        <f t="shared" si="238"/>
        <v>Jun</v>
      </c>
      <c r="V3808">
        <f t="shared" si="239"/>
        <v>2014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>(E3809/D3809)*100</f>
        <v>30.333333333333336</v>
      </c>
      <c r="P3809" s="6">
        <f>E3809/L3809</f>
        <v>50.555555555555557</v>
      </c>
      <c r="Q3809" t="str">
        <f t="shared" si="236"/>
        <v>theater</v>
      </c>
      <c r="R3809" t="str">
        <f t="shared" si="237"/>
        <v>musical</v>
      </c>
      <c r="S3809" s="13">
        <f>(I3809/86400)+25569+(-8/24)</f>
        <v>42097.575682870367</v>
      </c>
      <c r="T3809" s="13">
        <f>(J3809/86400)+25569+(-8/24)</f>
        <v>42090.575682870367</v>
      </c>
      <c r="U3809" t="str">
        <f t="shared" si="238"/>
        <v>Mar</v>
      </c>
      <c r="V3809">
        <f t="shared" si="239"/>
        <v>2015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>(E3810/D3810)*100</f>
        <v>100</v>
      </c>
      <c r="P3810" s="6">
        <f>E3810/L3810</f>
        <v>41.666666666666664</v>
      </c>
      <c r="Q3810" t="str">
        <f t="shared" si="236"/>
        <v>theater</v>
      </c>
      <c r="R3810" t="str">
        <f t="shared" si="237"/>
        <v>plays</v>
      </c>
      <c r="S3810" s="13">
        <f>(I3810/86400)+25569+(-8/24)</f>
        <v>42119.078923611109</v>
      </c>
      <c r="T3810" s="13">
        <f>(J3810/86400)+25569+(-8/24)</f>
        <v>42059.12059027778</v>
      </c>
      <c r="U3810" t="str">
        <f t="shared" si="238"/>
        <v>Feb</v>
      </c>
      <c r="V3810">
        <f t="shared" si="239"/>
        <v>2015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>(E3811/D3811)*100</f>
        <v>101.25</v>
      </c>
      <c r="P3811" s="6">
        <f>E3811/L3811</f>
        <v>53.289473684210527</v>
      </c>
      <c r="Q3811" t="str">
        <f t="shared" si="236"/>
        <v>theater</v>
      </c>
      <c r="R3811" t="str">
        <f t="shared" si="237"/>
        <v>plays</v>
      </c>
      <c r="S3811" s="13">
        <f>(I3811/86400)+25569+(-8/24)</f>
        <v>41850.625</v>
      </c>
      <c r="T3811" s="13">
        <f>(J3811/86400)+25569+(-8/24)</f>
        <v>41800.193368055552</v>
      </c>
      <c r="U3811" t="str">
        <f t="shared" si="238"/>
        <v>Jun</v>
      </c>
      <c r="V3811">
        <f t="shared" si="239"/>
        <v>2014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>(E3812/D3812)*100</f>
        <v>121.73333333333333</v>
      </c>
      <c r="P3812" s="6">
        <f>E3812/L3812</f>
        <v>70.230769230769226</v>
      </c>
      <c r="Q3812" t="str">
        <f t="shared" si="236"/>
        <v>theater</v>
      </c>
      <c r="R3812" t="str">
        <f t="shared" si="237"/>
        <v>plays</v>
      </c>
      <c r="S3812" s="13">
        <f>(I3812/86400)+25569+(-8/24)</f>
        <v>42084.474050925921</v>
      </c>
      <c r="T3812" s="13">
        <f>(J3812/86400)+25569+(-8/24)</f>
        <v>42054.515717592592</v>
      </c>
      <c r="U3812" t="str">
        <f t="shared" si="238"/>
        <v>Feb</v>
      </c>
      <c r="V3812">
        <f t="shared" si="239"/>
        <v>2015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>(E3813/D3813)*100</f>
        <v>330</v>
      </c>
      <c r="P3813" s="6">
        <f>E3813/L3813</f>
        <v>43.421052631578945</v>
      </c>
      <c r="Q3813" t="str">
        <f t="shared" si="236"/>
        <v>theater</v>
      </c>
      <c r="R3813" t="str">
        <f t="shared" si="237"/>
        <v>plays</v>
      </c>
      <c r="S3813" s="13">
        <f>(I3813/86400)+25569+(-8/24)</f>
        <v>42521.124999999993</v>
      </c>
      <c r="T3813" s="13">
        <f>(J3813/86400)+25569+(-8/24)</f>
        <v>42487.293668981474</v>
      </c>
      <c r="U3813" t="str">
        <f t="shared" si="238"/>
        <v>Apr</v>
      </c>
      <c r="V3813">
        <f t="shared" si="239"/>
        <v>2016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>(E3814/D3814)*100</f>
        <v>109.55</v>
      </c>
      <c r="P3814" s="6">
        <f>E3814/L3814</f>
        <v>199.18181818181819</v>
      </c>
      <c r="Q3814" t="str">
        <f t="shared" si="236"/>
        <v>theater</v>
      </c>
      <c r="R3814" t="str">
        <f t="shared" si="237"/>
        <v>plays</v>
      </c>
      <c r="S3814" s="13">
        <f>(I3814/86400)+25569+(-8/24)</f>
        <v>42155.832638888889</v>
      </c>
      <c r="T3814" s="13">
        <f>(J3814/86400)+25569+(-8/24)</f>
        <v>42109.417916666665</v>
      </c>
      <c r="U3814" t="str">
        <f t="shared" si="238"/>
        <v>Apr</v>
      </c>
      <c r="V3814">
        <f t="shared" si="239"/>
        <v>2015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>(E3815/D3815)*100</f>
        <v>100.95190476190474</v>
      </c>
      <c r="P3815" s="6">
        <f>E3815/L3815</f>
        <v>78.518148148148143</v>
      </c>
      <c r="Q3815" t="str">
        <f t="shared" si="236"/>
        <v>theater</v>
      </c>
      <c r="R3815" t="str">
        <f t="shared" si="237"/>
        <v>plays</v>
      </c>
      <c r="S3815" s="13">
        <f>(I3815/86400)+25569+(-8/24)</f>
        <v>42535.571527777771</v>
      </c>
      <c r="T3815" s="13">
        <f>(J3815/86400)+25569+(-8/24)</f>
        <v>42496.942372685182</v>
      </c>
      <c r="U3815" t="str">
        <f t="shared" si="238"/>
        <v>May</v>
      </c>
      <c r="V3815">
        <f t="shared" si="239"/>
        <v>2016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>(E3816/D3816)*100</f>
        <v>140.13333333333333</v>
      </c>
      <c r="P3816" s="6">
        <f>E3816/L3816</f>
        <v>61.823529411764703</v>
      </c>
      <c r="Q3816" t="str">
        <f t="shared" si="236"/>
        <v>theater</v>
      </c>
      <c r="R3816" t="str">
        <f t="shared" si="237"/>
        <v>plays</v>
      </c>
      <c r="S3816" s="13">
        <f>(I3816/86400)+25569+(-8/24)</f>
        <v>42094.832638888889</v>
      </c>
      <c r="T3816" s="13">
        <f>(J3816/86400)+25569+(-8/24)</f>
        <v>42058.570740740739</v>
      </c>
      <c r="U3816" t="str">
        <f t="shared" si="238"/>
        <v>Feb</v>
      </c>
      <c r="V3816">
        <f t="shared" si="239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>(E3817/D3817)*100</f>
        <v>100.001</v>
      </c>
      <c r="P3817" s="6">
        <f>E3817/L3817</f>
        <v>50.000500000000002</v>
      </c>
      <c r="Q3817" t="str">
        <f t="shared" si="236"/>
        <v>theater</v>
      </c>
      <c r="R3817" t="str">
        <f t="shared" si="237"/>
        <v>plays</v>
      </c>
      <c r="S3817" s="13">
        <f>(I3817/86400)+25569+(-8/24)</f>
        <v>42236.624999999993</v>
      </c>
      <c r="T3817" s="13">
        <f>(J3817/86400)+25569+(-8/24)</f>
        <v>42206.926585648143</v>
      </c>
      <c r="U3817" t="str">
        <f t="shared" si="238"/>
        <v>Jul</v>
      </c>
      <c r="V3817">
        <f t="shared" si="239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>(E3818/D3818)*100</f>
        <v>119.238</v>
      </c>
      <c r="P3818" s="6">
        <f>E3818/L3818</f>
        <v>48.339729729729726</v>
      </c>
      <c r="Q3818" t="str">
        <f t="shared" si="236"/>
        <v>theater</v>
      </c>
      <c r="R3818" t="str">
        <f t="shared" si="237"/>
        <v>plays</v>
      </c>
      <c r="S3818" s="13">
        <f>(I3818/86400)+25569+(-8/24)</f>
        <v>41837.356747685182</v>
      </c>
      <c r="T3818" s="13">
        <f>(J3818/86400)+25569+(-8/24)</f>
        <v>41807.356747685182</v>
      </c>
      <c r="U3818" t="str">
        <f t="shared" si="238"/>
        <v>Jun</v>
      </c>
      <c r="V3818">
        <f t="shared" si="239"/>
        <v>2014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>(E3819/D3819)*100</f>
        <v>107.25</v>
      </c>
      <c r="P3819" s="6">
        <f>E3819/L3819</f>
        <v>107.25</v>
      </c>
      <c r="Q3819" t="str">
        <f t="shared" si="236"/>
        <v>theater</v>
      </c>
      <c r="R3819" t="str">
        <f t="shared" si="237"/>
        <v>plays</v>
      </c>
      <c r="S3819" s="13">
        <f>(I3819/86400)+25569+(-8/24)</f>
        <v>42300.832638888889</v>
      </c>
      <c r="T3819" s="13">
        <f>(J3819/86400)+25569+(-8/24)</f>
        <v>42284.363611111105</v>
      </c>
      <c r="U3819" t="str">
        <f t="shared" si="238"/>
        <v>Oct</v>
      </c>
      <c r="V3819">
        <f t="shared" si="239"/>
        <v>2015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>(E3820/D3820)*100</f>
        <v>227.99999999999997</v>
      </c>
      <c r="P3820" s="6">
        <f>E3820/L3820</f>
        <v>57</v>
      </c>
      <c r="Q3820" t="str">
        <f t="shared" si="236"/>
        <v>theater</v>
      </c>
      <c r="R3820" t="str">
        <f t="shared" si="237"/>
        <v>plays</v>
      </c>
      <c r="S3820" s="13">
        <f>(I3820/86400)+25569+(-8/24)</f>
        <v>42075.467384259253</v>
      </c>
      <c r="T3820" s="13">
        <f>(J3820/86400)+25569+(-8/24)</f>
        <v>42045.509050925924</v>
      </c>
      <c r="U3820" t="str">
        <f t="shared" si="238"/>
        <v>Feb</v>
      </c>
      <c r="V3820">
        <f t="shared" si="239"/>
        <v>2015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>(E3821/D3821)*100</f>
        <v>106.4</v>
      </c>
      <c r="P3821" s="6">
        <f>E3821/L3821</f>
        <v>40.92307692307692</v>
      </c>
      <c r="Q3821" t="str">
        <f t="shared" si="236"/>
        <v>theater</v>
      </c>
      <c r="R3821" t="str">
        <f t="shared" si="237"/>
        <v>plays</v>
      </c>
      <c r="S3821" s="13">
        <f>(I3821/86400)+25569+(-8/24)</f>
        <v>42202.543055555558</v>
      </c>
      <c r="T3821" s="13">
        <f>(J3821/86400)+25569+(-8/24)</f>
        <v>42183.876203703701</v>
      </c>
      <c r="U3821" t="str">
        <f t="shared" si="238"/>
        <v>Jun</v>
      </c>
      <c r="V3821">
        <f t="shared" si="239"/>
        <v>2015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>(E3822/D3822)*100</f>
        <v>143.33333333333334</v>
      </c>
      <c r="P3822" s="6">
        <f>E3822/L3822</f>
        <v>21.5</v>
      </c>
      <c r="Q3822" t="str">
        <f t="shared" si="236"/>
        <v>theater</v>
      </c>
      <c r="R3822" t="str">
        <f t="shared" si="237"/>
        <v>plays</v>
      </c>
      <c r="S3822" s="13">
        <f>(I3822/86400)+25569+(-8/24)</f>
        <v>42190.318483796298</v>
      </c>
      <c r="T3822" s="13">
        <f>(J3822/86400)+25569+(-8/24)</f>
        <v>42160.318483796298</v>
      </c>
      <c r="U3822" t="str">
        <f t="shared" si="238"/>
        <v>Jun</v>
      </c>
      <c r="V3822">
        <f t="shared" si="239"/>
        <v>2015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>(E3823/D3823)*100</f>
        <v>104.54285714285714</v>
      </c>
      <c r="P3823" s="6">
        <f>E3823/L3823</f>
        <v>79.543478260869563</v>
      </c>
      <c r="Q3823" t="str">
        <f t="shared" si="236"/>
        <v>theater</v>
      </c>
      <c r="R3823" t="str">
        <f t="shared" si="237"/>
        <v>plays</v>
      </c>
      <c r="S3823" s="13">
        <f>(I3823/86400)+25569+(-8/24)</f>
        <v>42372.847303240742</v>
      </c>
      <c r="T3823" s="13">
        <f>(J3823/86400)+25569+(-8/24)</f>
        <v>42340.847303240742</v>
      </c>
      <c r="U3823" t="str">
        <f t="shared" si="238"/>
        <v>Dec</v>
      </c>
      <c r="V3823">
        <f t="shared" si="239"/>
        <v>2015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>(E3824/D3824)*100</f>
        <v>110.02000000000001</v>
      </c>
      <c r="P3824" s="6">
        <f>E3824/L3824</f>
        <v>72.381578947368425</v>
      </c>
      <c r="Q3824" t="str">
        <f t="shared" si="236"/>
        <v>theater</v>
      </c>
      <c r="R3824" t="str">
        <f t="shared" si="237"/>
        <v>plays</v>
      </c>
      <c r="S3824" s="13">
        <f>(I3824/86400)+25569+(-8/24)</f>
        <v>42388.624305555553</v>
      </c>
      <c r="T3824" s="13">
        <f>(J3824/86400)+25569+(-8/24)</f>
        <v>42329.504826388882</v>
      </c>
      <c r="U3824" t="str">
        <f t="shared" si="238"/>
        <v>Nov</v>
      </c>
      <c r="V3824">
        <f t="shared" si="239"/>
        <v>2015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>(E3825/D3825)*100</f>
        <v>106</v>
      </c>
      <c r="P3825" s="6">
        <f>E3825/L3825</f>
        <v>64.634146341463421</v>
      </c>
      <c r="Q3825" t="str">
        <f t="shared" si="236"/>
        <v>theater</v>
      </c>
      <c r="R3825" t="str">
        <f t="shared" si="237"/>
        <v>plays</v>
      </c>
      <c r="S3825" s="13">
        <f>(I3825/86400)+25569+(-8/24)</f>
        <v>42204.832638888889</v>
      </c>
      <c r="T3825" s="13">
        <f>(J3825/86400)+25569+(-8/24)</f>
        <v>42170.576898148145</v>
      </c>
      <c r="U3825" t="str">
        <f t="shared" si="238"/>
        <v>Jun</v>
      </c>
      <c r="V3825">
        <f t="shared" si="239"/>
        <v>2015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>(E3826/D3826)*100</f>
        <v>108</v>
      </c>
      <c r="P3826" s="6">
        <f>E3826/L3826</f>
        <v>38.571428571428569</v>
      </c>
      <c r="Q3826" t="str">
        <f t="shared" si="236"/>
        <v>theater</v>
      </c>
      <c r="R3826" t="str">
        <f t="shared" si="237"/>
        <v>plays</v>
      </c>
      <c r="S3826" s="13">
        <f>(I3826/86400)+25569+(-8/24)</f>
        <v>42583.236805555549</v>
      </c>
      <c r="T3826" s="13">
        <f>(J3826/86400)+25569+(-8/24)</f>
        <v>42571.292858796289</v>
      </c>
      <c r="U3826" t="str">
        <f t="shared" si="238"/>
        <v>Jul</v>
      </c>
      <c r="V3826">
        <f t="shared" si="239"/>
        <v>2016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>(E3827/D3827)*100</f>
        <v>105.42</v>
      </c>
      <c r="P3827" s="6">
        <f>E3827/L3827</f>
        <v>107.57142857142857</v>
      </c>
      <c r="Q3827" t="str">
        <f t="shared" si="236"/>
        <v>theater</v>
      </c>
      <c r="R3827" t="str">
        <f t="shared" si="237"/>
        <v>plays</v>
      </c>
      <c r="S3827" s="13">
        <f>(I3827/86400)+25569+(-8/24)</f>
        <v>42171.736273148148</v>
      </c>
      <c r="T3827" s="13">
        <f>(J3827/86400)+25569+(-8/24)</f>
        <v>42150.736273148148</v>
      </c>
      <c r="U3827" t="str">
        <f t="shared" si="238"/>
        <v>May</v>
      </c>
      <c r="V3827">
        <f t="shared" si="239"/>
        <v>2015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>(E3828/D3828)*100</f>
        <v>119.16666666666667</v>
      </c>
      <c r="P3828" s="6">
        <f>E3828/L3828</f>
        <v>27.5</v>
      </c>
      <c r="Q3828" t="str">
        <f t="shared" si="236"/>
        <v>theater</v>
      </c>
      <c r="R3828" t="str">
        <f t="shared" si="237"/>
        <v>plays</v>
      </c>
      <c r="S3828" s="13">
        <f>(I3828/86400)+25569+(-8/24)</f>
        <v>42131.090208333328</v>
      </c>
      <c r="T3828" s="13">
        <f>(J3828/86400)+25569+(-8/24)</f>
        <v>42101.090208333328</v>
      </c>
      <c r="U3828" t="str">
        <f t="shared" si="238"/>
        <v>Apr</v>
      </c>
      <c r="V3828">
        <f t="shared" si="239"/>
        <v>2015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>(E3829/D3829)*100</f>
        <v>152.66666666666666</v>
      </c>
      <c r="P3829" s="6">
        <f>E3829/L3829</f>
        <v>70.461538461538467</v>
      </c>
      <c r="Q3829" t="str">
        <f t="shared" si="236"/>
        <v>theater</v>
      </c>
      <c r="R3829" t="str">
        <f t="shared" si="237"/>
        <v>plays</v>
      </c>
      <c r="S3829" s="13">
        <f>(I3829/86400)+25569+(-8/24)</f>
        <v>42089.666666666664</v>
      </c>
      <c r="T3829" s="13">
        <f>(J3829/86400)+25569+(-8/24)</f>
        <v>42034.594918981478</v>
      </c>
      <c r="U3829" t="str">
        <f t="shared" si="238"/>
        <v>Jan</v>
      </c>
      <c r="V3829">
        <f t="shared" si="239"/>
        <v>2015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>(E3830/D3830)*100</f>
        <v>100</v>
      </c>
      <c r="P3830" s="6">
        <f>E3830/L3830</f>
        <v>178.57142857142858</v>
      </c>
      <c r="Q3830" t="str">
        <f t="shared" si="236"/>
        <v>theater</v>
      </c>
      <c r="R3830" t="str">
        <f t="shared" si="237"/>
        <v>plays</v>
      </c>
      <c r="S3830" s="13">
        <f>(I3830/86400)+25569+(-8/24)</f>
        <v>42004.23596064814</v>
      </c>
      <c r="T3830" s="13">
        <f>(J3830/86400)+25569+(-8/24)</f>
        <v>41944.194293981483</v>
      </c>
      <c r="U3830" t="str">
        <f t="shared" si="238"/>
        <v>Nov</v>
      </c>
      <c r="V3830">
        <f t="shared" si="239"/>
        <v>2014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>(E3831/D3831)*100</f>
        <v>100.2</v>
      </c>
      <c r="P3831" s="6">
        <f>E3831/L3831</f>
        <v>62.625</v>
      </c>
      <c r="Q3831" t="str">
        <f t="shared" si="236"/>
        <v>theater</v>
      </c>
      <c r="R3831" t="str">
        <f t="shared" si="237"/>
        <v>plays</v>
      </c>
      <c r="S3831" s="13">
        <f>(I3831/86400)+25569+(-8/24)</f>
        <v>42613.532071759262</v>
      </c>
      <c r="T3831" s="13">
        <f>(J3831/86400)+25569+(-8/24)</f>
        <v>42593.532071759262</v>
      </c>
      <c r="U3831" t="str">
        <f t="shared" si="238"/>
        <v>Aug</v>
      </c>
      <c r="V3831">
        <f t="shared" si="239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>(E3832/D3832)*100</f>
        <v>225</v>
      </c>
      <c r="P3832" s="6">
        <f>E3832/L3832</f>
        <v>75</v>
      </c>
      <c r="Q3832" t="str">
        <f t="shared" si="236"/>
        <v>theater</v>
      </c>
      <c r="R3832" t="str">
        <f t="shared" si="237"/>
        <v>plays</v>
      </c>
      <c r="S3832" s="13">
        <f>(I3832/86400)+25569+(-8/24)</f>
        <v>42517.407534722217</v>
      </c>
      <c r="T3832" s="13">
        <f>(J3832/86400)+25569+(-8/24)</f>
        <v>42503.407534722217</v>
      </c>
      <c r="U3832" t="str">
        <f t="shared" si="238"/>
        <v>May</v>
      </c>
      <c r="V3832">
        <f t="shared" si="239"/>
        <v>2016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>(E3833/D3833)*100</f>
        <v>106.02199999999999</v>
      </c>
      <c r="P3833" s="6">
        <f>E3833/L3833</f>
        <v>58.901111111111113</v>
      </c>
      <c r="Q3833" t="str">
        <f t="shared" si="236"/>
        <v>theater</v>
      </c>
      <c r="R3833" t="str">
        <f t="shared" si="237"/>
        <v>plays</v>
      </c>
      <c r="S3833" s="13">
        <f>(I3833/86400)+25569+(-8/24)</f>
        <v>41948.557233796295</v>
      </c>
      <c r="T3833" s="13">
        <f>(J3833/86400)+25569+(-8/24)</f>
        <v>41927.515567129631</v>
      </c>
      <c r="U3833" t="str">
        <f t="shared" si="238"/>
        <v>Oct</v>
      </c>
      <c r="V3833">
        <f t="shared" si="239"/>
        <v>2014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>(E3834/D3834)*100</f>
        <v>104.66666666666666</v>
      </c>
      <c r="P3834" s="6">
        <f>E3834/L3834</f>
        <v>139.55555555555554</v>
      </c>
      <c r="Q3834" t="str">
        <f t="shared" si="236"/>
        <v>theater</v>
      </c>
      <c r="R3834" t="str">
        <f t="shared" si="237"/>
        <v>plays</v>
      </c>
      <c r="S3834" s="13">
        <f>(I3834/86400)+25569+(-8/24)</f>
        <v>42419.781655092585</v>
      </c>
      <c r="T3834" s="13">
        <f>(J3834/86400)+25569+(-8/24)</f>
        <v>42374.781655092585</v>
      </c>
      <c r="U3834" t="str">
        <f t="shared" si="238"/>
        <v>Jan</v>
      </c>
      <c r="V3834">
        <f t="shared" si="239"/>
        <v>2016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>(E3835/D3835)*100</f>
        <v>116.66666666666667</v>
      </c>
      <c r="P3835" s="6">
        <f>E3835/L3835</f>
        <v>70</v>
      </c>
      <c r="Q3835" t="str">
        <f t="shared" si="236"/>
        <v>theater</v>
      </c>
      <c r="R3835" t="str">
        <f t="shared" si="237"/>
        <v>plays</v>
      </c>
      <c r="S3835" s="13">
        <f>(I3835/86400)+25569+(-8/24)</f>
        <v>41974.464583333327</v>
      </c>
      <c r="T3835" s="13">
        <f>(J3835/86400)+25569+(-8/24)</f>
        <v>41963.539027777777</v>
      </c>
      <c r="U3835" t="str">
        <f t="shared" si="238"/>
        <v>Nov</v>
      </c>
      <c r="V3835">
        <f t="shared" si="239"/>
        <v>2014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>(E3836/D3836)*100</f>
        <v>109.03333333333333</v>
      </c>
      <c r="P3836" s="6">
        <f>E3836/L3836</f>
        <v>57.385964912280699</v>
      </c>
      <c r="Q3836" t="str">
        <f t="shared" si="236"/>
        <v>theater</v>
      </c>
      <c r="R3836" t="str">
        <f t="shared" si="237"/>
        <v>plays</v>
      </c>
      <c r="S3836" s="13">
        <f>(I3836/86400)+25569+(-8/24)</f>
        <v>42173.111886574072</v>
      </c>
      <c r="T3836" s="13">
        <f>(J3836/86400)+25569+(-8/24)</f>
        <v>42143.111886574072</v>
      </c>
      <c r="U3836" t="str">
        <f t="shared" si="238"/>
        <v>May</v>
      </c>
      <c r="V3836">
        <f t="shared" si="239"/>
        <v>2015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>(E3837/D3837)*100</f>
        <v>160</v>
      </c>
      <c r="P3837" s="6">
        <f>E3837/L3837</f>
        <v>40</v>
      </c>
      <c r="Q3837" t="str">
        <f t="shared" si="236"/>
        <v>theater</v>
      </c>
      <c r="R3837" t="str">
        <f t="shared" si="237"/>
        <v>plays</v>
      </c>
      <c r="S3837" s="13">
        <f>(I3837/86400)+25569+(-8/24)</f>
        <v>42481.608888888884</v>
      </c>
      <c r="T3837" s="13">
        <f>(J3837/86400)+25569+(-8/24)</f>
        <v>42460.608888888884</v>
      </c>
      <c r="U3837" t="str">
        <f t="shared" si="238"/>
        <v>Mar</v>
      </c>
      <c r="V3837">
        <f t="shared" si="239"/>
        <v>2016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>(E3838/D3838)*100</f>
        <v>112.5</v>
      </c>
      <c r="P3838" s="6">
        <f>E3838/L3838</f>
        <v>64.285714285714292</v>
      </c>
      <c r="Q3838" t="str">
        <f t="shared" si="236"/>
        <v>theater</v>
      </c>
      <c r="R3838" t="str">
        <f t="shared" si="237"/>
        <v>plays</v>
      </c>
      <c r="S3838" s="13">
        <f>(I3838/86400)+25569+(-8/24)</f>
        <v>42584.839583333327</v>
      </c>
      <c r="T3838" s="13">
        <f>(J3838/86400)+25569+(-8/24)</f>
        <v>42553.593194444438</v>
      </c>
      <c r="U3838" t="str">
        <f t="shared" si="238"/>
        <v>Jul</v>
      </c>
      <c r="V3838">
        <f t="shared" si="239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>(E3839/D3839)*100</f>
        <v>102.1</v>
      </c>
      <c r="P3839" s="6">
        <f>E3839/L3839</f>
        <v>120.11764705882354</v>
      </c>
      <c r="Q3839" t="str">
        <f t="shared" si="236"/>
        <v>theater</v>
      </c>
      <c r="R3839" t="str">
        <f t="shared" si="237"/>
        <v>plays</v>
      </c>
      <c r="S3839" s="13">
        <f>(I3839/86400)+25569+(-8/24)</f>
        <v>42188.432384259257</v>
      </c>
      <c r="T3839" s="13">
        <f>(J3839/86400)+25569+(-8/24)</f>
        <v>42152.432384259257</v>
      </c>
      <c r="U3839" t="str">
        <f t="shared" si="238"/>
        <v>May</v>
      </c>
      <c r="V3839">
        <f t="shared" si="239"/>
        <v>2015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>(E3840/D3840)*100</f>
        <v>100.824</v>
      </c>
      <c r="P3840" s="6">
        <f>E3840/L3840</f>
        <v>1008.24</v>
      </c>
      <c r="Q3840" t="str">
        <f t="shared" si="236"/>
        <v>theater</v>
      </c>
      <c r="R3840" t="str">
        <f t="shared" si="237"/>
        <v>plays</v>
      </c>
      <c r="S3840" s="13">
        <f>(I3840/86400)+25569+(-8/24)</f>
        <v>42146.377418981479</v>
      </c>
      <c r="T3840" s="13">
        <f>(J3840/86400)+25569+(-8/24)</f>
        <v>42116.377418981479</v>
      </c>
      <c r="U3840" t="str">
        <f t="shared" si="238"/>
        <v>Apr</v>
      </c>
      <c r="V3840">
        <f t="shared" si="239"/>
        <v>2015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>(E3841/D3841)*100</f>
        <v>101.25</v>
      </c>
      <c r="P3841" s="6">
        <f>E3841/L3841</f>
        <v>63.28125</v>
      </c>
      <c r="Q3841" t="str">
        <f t="shared" si="236"/>
        <v>theater</v>
      </c>
      <c r="R3841" t="str">
        <f t="shared" si="237"/>
        <v>plays</v>
      </c>
      <c r="S3841" s="13">
        <f>(I3841/86400)+25569+(-8/24)</f>
        <v>42214.809305555558</v>
      </c>
      <c r="T3841" s="13">
        <f>(J3841/86400)+25569+(-8/24)</f>
        <v>42154.809305555558</v>
      </c>
      <c r="U3841" t="str">
        <f t="shared" si="238"/>
        <v>May</v>
      </c>
      <c r="V3841">
        <f t="shared" si="239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>(E3842/D3842)*100</f>
        <v>6500</v>
      </c>
      <c r="P3842" s="6">
        <f>E3842/L3842</f>
        <v>21.666666666666668</v>
      </c>
      <c r="Q3842" t="str">
        <f t="shared" si="236"/>
        <v>theater</v>
      </c>
      <c r="R3842" t="str">
        <f t="shared" si="237"/>
        <v>plays</v>
      </c>
      <c r="S3842" s="13">
        <f>(I3842/86400)+25569+(-8/24)</f>
        <v>42457.32672453703</v>
      </c>
      <c r="T3842" s="13">
        <f>(J3842/86400)+25569+(-8/24)</f>
        <v>42432.368391203701</v>
      </c>
      <c r="U3842" t="str">
        <f t="shared" si="238"/>
        <v>Mar</v>
      </c>
      <c r="V3842">
        <f t="shared" si="239"/>
        <v>2016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>(E3843/D3843)*100</f>
        <v>8.7200000000000006</v>
      </c>
      <c r="P3843" s="6">
        <f>E3843/L3843</f>
        <v>25.647058823529413</v>
      </c>
      <c r="Q3843" t="str">
        <f t="shared" ref="Q3843:Q3906" si="240">LEFT(N3843,FIND("/",N3843)-1)</f>
        <v>theater</v>
      </c>
      <c r="R3843" t="str">
        <f t="shared" ref="R3843:R3906" si="241">MID(N3843,FIND("/",N3843)+1,20)</f>
        <v>plays</v>
      </c>
      <c r="S3843" s="13">
        <f>(I3843/86400)+25569+(-8/24)</f>
        <v>41840.45239583333</v>
      </c>
      <c r="T3843" s="13">
        <f>(J3843/86400)+25569+(-8/24)</f>
        <v>41780.45239583333</v>
      </c>
      <c r="U3843" t="str">
        <f t="shared" ref="U3843:U3906" si="242">TEXT(T3843,"mmm")</f>
        <v>May</v>
      </c>
      <c r="V3843">
        <f t="shared" ref="V3843:V3906" si="243">YEAR(T3843)</f>
        <v>2014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>(E3844/D3844)*100</f>
        <v>21.94</v>
      </c>
      <c r="P3844" s="6">
        <f>E3844/L3844</f>
        <v>47.695652173913047</v>
      </c>
      <c r="Q3844" t="str">
        <f t="shared" si="240"/>
        <v>theater</v>
      </c>
      <c r="R3844" t="str">
        <f t="shared" si="241"/>
        <v>plays</v>
      </c>
      <c r="S3844" s="13">
        <f>(I3844/86400)+25569+(-8/24)</f>
        <v>41770.160324074073</v>
      </c>
      <c r="T3844" s="13">
        <f>(J3844/86400)+25569+(-8/24)</f>
        <v>41740.160324074073</v>
      </c>
      <c r="U3844" t="str">
        <f t="shared" si="242"/>
        <v>Apr</v>
      </c>
      <c r="V3844">
        <f t="shared" si="243"/>
        <v>2014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>(E3845/D3845)*100</f>
        <v>21.3</v>
      </c>
      <c r="P3845" s="6">
        <f>E3845/L3845</f>
        <v>56.05263157894737</v>
      </c>
      <c r="Q3845" t="str">
        <f t="shared" si="240"/>
        <v>theater</v>
      </c>
      <c r="R3845" t="str">
        <f t="shared" si="241"/>
        <v>plays</v>
      </c>
      <c r="S3845" s="13">
        <f>(I3845/86400)+25569+(-8/24)</f>
        <v>41790.739166666666</v>
      </c>
      <c r="T3845" s="13">
        <f>(J3845/86400)+25569+(-8/24)</f>
        <v>41765.739166666666</v>
      </c>
      <c r="U3845" t="str">
        <f t="shared" si="242"/>
        <v>May</v>
      </c>
      <c r="V3845">
        <f t="shared" si="243"/>
        <v>2014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>(E3846/D3846)*100</f>
        <v>41.489795918367342</v>
      </c>
      <c r="P3846" s="6">
        <f>E3846/L3846</f>
        <v>81.319999999999993</v>
      </c>
      <c r="Q3846" t="str">
        <f t="shared" si="240"/>
        <v>theater</v>
      </c>
      <c r="R3846" t="str">
        <f t="shared" si="241"/>
        <v>plays</v>
      </c>
      <c r="S3846" s="13">
        <f>(I3846/86400)+25569+(-8/24)</f>
        <v>41792.957638888889</v>
      </c>
      <c r="T3846" s="13">
        <f>(J3846/86400)+25569+(-8/24)</f>
        <v>41766.283958333333</v>
      </c>
      <c r="U3846" t="str">
        <f t="shared" si="242"/>
        <v>May</v>
      </c>
      <c r="V3846">
        <f t="shared" si="243"/>
        <v>2014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>(E3847/D3847)*100</f>
        <v>2.105</v>
      </c>
      <c r="P3847" s="6">
        <f>E3847/L3847</f>
        <v>70.166666666666671</v>
      </c>
      <c r="Q3847" t="str">
        <f t="shared" si="240"/>
        <v>theater</v>
      </c>
      <c r="R3847" t="str">
        <f t="shared" si="241"/>
        <v>plays</v>
      </c>
      <c r="S3847" s="13">
        <f>(I3847/86400)+25569+(-8/24)</f>
        <v>42278.293680555558</v>
      </c>
      <c r="T3847" s="13">
        <f>(J3847/86400)+25569+(-8/24)</f>
        <v>42248.293680555558</v>
      </c>
      <c r="U3847" t="str">
        <f t="shared" si="242"/>
        <v>Sep</v>
      </c>
      <c r="V3847">
        <f t="shared" si="243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>(E3848/D3848)*100</f>
        <v>2.7</v>
      </c>
      <c r="P3848" s="6">
        <f>E3848/L3848</f>
        <v>23.625</v>
      </c>
      <c r="Q3848" t="str">
        <f t="shared" si="240"/>
        <v>theater</v>
      </c>
      <c r="R3848" t="str">
        <f t="shared" si="241"/>
        <v>plays</v>
      </c>
      <c r="S3848" s="13">
        <f>(I3848/86400)+25569+(-8/24)</f>
        <v>41915.957638888889</v>
      </c>
      <c r="T3848" s="13">
        <f>(J3848/86400)+25569+(-8/24)</f>
        <v>41884.88821759259</v>
      </c>
      <c r="U3848" t="str">
        <f t="shared" si="242"/>
        <v>Sep</v>
      </c>
      <c r="V3848">
        <f t="shared" si="243"/>
        <v>2014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>(E3849/D3849)*100</f>
        <v>16.161904761904761</v>
      </c>
      <c r="P3849" s="6">
        <f>E3849/L3849</f>
        <v>188.55555555555554</v>
      </c>
      <c r="Q3849" t="str">
        <f t="shared" si="240"/>
        <v>theater</v>
      </c>
      <c r="R3849" t="str">
        <f t="shared" si="241"/>
        <v>plays</v>
      </c>
      <c r="S3849" s="13">
        <f>(I3849/86400)+25569+(-8/24)</f>
        <v>42203.891099537032</v>
      </c>
      <c r="T3849" s="13">
        <f>(J3849/86400)+25569+(-8/24)</f>
        <v>42158.891099537032</v>
      </c>
      <c r="U3849" t="str">
        <f t="shared" si="242"/>
        <v>Jun</v>
      </c>
      <c r="V3849">
        <f t="shared" si="243"/>
        <v>2015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>(E3850/D3850)*100</f>
        <v>16.376923076923077</v>
      </c>
      <c r="P3850" s="6">
        <f>E3850/L3850</f>
        <v>49.511627906976742</v>
      </c>
      <c r="Q3850" t="str">
        <f t="shared" si="240"/>
        <v>theater</v>
      </c>
      <c r="R3850" t="str">
        <f t="shared" si="241"/>
        <v>plays</v>
      </c>
      <c r="S3850" s="13">
        <f>(I3850/86400)+25569+(-8/24)</f>
        <v>42295.483668981477</v>
      </c>
      <c r="T3850" s="13">
        <f>(J3850/86400)+25569+(-8/24)</f>
        <v>42265.483668981477</v>
      </c>
      <c r="U3850" t="str">
        <f t="shared" si="242"/>
        <v>Sep</v>
      </c>
      <c r="V3850">
        <f t="shared" si="243"/>
        <v>2015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>(E3851/D3851)*100</f>
        <v>7.043333333333333</v>
      </c>
      <c r="P3851" s="6">
        <f>E3851/L3851</f>
        <v>75.464285714285708</v>
      </c>
      <c r="Q3851" t="str">
        <f t="shared" si="240"/>
        <v>theater</v>
      </c>
      <c r="R3851" t="str">
        <f t="shared" si="241"/>
        <v>plays</v>
      </c>
      <c r="S3851" s="13">
        <f>(I3851/86400)+25569+(-8/24)</f>
        <v>42166.433842592589</v>
      </c>
      <c r="T3851" s="13">
        <f>(J3851/86400)+25569+(-8/24)</f>
        <v>42136.433842592589</v>
      </c>
      <c r="U3851" t="str">
        <f t="shared" si="242"/>
        <v>May</v>
      </c>
      <c r="V3851">
        <f t="shared" si="243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>(E3852/D3852)*100</f>
        <v>3.8</v>
      </c>
      <c r="P3852" s="6">
        <f>E3852/L3852</f>
        <v>9.5</v>
      </c>
      <c r="Q3852" t="str">
        <f t="shared" si="240"/>
        <v>theater</v>
      </c>
      <c r="R3852" t="str">
        <f t="shared" si="241"/>
        <v>plays</v>
      </c>
      <c r="S3852" s="13">
        <f>(I3852/86400)+25569+(-8/24)</f>
        <v>42004.791006944441</v>
      </c>
      <c r="T3852" s="13">
        <f>(J3852/86400)+25569+(-8/24)</f>
        <v>41974.791006944441</v>
      </c>
      <c r="U3852" t="str">
        <f t="shared" si="242"/>
        <v>Dec</v>
      </c>
      <c r="V3852">
        <f t="shared" si="243"/>
        <v>2014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>(E3853/D3853)*100</f>
        <v>34.08</v>
      </c>
      <c r="P3853" s="6">
        <f>E3853/L3853</f>
        <v>35.5</v>
      </c>
      <c r="Q3853" t="str">
        <f t="shared" si="240"/>
        <v>theater</v>
      </c>
      <c r="R3853" t="str">
        <f t="shared" si="241"/>
        <v>plays</v>
      </c>
      <c r="S3853" s="13">
        <f>(I3853/86400)+25569+(-8/24)</f>
        <v>42202.10623842592</v>
      </c>
      <c r="T3853" s="13">
        <f>(J3853/86400)+25569+(-8/24)</f>
        <v>42172.10623842592</v>
      </c>
      <c r="U3853" t="str">
        <f t="shared" si="242"/>
        <v>Jun</v>
      </c>
      <c r="V3853">
        <f t="shared" si="243"/>
        <v>2015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>(E3854/D3854)*100</f>
        <v>0.2</v>
      </c>
      <c r="P3854" s="6">
        <f>E3854/L3854</f>
        <v>10</v>
      </c>
      <c r="Q3854" t="str">
        <f t="shared" si="240"/>
        <v>theater</v>
      </c>
      <c r="R3854" t="str">
        <f t="shared" si="241"/>
        <v>plays</v>
      </c>
      <c r="S3854" s="13">
        <f>(I3854/86400)+25569+(-8/24)</f>
        <v>42089.815694444442</v>
      </c>
      <c r="T3854" s="13">
        <f>(J3854/86400)+25569+(-8/24)</f>
        <v>42064.857361111113</v>
      </c>
      <c r="U3854" t="str">
        <f t="shared" si="242"/>
        <v>Mar</v>
      </c>
      <c r="V3854">
        <f t="shared" si="243"/>
        <v>2015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>(E3855/D3855)*100</f>
        <v>2.5999999999999999E-2</v>
      </c>
      <c r="P3855" s="6">
        <f>E3855/L3855</f>
        <v>13</v>
      </c>
      <c r="Q3855" t="str">
        <f t="shared" si="240"/>
        <v>theater</v>
      </c>
      <c r="R3855" t="str">
        <f t="shared" si="241"/>
        <v>plays</v>
      </c>
      <c r="S3855" s="13">
        <f>(I3855/86400)+25569+(-8/24)</f>
        <v>41883.506689814814</v>
      </c>
      <c r="T3855" s="13">
        <f>(J3855/86400)+25569+(-8/24)</f>
        <v>41848.506689814814</v>
      </c>
      <c r="U3855" t="str">
        <f t="shared" si="242"/>
        <v>Jul</v>
      </c>
      <c r="V3855">
        <f t="shared" si="243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>(E3856/D3856)*100</f>
        <v>16.254545454545454</v>
      </c>
      <c r="P3856" s="6">
        <f>E3856/L3856</f>
        <v>89.4</v>
      </c>
      <c r="Q3856" t="str">
        <f t="shared" si="240"/>
        <v>theater</v>
      </c>
      <c r="R3856" t="str">
        <f t="shared" si="241"/>
        <v>plays</v>
      </c>
      <c r="S3856" s="13">
        <f>(I3856/86400)+25569+(-8/24)</f>
        <v>42133.55159722222</v>
      </c>
      <c r="T3856" s="13">
        <f>(J3856/86400)+25569+(-8/24)</f>
        <v>42103.55159722222</v>
      </c>
      <c r="U3856" t="str">
        <f t="shared" si="242"/>
        <v>Apr</v>
      </c>
      <c r="V3856">
        <f t="shared" si="243"/>
        <v>2015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>(E3857/D3857)*100</f>
        <v>2.5</v>
      </c>
      <c r="P3857" s="6">
        <f>E3857/L3857</f>
        <v>25</v>
      </c>
      <c r="Q3857" t="str">
        <f t="shared" si="240"/>
        <v>theater</v>
      </c>
      <c r="R3857" t="str">
        <f t="shared" si="241"/>
        <v>plays</v>
      </c>
      <c r="S3857" s="13">
        <f>(I3857/86400)+25569+(-8/24)</f>
        <v>42089.595729166664</v>
      </c>
      <c r="T3857" s="13">
        <f>(J3857/86400)+25569+(-8/24)</f>
        <v>42059.637395833335</v>
      </c>
      <c r="U3857" t="str">
        <f t="shared" si="242"/>
        <v>Feb</v>
      </c>
      <c r="V3857">
        <f t="shared" si="243"/>
        <v>2015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>(E3858/D3858)*100</f>
        <v>0.02</v>
      </c>
      <c r="P3858" s="6">
        <f>E3858/L3858</f>
        <v>1</v>
      </c>
      <c r="Q3858" t="str">
        <f t="shared" si="240"/>
        <v>theater</v>
      </c>
      <c r="R3858" t="str">
        <f t="shared" si="241"/>
        <v>plays</v>
      </c>
      <c r="S3858" s="13">
        <f>(I3858/86400)+25569+(-8/24)</f>
        <v>42071.368090277778</v>
      </c>
      <c r="T3858" s="13">
        <f>(J3858/86400)+25569+(-8/24)</f>
        <v>42041.409756944442</v>
      </c>
      <c r="U3858" t="str">
        <f t="shared" si="242"/>
        <v>Feb</v>
      </c>
      <c r="V3858">
        <f t="shared" si="243"/>
        <v>2015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>(E3859/D3859)*100</f>
        <v>5.2</v>
      </c>
      <c r="P3859" s="6">
        <f>E3859/L3859</f>
        <v>65</v>
      </c>
      <c r="Q3859" t="str">
        <f t="shared" si="240"/>
        <v>theater</v>
      </c>
      <c r="R3859" t="str">
        <f t="shared" si="241"/>
        <v>plays</v>
      </c>
      <c r="S3859" s="13">
        <f>(I3859/86400)+25569+(-8/24)</f>
        <v>41852.383333333331</v>
      </c>
      <c r="T3859" s="13">
        <f>(J3859/86400)+25569+(-8/24)</f>
        <v>41829.403819444444</v>
      </c>
      <c r="U3859" t="str">
        <f t="shared" si="242"/>
        <v>Jul</v>
      </c>
      <c r="V3859">
        <f t="shared" si="243"/>
        <v>2014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>(E3860/D3860)*100</f>
        <v>2</v>
      </c>
      <c r="P3860" s="6">
        <f>E3860/L3860</f>
        <v>10</v>
      </c>
      <c r="Q3860" t="str">
        <f t="shared" si="240"/>
        <v>theater</v>
      </c>
      <c r="R3860" t="str">
        <f t="shared" si="241"/>
        <v>plays</v>
      </c>
      <c r="S3860" s="13">
        <f>(I3860/86400)+25569+(-8/24)</f>
        <v>42146.541666666664</v>
      </c>
      <c r="T3860" s="13">
        <f>(J3860/86400)+25569+(-8/24)</f>
        <v>42128.097731481474</v>
      </c>
      <c r="U3860" t="str">
        <f t="shared" si="242"/>
        <v>May</v>
      </c>
      <c r="V3860">
        <f t="shared" si="243"/>
        <v>2015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>(E3861/D3861)*100</f>
        <v>0.04</v>
      </c>
      <c r="P3861" s="6">
        <f>E3861/L3861</f>
        <v>1</v>
      </c>
      <c r="Q3861" t="str">
        <f t="shared" si="240"/>
        <v>theater</v>
      </c>
      <c r="R3861" t="str">
        <f t="shared" si="241"/>
        <v>plays</v>
      </c>
      <c r="S3861" s="13">
        <f>(I3861/86400)+25569+(-8/24)</f>
        <v>41815.541666666664</v>
      </c>
      <c r="T3861" s="13">
        <f>(J3861/86400)+25569+(-8/24)</f>
        <v>41789.560266203705</v>
      </c>
      <c r="U3861" t="str">
        <f t="shared" si="242"/>
        <v>May</v>
      </c>
      <c r="V3861">
        <f t="shared" si="243"/>
        <v>2014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>(E3862/D3862)*100</f>
        <v>17.666666666666668</v>
      </c>
      <c r="P3862" s="6">
        <f>E3862/L3862</f>
        <v>81.538461538461533</v>
      </c>
      <c r="Q3862" t="str">
        <f t="shared" si="240"/>
        <v>theater</v>
      </c>
      <c r="R3862" t="str">
        <f t="shared" si="241"/>
        <v>plays</v>
      </c>
      <c r="S3862" s="13">
        <f>(I3862/86400)+25569+(-8/24)</f>
        <v>41863.327662037038</v>
      </c>
      <c r="T3862" s="13">
        <f>(J3862/86400)+25569+(-8/24)</f>
        <v>41833.327662037038</v>
      </c>
      <c r="U3862" t="str">
        <f t="shared" si="242"/>
        <v>Jul</v>
      </c>
      <c r="V3862">
        <f t="shared" si="243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>(E3863/D3863)*100</f>
        <v>5</v>
      </c>
      <c r="P3863" s="6">
        <f>E3863/L3863</f>
        <v>100</v>
      </c>
      <c r="Q3863" t="str">
        <f t="shared" si="240"/>
        <v>theater</v>
      </c>
      <c r="R3863" t="str">
        <f t="shared" si="241"/>
        <v>plays</v>
      </c>
      <c r="S3863" s="13">
        <f>(I3863/86400)+25569+(-8/24)</f>
        <v>41955.574305555558</v>
      </c>
      <c r="T3863" s="13">
        <f>(J3863/86400)+25569+(-8/24)</f>
        <v>41914.256678240738</v>
      </c>
      <c r="U3863" t="str">
        <f t="shared" si="242"/>
        <v>Oct</v>
      </c>
      <c r="V3863">
        <f t="shared" si="243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>(E3864/D3864)*100</f>
        <v>1.3333333333333334E-2</v>
      </c>
      <c r="P3864" s="6">
        <f>E3864/L3864</f>
        <v>1</v>
      </c>
      <c r="Q3864" t="str">
        <f t="shared" si="240"/>
        <v>theater</v>
      </c>
      <c r="R3864" t="str">
        <f t="shared" si="241"/>
        <v>plays</v>
      </c>
      <c r="S3864" s="13">
        <f>(I3864/86400)+25569+(-8/24)</f>
        <v>42625.374305555553</v>
      </c>
      <c r="T3864" s="13">
        <f>(J3864/86400)+25569+(-8/24)</f>
        <v>42610.927731481475</v>
      </c>
      <c r="U3864" t="str">
        <f t="shared" si="242"/>
        <v>Aug</v>
      </c>
      <c r="V3864">
        <f t="shared" si="243"/>
        <v>2016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>(E3865/D3865)*100</f>
        <v>0</v>
      </c>
      <c r="P3865" s="6" t="e">
        <f>E3865/L3865</f>
        <v>#DIV/0!</v>
      </c>
      <c r="Q3865" t="str">
        <f t="shared" si="240"/>
        <v>theater</v>
      </c>
      <c r="R3865" t="str">
        <f t="shared" si="241"/>
        <v>plays</v>
      </c>
      <c r="S3865" s="13">
        <f>(I3865/86400)+25569+(-8/24)</f>
        <v>42313.341493055552</v>
      </c>
      <c r="T3865" s="13">
        <f>(J3865/86400)+25569+(-8/24)</f>
        <v>42253.299826388888</v>
      </c>
      <c r="U3865" t="str">
        <f t="shared" si="242"/>
        <v>Sep</v>
      </c>
      <c r="V3865">
        <f t="shared" si="243"/>
        <v>2015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>(E3866/D3866)*100</f>
        <v>1.2</v>
      </c>
      <c r="P3866" s="6">
        <f>E3866/L3866</f>
        <v>20</v>
      </c>
      <c r="Q3866" t="str">
        <f t="shared" si="240"/>
        <v>theater</v>
      </c>
      <c r="R3866" t="str">
        <f t="shared" si="241"/>
        <v>plays</v>
      </c>
      <c r="S3866" s="13">
        <f>(I3866/86400)+25569+(-8/24)</f>
        <v>42325.60016203703</v>
      </c>
      <c r="T3866" s="13">
        <f>(J3866/86400)+25569+(-8/24)</f>
        <v>42295.558495370373</v>
      </c>
      <c r="U3866" t="str">
        <f t="shared" si="242"/>
        <v>Oct</v>
      </c>
      <c r="V3866">
        <f t="shared" si="243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>(E3867/D3867)*100</f>
        <v>26.937422295897225</v>
      </c>
      <c r="P3867" s="6">
        <f>E3867/L3867</f>
        <v>46.428571428571431</v>
      </c>
      <c r="Q3867" t="str">
        <f t="shared" si="240"/>
        <v>theater</v>
      </c>
      <c r="R3867" t="str">
        <f t="shared" si="241"/>
        <v>plays</v>
      </c>
      <c r="S3867" s="13">
        <f>(I3867/86400)+25569+(-8/24)</f>
        <v>41880.895833333328</v>
      </c>
      <c r="T3867" s="13">
        <f>(J3867/86400)+25569+(-8/24)</f>
        <v>41841.31826388889</v>
      </c>
      <c r="U3867" t="str">
        <f t="shared" si="242"/>
        <v>Jul</v>
      </c>
      <c r="V3867">
        <f t="shared" si="243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>(E3868/D3868)*100</f>
        <v>0.54999999999999993</v>
      </c>
      <c r="P3868" s="6">
        <f>E3868/L3868</f>
        <v>5.5</v>
      </c>
      <c r="Q3868" t="str">
        <f t="shared" si="240"/>
        <v>theater</v>
      </c>
      <c r="R3868" t="str">
        <f t="shared" si="241"/>
        <v>plays</v>
      </c>
      <c r="S3868" s="13">
        <f>(I3868/86400)+25569+(-8/24)</f>
        <v>42451.811805555553</v>
      </c>
      <c r="T3868" s="13">
        <f>(J3868/86400)+25569+(-8/24)</f>
        <v>42402.613668981481</v>
      </c>
      <c r="U3868" t="str">
        <f t="shared" si="242"/>
        <v>Feb</v>
      </c>
      <c r="V3868">
        <f t="shared" si="243"/>
        <v>2016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>(E3869/D3869)*100</f>
        <v>12.55</v>
      </c>
      <c r="P3869" s="6">
        <f>E3869/L3869</f>
        <v>50.2</v>
      </c>
      <c r="Q3869" t="str">
        <f t="shared" si="240"/>
        <v>theater</v>
      </c>
      <c r="R3869" t="str">
        <f t="shared" si="241"/>
        <v>plays</v>
      </c>
      <c r="S3869" s="13">
        <f>(I3869/86400)+25569+(-8/24)</f>
        <v>42539.480775462966</v>
      </c>
      <c r="T3869" s="13">
        <f>(J3869/86400)+25569+(-8/24)</f>
        <v>42509.480775462966</v>
      </c>
      <c r="U3869" t="str">
        <f t="shared" si="242"/>
        <v>May</v>
      </c>
      <c r="V3869">
        <f t="shared" si="243"/>
        <v>2016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>(E3870/D3870)*100</f>
        <v>0.2</v>
      </c>
      <c r="P3870" s="6">
        <f>E3870/L3870</f>
        <v>10</v>
      </c>
      <c r="Q3870" t="str">
        <f t="shared" si="240"/>
        <v>theater</v>
      </c>
      <c r="R3870" t="str">
        <f t="shared" si="241"/>
        <v>musical</v>
      </c>
      <c r="S3870" s="13">
        <f>(I3870/86400)+25569+(-8/24)</f>
        <v>41890.32644675926</v>
      </c>
      <c r="T3870" s="13">
        <f>(J3870/86400)+25569+(-8/24)</f>
        <v>41865.32644675926</v>
      </c>
      <c r="U3870" t="str">
        <f t="shared" si="242"/>
        <v>Aug</v>
      </c>
      <c r="V3870">
        <f t="shared" si="243"/>
        <v>2014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>(E3871/D3871)*100</f>
        <v>3.4474868431088401</v>
      </c>
      <c r="P3871" s="6">
        <f>E3871/L3871</f>
        <v>30.133333333333333</v>
      </c>
      <c r="Q3871" t="str">
        <f t="shared" si="240"/>
        <v>theater</v>
      </c>
      <c r="R3871" t="str">
        <f t="shared" si="241"/>
        <v>musical</v>
      </c>
      <c r="S3871" s="13">
        <f>(I3871/86400)+25569+(-8/24)</f>
        <v>42076.799305555549</v>
      </c>
      <c r="T3871" s="13">
        <f>(J3871/86400)+25569+(-8/24)</f>
        <v>42047.391111111108</v>
      </c>
      <c r="U3871" t="str">
        <f t="shared" si="242"/>
        <v>Feb</v>
      </c>
      <c r="V3871">
        <f t="shared" si="243"/>
        <v>2015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>(E3872/D3872)*100</f>
        <v>15</v>
      </c>
      <c r="P3872" s="6">
        <f>E3872/L3872</f>
        <v>150</v>
      </c>
      <c r="Q3872" t="str">
        <f t="shared" si="240"/>
        <v>theater</v>
      </c>
      <c r="R3872" t="str">
        <f t="shared" si="241"/>
        <v>musical</v>
      </c>
      <c r="S3872" s="13">
        <f>(I3872/86400)+25569+(-8/24)</f>
        <v>41822.838865740741</v>
      </c>
      <c r="T3872" s="13">
        <f>(J3872/86400)+25569+(-8/24)</f>
        <v>41792.838865740741</v>
      </c>
      <c r="U3872" t="str">
        <f t="shared" si="242"/>
        <v>Jun</v>
      </c>
      <c r="V3872">
        <f t="shared" si="243"/>
        <v>2014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>(E3873/D3873)*100</f>
        <v>2.666666666666667</v>
      </c>
      <c r="P3873" s="6">
        <f>E3873/L3873</f>
        <v>13.333333333333334</v>
      </c>
      <c r="Q3873" t="str">
        <f t="shared" si="240"/>
        <v>theater</v>
      </c>
      <c r="R3873" t="str">
        <f t="shared" si="241"/>
        <v>musical</v>
      </c>
      <c r="S3873" s="13">
        <f>(I3873/86400)+25569+(-8/24)</f>
        <v>42823.405671296299</v>
      </c>
      <c r="T3873" s="13">
        <f>(J3873/86400)+25569+(-8/24)</f>
        <v>42763.447337962956</v>
      </c>
      <c r="U3873" t="str">
        <f t="shared" si="242"/>
        <v>Jan</v>
      </c>
      <c r="V3873">
        <f t="shared" si="243"/>
        <v>2017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>(E3874/D3874)*100</f>
        <v>0</v>
      </c>
      <c r="P3874" s="6" t="e">
        <f>E3874/L3874</f>
        <v>#DIV/0!</v>
      </c>
      <c r="Q3874" t="str">
        <f t="shared" si="240"/>
        <v>theater</v>
      </c>
      <c r="R3874" t="str">
        <f t="shared" si="241"/>
        <v>musical</v>
      </c>
      <c r="S3874" s="13">
        <f>(I3874/86400)+25569+(-8/24)</f>
        <v>42229.8124537037</v>
      </c>
      <c r="T3874" s="13">
        <f>(J3874/86400)+25569+(-8/24)</f>
        <v>42179.8124537037</v>
      </c>
      <c r="U3874" t="str">
        <f t="shared" si="242"/>
        <v>Jun</v>
      </c>
      <c r="V3874">
        <f t="shared" si="243"/>
        <v>2015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>(E3875/D3875)*100</f>
        <v>0</v>
      </c>
      <c r="P3875" s="6" t="e">
        <f>E3875/L3875</f>
        <v>#DIV/0!</v>
      </c>
      <c r="Q3875" t="str">
        <f t="shared" si="240"/>
        <v>theater</v>
      </c>
      <c r="R3875" t="str">
        <f t="shared" si="241"/>
        <v>musical</v>
      </c>
      <c r="S3875" s="13">
        <f>(I3875/86400)+25569+(-8/24)</f>
        <v>42285.362673611111</v>
      </c>
      <c r="T3875" s="13">
        <f>(J3875/86400)+25569+(-8/24)</f>
        <v>42255.362673611111</v>
      </c>
      <c r="U3875" t="str">
        <f t="shared" si="242"/>
        <v>Sep</v>
      </c>
      <c r="V3875">
        <f t="shared" si="243"/>
        <v>2015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>(E3876/D3876)*100</f>
        <v>0</v>
      </c>
      <c r="P3876" s="6" t="e">
        <f>E3876/L3876</f>
        <v>#DIV/0!</v>
      </c>
      <c r="Q3876" t="str">
        <f t="shared" si="240"/>
        <v>theater</v>
      </c>
      <c r="R3876" t="str">
        <f t="shared" si="241"/>
        <v>musical</v>
      </c>
      <c r="S3876" s="13">
        <f>(I3876/86400)+25569+(-8/24)</f>
        <v>42027.708333333336</v>
      </c>
      <c r="T3876" s="13">
        <f>(J3876/86400)+25569+(-8/24)</f>
        <v>42006.683124999996</v>
      </c>
      <c r="U3876" t="str">
        <f t="shared" si="242"/>
        <v>Jan</v>
      </c>
      <c r="V3876">
        <f t="shared" si="243"/>
        <v>2015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>(E3877/D3877)*100</f>
        <v>0</v>
      </c>
      <c r="P3877" s="6" t="e">
        <f>E3877/L3877</f>
        <v>#DIV/0!</v>
      </c>
      <c r="Q3877" t="str">
        <f t="shared" si="240"/>
        <v>theater</v>
      </c>
      <c r="R3877" t="str">
        <f t="shared" si="241"/>
        <v>musical</v>
      </c>
      <c r="S3877" s="13">
        <f>(I3877/86400)+25569+(-8/24)</f>
        <v>42616.083333333336</v>
      </c>
      <c r="T3877" s="13">
        <f>(J3877/86400)+25569+(-8/24)</f>
        <v>42615.013483796291</v>
      </c>
      <c r="U3877" t="str">
        <f t="shared" si="242"/>
        <v>Sep</v>
      </c>
      <c r="V3877">
        <f t="shared" si="243"/>
        <v>2016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>(E3878/D3878)*100</f>
        <v>52.794871794871788</v>
      </c>
      <c r="P3878" s="6">
        <f>E3878/L3878</f>
        <v>44.760869565217391</v>
      </c>
      <c r="Q3878" t="str">
        <f t="shared" si="240"/>
        <v>theater</v>
      </c>
      <c r="R3878" t="str">
        <f t="shared" si="241"/>
        <v>musical</v>
      </c>
      <c r="S3878" s="13">
        <f>(I3878/86400)+25569+(-8/24)</f>
        <v>42402.290833333333</v>
      </c>
      <c r="T3878" s="13">
        <f>(J3878/86400)+25569+(-8/24)</f>
        <v>42372.290833333333</v>
      </c>
      <c r="U3878" t="str">
        <f t="shared" si="242"/>
        <v>Jan</v>
      </c>
      <c r="V3878">
        <f t="shared" si="243"/>
        <v>2016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>(E3879/D3879)*100</f>
        <v>4.9639999999999995</v>
      </c>
      <c r="P3879" s="6">
        <f>E3879/L3879</f>
        <v>88.642857142857139</v>
      </c>
      <c r="Q3879" t="str">
        <f t="shared" si="240"/>
        <v>theater</v>
      </c>
      <c r="R3879" t="str">
        <f t="shared" si="241"/>
        <v>musical</v>
      </c>
      <c r="S3879" s="13">
        <f>(I3879/86400)+25569+(-8/24)</f>
        <v>42712.344351851854</v>
      </c>
      <c r="T3879" s="13">
        <f>(J3879/86400)+25569+(-8/24)</f>
        <v>42682.344351851854</v>
      </c>
      <c r="U3879" t="str">
        <f t="shared" si="242"/>
        <v>Nov</v>
      </c>
      <c r="V3879">
        <f t="shared" si="243"/>
        <v>2016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>(E3880/D3880)*100</f>
        <v>5.5555555555555552E-2</v>
      </c>
      <c r="P3880" s="6">
        <f>E3880/L3880</f>
        <v>10</v>
      </c>
      <c r="Q3880" t="str">
        <f t="shared" si="240"/>
        <v>theater</v>
      </c>
      <c r="R3880" t="str">
        <f t="shared" si="241"/>
        <v>musical</v>
      </c>
      <c r="S3880" s="13">
        <f>(I3880/86400)+25569+(-8/24)</f>
        <v>42184.832638888889</v>
      </c>
      <c r="T3880" s="13">
        <f>(J3880/86400)+25569+(-8/24)</f>
        <v>42154.485486111109</v>
      </c>
      <c r="U3880" t="str">
        <f t="shared" si="242"/>
        <v>May</v>
      </c>
      <c r="V3880">
        <f t="shared" si="243"/>
        <v>2015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>(E3881/D3881)*100</f>
        <v>0</v>
      </c>
      <c r="P3881" s="6" t="e">
        <f>E3881/L3881</f>
        <v>#DIV/0!</v>
      </c>
      <c r="Q3881" t="str">
        <f t="shared" si="240"/>
        <v>theater</v>
      </c>
      <c r="R3881" t="str">
        <f t="shared" si="241"/>
        <v>musical</v>
      </c>
      <c r="S3881" s="13">
        <f>(I3881/86400)+25569+(-8/24)</f>
        <v>42029.527731481481</v>
      </c>
      <c r="T3881" s="13">
        <f>(J3881/86400)+25569+(-8/24)</f>
        <v>41999.527731481481</v>
      </c>
      <c r="U3881" t="str">
        <f t="shared" si="242"/>
        <v>Dec</v>
      </c>
      <c r="V3881">
        <f t="shared" si="243"/>
        <v>2014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>(E3882/D3882)*100</f>
        <v>13.066666666666665</v>
      </c>
      <c r="P3882" s="6">
        <f>E3882/L3882</f>
        <v>57.647058823529413</v>
      </c>
      <c r="Q3882" t="str">
        <f t="shared" si="240"/>
        <v>theater</v>
      </c>
      <c r="R3882" t="str">
        <f t="shared" si="241"/>
        <v>musical</v>
      </c>
      <c r="S3882" s="13">
        <f>(I3882/86400)+25569+(-8/24)</f>
        <v>41850.625</v>
      </c>
      <c r="T3882" s="13">
        <f>(J3882/86400)+25569+(-8/24)</f>
        <v>41815.481712962959</v>
      </c>
      <c r="U3882" t="str">
        <f t="shared" si="242"/>
        <v>Jun</v>
      </c>
      <c r="V3882">
        <f t="shared" si="243"/>
        <v>2014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>(E3883/D3883)*100</f>
        <v>5</v>
      </c>
      <c r="P3883" s="6">
        <f>E3883/L3883</f>
        <v>25</v>
      </c>
      <c r="Q3883" t="str">
        <f t="shared" si="240"/>
        <v>theater</v>
      </c>
      <c r="R3883" t="str">
        <f t="shared" si="241"/>
        <v>musical</v>
      </c>
      <c r="S3883" s="13">
        <f>(I3883/86400)+25569+(-8/24)</f>
        <v>42785.685173611106</v>
      </c>
      <c r="T3883" s="13">
        <f>(J3883/86400)+25569+(-8/24)</f>
        <v>42755.685173611106</v>
      </c>
      <c r="U3883" t="str">
        <f t="shared" si="242"/>
        <v>Jan</v>
      </c>
      <c r="V3883">
        <f t="shared" si="243"/>
        <v>2017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>(E3884/D3884)*100</f>
        <v>0</v>
      </c>
      <c r="P3884" s="6" t="e">
        <f>E3884/L3884</f>
        <v>#DIV/0!</v>
      </c>
      <c r="Q3884" t="str">
        <f t="shared" si="240"/>
        <v>theater</v>
      </c>
      <c r="R3884" t="str">
        <f t="shared" si="241"/>
        <v>musical</v>
      </c>
      <c r="S3884" s="13">
        <f>(I3884/86400)+25569+(-8/24)</f>
        <v>42400.627083333333</v>
      </c>
      <c r="T3884" s="13">
        <f>(J3884/86400)+25569+(-8/24)</f>
        <v>42373.65011574074</v>
      </c>
      <c r="U3884" t="str">
        <f t="shared" si="242"/>
        <v>Jan</v>
      </c>
      <c r="V3884">
        <f t="shared" si="243"/>
        <v>2016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>(E3885/D3885)*100</f>
        <v>0</v>
      </c>
      <c r="P3885" s="6" t="e">
        <f>E3885/L3885</f>
        <v>#DIV/0!</v>
      </c>
      <c r="Q3885" t="str">
        <f t="shared" si="240"/>
        <v>theater</v>
      </c>
      <c r="R3885" t="str">
        <f t="shared" si="241"/>
        <v>musical</v>
      </c>
      <c r="S3885" s="13">
        <f>(I3885/86400)+25569+(-8/24)</f>
        <v>41884.269317129627</v>
      </c>
      <c r="T3885" s="13">
        <f>(J3885/86400)+25569+(-8/24)</f>
        <v>41854.269317129627</v>
      </c>
      <c r="U3885" t="str">
        <f t="shared" si="242"/>
        <v>Aug</v>
      </c>
      <c r="V3885">
        <f t="shared" si="243"/>
        <v>2014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>(E3886/D3886)*100</f>
        <v>0</v>
      </c>
      <c r="P3886" s="6" t="e">
        <f>E3886/L3886</f>
        <v>#DIV/0!</v>
      </c>
      <c r="Q3886" t="str">
        <f t="shared" si="240"/>
        <v>theater</v>
      </c>
      <c r="R3886" t="str">
        <f t="shared" si="241"/>
        <v>musical</v>
      </c>
      <c r="S3886" s="13">
        <f>(I3886/86400)+25569+(-8/24)</f>
        <v>42090.416574074072</v>
      </c>
      <c r="T3886" s="13">
        <f>(J3886/86400)+25569+(-8/24)</f>
        <v>42065.458240740736</v>
      </c>
      <c r="U3886" t="str">
        <f t="shared" si="242"/>
        <v>Mar</v>
      </c>
      <c r="V3886">
        <f t="shared" si="243"/>
        <v>2015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>(E3887/D3887)*100</f>
        <v>0</v>
      </c>
      <c r="P3887" s="6" t="e">
        <f>E3887/L3887</f>
        <v>#DIV/0!</v>
      </c>
      <c r="Q3887" t="str">
        <f t="shared" si="240"/>
        <v>theater</v>
      </c>
      <c r="R3887" t="str">
        <f t="shared" si="241"/>
        <v>musical</v>
      </c>
      <c r="S3887" s="13">
        <f>(I3887/86400)+25569+(-8/24)</f>
        <v>42499.617951388886</v>
      </c>
      <c r="T3887" s="13">
        <f>(J3887/86400)+25569+(-8/24)</f>
        <v>42469.617951388886</v>
      </c>
      <c r="U3887" t="str">
        <f t="shared" si="242"/>
        <v>Apr</v>
      </c>
      <c r="V3887">
        <f t="shared" si="243"/>
        <v>2016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>(E3888/D3888)*100</f>
        <v>0</v>
      </c>
      <c r="P3888" s="6" t="e">
        <f>E3888/L3888</f>
        <v>#DIV/0!</v>
      </c>
      <c r="Q3888" t="str">
        <f t="shared" si="240"/>
        <v>theater</v>
      </c>
      <c r="R3888" t="str">
        <f t="shared" si="241"/>
        <v>musical</v>
      </c>
      <c r="S3888" s="13">
        <f>(I3888/86400)+25569+(-8/24)</f>
        <v>41983.894699074073</v>
      </c>
      <c r="T3888" s="13">
        <f>(J3888/86400)+25569+(-8/24)</f>
        <v>41953.894699074073</v>
      </c>
      <c r="U3888" t="str">
        <f t="shared" si="242"/>
        <v>Nov</v>
      </c>
      <c r="V3888">
        <f t="shared" si="243"/>
        <v>2014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>(E3889/D3889)*100</f>
        <v>1.7500000000000002</v>
      </c>
      <c r="P3889" s="6">
        <f>E3889/L3889</f>
        <v>17.5</v>
      </c>
      <c r="Q3889" t="str">
        <f t="shared" si="240"/>
        <v>theater</v>
      </c>
      <c r="R3889" t="str">
        <f t="shared" si="241"/>
        <v>musical</v>
      </c>
      <c r="S3889" s="13">
        <f>(I3889/86400)+25569+(-8/24)</f>
        <v>42125.583333333336</v>
      </c>
      <c r="T3889" s="13">
        <f>(J3889/86400)+25569+(-8/24)</f>
        <v>42079.524641203701</v>
      </c>
      <c r="U3889" t="str">
        <f t="shared" si="242"/>
        <v>Mar</v>
      </c>
      <c r="V3889">
        <f t="shared" si="243"/>
        <v>2015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>(E3890/D3890)*100</f>
        <v>27.1</v>
      </c>
      <c r="P3890" s="6">
        <f>E3890/L3890</f>
        <v>38.714285714285715</v>
      </c>
      <c r="Q3890" t="str">
        <f t="shared" si="240"/>
        <v>theater</v>
      </c>
      <c r="R3890" t="str">
        <f t="shared" si="241"/>
        <v>plays</v>
      </c>
      <c r="S3890" s="13">
        <f>(I3890/86400)+25569+(-8/24)</f>
        <v>42792.212476851848</v>
      </c>
      <c r="T3890" s="13">
        <f>(J3890/86400)+25569+(-8/24)</f>
        <v>42762.212476851848</v>
      </c>
      <c r="U3890" t="str">
        <f t="shared" si="242"/>
        <v>Jan</v>
      </c>
      <c r="V3890">
        <f t="shared" si="243"/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>(E3891/D3891)*100</f>
        <v>1.4749999999999999</v>
      </c>
      <c r="P3891" s="6">
        <f>E3891/L3891</f>
        <v>13.111111111111111</v>
      </c>
      <c r="Q3891" t="str">
        <f t="shared" si="240"/>
        <v>theater</v>
      </c>
      <c r="R3891" t="str">
        <f t="shared" si="241"/>
        <v>plays</v>
      </c>
      <c r="S3891" s="13">
        <f>(I3891/86400)+25569+(-8/24)</f>
        <v>42008.643055555549</v>
      </c>
      <c r="T3891" s="13">
        <f>(J3891/86400)+25569+(-8/24)</f>
        <v>41976.671643518515</v>
      </c>
      <c r="U3891" t="str">
        <f t="shared" si="242"/>
        <v>Dec</v>
      </c>
      <c r="V3891">
        <f t="shared" si="243"/>
        <v>2014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>(E3892/D3892)*100</f>
        <v>16.826666666666668</v>
      </c>
      <c r="P3892" s="6">
        <f>E3892/L3892</f>
        <v>315.5</v>
      </c>
      <c r="Q3892" t="str">
        <f t="shared" si="240"/>
        <v>theater</v>
      </c>
      <c r="R3892" t="str">
        <f t="shared" si="241"/>
        <v>plays</v>
      </c>
      <c r="S3892" s="13">
        <f>(I3892/86400)+25569+(-8/24)</f>
        <v>42231.42527777778</v>
      </c>
      <c r="T3892" s="13">
        <f>(J3892/86400)+25569+(-8/24)</f>
        <v>42171.42527777778</v>
      </c>
      <c r="U3892" t="str">
        <f t="shared" si="242"/>
        <v>Jun</v>
      </c>
      <c r="V3892">
        <f t="shared" si="243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>(E3893/D3893)*100</f>
        <v>32.5</v>
      </c>
      <c r="P3893" s="6">
        <f>E3893/L3893</f>
        <v>37.142857142857146</v>
      </c>
      <c r="Q3893" t="str">
        <f t="shared" si="240"/>
        <v>theater</v>
      </c>
      <c r="R3893" t="str">
        <f t="shared" si="241"/>
        <v>plays</v>
      </c>
      <c r="S3893" s="13">
        <f>(I3893/86400)+25569+(-8/24)</f>
        <v>42085.874305555553</v>
      </c>
      <c r="T3893" s="13">
        <f>(J3893/86400)+25569+(-8/24)</f>
        <v>42055.799120370364</v>
      </c>
      <c r="U3893" t="str">
        <f t="shared" si="242"/>
        <v>Feb</v>
      </c>
      <c r="V3893">
        <f t="shared" si="243"/>
        <v>2015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>(E3894/D3894)*100</f>
        <v>0</v>
      </c>
      <c r="P3894" s="6" t="e">
        <f>E3894/L3894</f>
        <v>#DIV/0!</v>
      </c>
      <c r="Q3894" t="str">
        <f t="shared" si="240"/>
        <v>theater</v>
      </c>
      <c r="R3894" t="str">
        <f t="shared" si="241"/>
        <v>plays</v>
      </c>
      <c r="S3894" s="13">
        <f>(I3894/86400)+25569+(-8/24)</f>
        <v>41874.958333333328</v>
      </c>
      <c r="T3894" s="13">
        <f>(J3894/86400)+25569+(-8/24)</f>
        <v>41867.318946759253</v>
      </c>
      <c r="U3894" t="str">
        <f t="shared" si="242"/>
        <v>Aug</v>
      </c>
      <c r="V3894">
        <f t="shared" si="243"/>
        <v>2014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>(E3895/D3895)*100</f>
        <v>21.55</v>
      </c>
      <c r="P3895" s="6">
        <f>E3895/L3895</f>
        <v>128.27380952380952</v>
      </c>
      <c r="Q3895" t="str">
        <f t="shared" si="240"/>
        <v>theater</v>
      </c>
      <c r="R3895" t="str">
        <f t="shared" si="241"/>
        <v>plays</v>
      </c>
      <c r="S3895" s="13">
        <f>(I3895/86400)+25569+(-8/24)</f>
        <v>41820.916666666664</v>
      </c>
      <c r="T3895" s="13">
        <f>(J3895/86400)+25569+(-8/24)</f>
        <v>41779.324537037035</v>
      </c>
      <c r="U3895" t="str">
        <f t="shared" si="242"/>
        <v>May</v>
      </c>
      <c r="V3895">
        <f t="shared" si="243"/>
        <v>2014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>(E3896/D3896)*100</f>
        <v>3.4666666666666663</v>
      </c>
      <c r="P3896" s="6">
        <f>E3896/L3896</f>
        <v>47.272727272727273</v>
      </c>
      <c r="Q3896" t="str">
        <f t="shared" si="240"/>
        <v>theater</v>
      </c>
      <c r="R3896" t="str">
        <f t="shared" si="241"/>
        <v>plays</v>
      </c>
      <c r="S3896" s="13">
        <f>(I3896/86400)+25569+(-8/24)</f>
        <v>42709.874305555553</v>
      </c>
      <c r="T3896" s="13">
        <f>(J3896/86400)+25569+(-8/24)</f>
        <v>42679.625138888885</v>
      </c>
      <c r="U3896" t="str">
        <f t="shared" si="242"/>
        <v>Nov</v>
      </c>
      <c r="V3896">
        <f t="shared" si="243"/>
        <v>2016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>(E3897/D3897)*100</f>
        <v>5</v>
      </c>
      <c r="P3897" s="6">
        <f>E3897/L3897</f>
        <v>50</v>
      </c>
      <c r="Q3897" t="str">
        <f t="shared" si="240"/>
        <v>theater</v>
      </c>
      <c r="R3897" t="str">
        <f t="shared" si="241"/>
        <v>plays</v>
      </c>
      <c r="S3897" s="13">
        <f>(I3897/86400)+25569+(-8/24)</f>
        <v>42062.916875000003</v>
      </c>
      <c r="T3897" s="13">
        <f>(J3897/86400)+25569+(-8/24)</f>
        <v>42031.916875000003</v>
      </c>
      <c r="U3897" t="str">
        <f t="shared" si="242"/>
        <v>Jan</v>
      </c>
      <c r="V3897">
        <f t="shared" si="243"/>
        <v>2015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>(E3898/D3898)*100</f>
        <v>10.625</v>
      </c>
      <c r="P3898" s="6">
        <f>E3898/L3898</f>
        <v>42.5</v>
      </c>
      <c r="Q3898" t="str">
        <f t="shared" si="240"/>
        <v>theater</v>
      </c>
      <c r="R3898" t="str">
        <f t="shared" si="241"/>
        <v>plays</v>
      </c>
      <c r="S3898" s="13">
        <f>(I3898/86400)+25569+(-8/24)</f>
        <v>41806.858541666668</v>
      </c>
      <c r="T3898" s="13">
        <f>(J3898/86400)+25569+(-8/24)</f>
        <v>41792.858541666668</v>
      </c>
      <c r="U3898" t="str">
        <f t="shared" si="242"/>
        <v>Jun</v>
      </c>
      <c r="V3898">
        <f t="shared" si="243"/>
        <v>2014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>(E3899/D3899)*100</f>
        <v>17.599999999999998</v>
      </c>
      <c r="P3899" s="6">
        <f>E3899/L3899</f>
        <v>44</v>
      </c>
      <c r="Q3899" t="str">
        <f t="shared" si="240"/>
        <v>theater</v>
      </c>
      <c r="R3899" t="str">
        <f t="shared" si="241"/>
        <v>plays</v>
      </c>
      <c r="S3899" s="13">
        <f>(I3899/86400)+25569+(-8/24)</f>
        <v>42012.540312499994</v>
      </c>
      <c r="T3899" s="13">
        <f>(J3899/86400)+25569+(-8/24)</f>
        <v>41982.540312499994</v>
      </c>
      <c r="U3899" t="str">
        <f t="shared" si="242"/>
        <v>Dec</v>
      </c>
      <c r="V3899">
        <f t="shared" si="243"/>
        <v>2014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>(E3900/D3900)*100</f>
        <v>32.56</v>
      </c>
      <c r="P3900" s="6">
        <f>E3900/L3900</f>
        <v>50.875</v>
      </c>
      <c r="Q3900" t="str">
        <f t="shared" si="240"/>
        <v>theater</v>
      </c>
      <c r="R3900" t="str">
        <f t="shared" si="241"/>
        <v>plays</v>
      </c>
      <c r="S3900" s="13">
        <f>(I3900/86400)+25569+(-8/24)</f>
        <v>42233.333333333336</v>
      </c>
      <c r="T3900" s="13">
        <f>(J3900/86400)+25569+(-8/24)</f>
        <v>42193.148958333331</v>
      </c>
      <c r="U3900" t="str">
        <f t="shared" si="242"/>
        <v>Jul</v>
      </c>
      <c r="V3900">
        <f t="shared" si="243"/>
        <v>2015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>(E3901/D3901)*100</f>
        <v>1.25</v>
      </c>
      <c r="P3901" s="6">
        <f>E3901/L3901</f>
        <v>62.5</v>
      </c>
      <c r="Q3901" t="str">
        <f t="shared" si="240"/>
        <v>theater</v>
      </c>
      <c r="R3901" t="str">
        <f t="shared" si="241"/>
        <v>plays</v>
      </c>
      <c r="S3901" s="13">
        <f>(I3901/86400)+25569+(-8/24)</f>
        <v>41863.441678240742</v>
      </c>
      <c r="T3901" s="13">
        <f>(J3901/86400)+25569+(-8/24)</f>
        <v>41843.441678240742</v>
      </c>
      <c r="U3901" t="str">
        <f t="shared" si="242"/>
        <v>Jul</v>
      </c>
      <c r="V3901">
        <f t="shared" si="243"/>
        <v>2014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>(E3902/D3902)*100</f>
        <v>5.4</v>
      </c>
      <c r="P3902" s="6">
        <f>E3902/L3902</f>
        <v>27</v>
      </c>
      <c r="Q3902" t="str">
        <f t="shared" si="240"/>
        <v>theater</v>
      </c>
      <c r="R3902" t="str">
        <f t="shared" si="241"/>
        <v>plays</v>
      </c>
      <c r="S3902" s="13">
        <f>(I3902/86400)+25569+(-8/24)</f>
        <v>42165.759155092594</v>
      </c>
      <c r="T3902" s="13">
        <f>(J3902/86400)+25569+(-8/24)</f>
        <v>42135.759155092594</v>
      </c>
      <c r="U3902" t="str">
        <f t="shared" si="242"/>
        <v>May</v>
      </c>
      <c r="V3902">
        <f t="shared" si="243"/>
        <v>2015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>(E3903/D3903)*100</f>
        <v>0.83333333333333337</v>
      </c>
      <c r="P3903" s="6">
        <f>E3903/L3903</f>
        <v>25</v>
      </c>
      <c r="Q3903" t="str">
        <f t="shared" si="240"/>
        <v>theater</v>
      </c>
      <c r="R3903" t="str">
        <f t="shared" si="241"/>
        <v>plays</v>
      </c>
      <c r="S3903" s="13">
        <f>(I3903/86400)+25569+(-8/24)</f>
        <v>42357.493043981478</v>
      </c>
      <c r="T3903" s="13">
        <f>(J3903/86400)+25569+(-8/24)</f>
        <v>42317.493043981478</v>
      </c>
      <c r="U3903" t="str">
        <f t="shared" si="242"/>
        <v>Nov</v>
      </c>
      <c r="V3903">
        <f t="shared" si="243"/>
        <v>2015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>(E3904/D3904)*100</f>
        <v>48.833333333333336</v>
      </c>
      <c r="P3904" s="6">
        <f>E3904/L3904</f>
        <v>47.258064516129032</v>
      </c>
      <c r="Q3904" t="str">
        <f t="shared" si="240"/>
        <v>theater</v>
      </c>
      <c r="R3904" t="str">
        <f t="shared" si="241"/>
        <v>plays</v>
      </c>
      <c r="S3904" s="13">
        <f>(I3904/86400)+25569+(-8/24)</f>
        <v>42688.176412037035</v>
      </c>
      <c r="T3904" s="13">
        <f>(J3904/86400)+25569+(-8/24)</f>
        <v>42663.134745370371</v>
      </c>
      <c r="U3904" t="str">
        <f t="shared" si="242"/>
        <v>Oct</v>
      </c>
      <c r="V3904">
        <f t="shared" si="243"/>
        <v>2016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>(E3905/D3905)*100</f>
        <v>0</v>
      </c>
      <c r="P3905" s="6" t="e">
        <f>E3905/L3905</f>
        <v>#DIV/0!</v>
      </c>
      <c r="Q3905" t="str">
        <f t="shared" si="240"/>
        <v>theater</v>
      </c>
      <c r="R3905" t="str">
        <f t="shared" si="241"/>
        <v>plays</v>
      </c>
      <c r="S3905" s="13">
        <f>(I3905/86400)+25569+(-8/24)</f>
        <v>42230.484722222223</v>
      </c>
      <c r="T3905" s="13">
        <f>(J3905/86400)+25569+(-8/24)</f>
        <v>42185.677835648145</v>
      </c>
      <c r="U3905" t="str">
        <f t="shared" si="242"/>
        <v>Jun</v>
      </c>
      <c r="V3905">
        <f t="shared" si="243"/>
        <v>2015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>(E3906/D3906)*100</f>
        <v>0.03</v>
      </c>
      <c r="P3906" s="6">
        <f>E3906/L3906</f>
        <v>1.5</v>
      </c>
      <c r="Q3906" t="str">
        <f t="shared" si="240"/>
        <v>theater</v>
      </c>
      <c r="R3906" t="str">
        <f t="shared" si="241"/>
        <v>plays</v>
      </c>
      <c r="S3906" s="13">
        <f>(I3906/86400)+25569+(-8/24)</f>
        <v>42108.87777777778</v>
      </c>
      <c r="T3906" s="13">
        <f>(J3906/86400)+25569+(-8/24)</f>
        <v>42094.895833333336</v>
      </c>
      <c r="U3906" t="str">
        <f t="shared" si="242"/>
        <v>Mar</v>
      </c>
      <c r="V3906">
        <f t="shared" si="243"/>
        <v>2015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>(E3907/D3907)*100</f>
        <v>11.533333333333333</v>
      </c>
      <c r="P3907" s="6">
        <f>E3907/L3907</f>
        <v>24.714285714285715</v>
      </c>
      <c r="Q3907" t="str">
        <f t="shared" ref="Q3907:Q3970" si="244">LEFT(N3907,FIND("/",N3907)-1)</f>
        <v>theater</v>
      </c>
      <c r="R3907" t="str">
        <f t="shared" ref="R3907:R3970" si="245">MID(N3907,FIND("/",N3907)+1,20)</f>
        <v>plays</v>
      </c>
      <c r="S3907" s="13">
        <f>(I3907/86400)+25569+(-8/24)</f>
        <v>42166.624999999993</v>
      </c>
      <c r="T3907" s="13">
        <f>(J3907/86400)+25569+(-8/24)</f>
        <v>42124.290543981479</v>
      </c>
      <c r="U3907" t="str">
        <f t="shared" ref="U3907:U3970" si="246">TEXT(T3907,"mmm")</f>
        <v>Apr</v>
      </c>
      <c r="V3907">
        <f t="shared" ref="V3907:V3970" si="247">YEAR(T3907)</f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>(E3908/D3908)*100</f>
        <v>67.333333333333329</v>
      </c>
      <c r="P3908" s="6">
        <f>E3908/L3908</f>
        <v>63.125</v>
      </c>
      <c r="Q3908" t="str">
        <f t="shared" si="244"/>
        <v>theater</v>
      </c>
      <c r="R3908" t="str">
        <f t="shared" si="245"/>
        <v>plays</v>
      </c>
      <c r="S3908" s="13">
        <f>(I3908/86400)+25569+(-8/24)</f>
        <v>42181.225694444445</v>
      </c>
      <c r="T3908" s="13">
        <f>(J3908/86400)+25569+(-8/24)</f>
        <v>42143.584409722222</v>
      </c>
      <c r="U3908" t="str">
        <f t="shared" si="246"/>
        <v>May</v>
      </c>
      <c r="V3908">
        <f t="shared" si="247"/>
        <v>2015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>(E3909/D3909)*100</f>
        <v>15.299999999999999</v>
      </c>
      <c r="P3909" s="6">
        <f>E3909/L3909</f>
        <v>38.25</v>
      </c>
      <c r="Q3909" t="str">
        <f t="shared" si="244"/>
        <v>theater</v>
      </c>
      <c r="R3909" t="str">
        <f t="shared" si="245"/>
        <v>plays</v>
      </c>
      <c r="S3909" s="13">
        <f>(I3909/86400)+25569+(-8/24)</f>
        <v>41938.505555555552</v>
      </c>
      <c r="T3909" s="13">
        <f>(J3909/86400)+25569+(-8/24)</f>
        <v>41906.486180555556</v>
      </c>
      <c r="U3909" t="str">
        <f t="shared" si="246"/>
        <v>Sep</v>
      </c>
      <c r="V3909">
        <f t="shared" si="247"/>
        <v>2014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>(E3910/D3910)*100</f>
        <v>8.6666666666666679</v>
      </c>
      <c r="P3910" s="6">
        <f>E3910/L3910</f>
        <v>16.25</v>
      </c>
      <c r="Q3910" t="str">
        <f t="shared" si="244"/>
        <v>theater</v>
      </c>
      <c r="R3910" t="str">
        <f t="shared" si="245"/>
        <v>plays</v>
      </c>
      <c r="S3910" s="13">
        <f>(I3910/86400)+25569+(-8/24)</f>
        <v>41848.802037037036</v>
      </c>
      <c r="T3910" s="13">
        <f>(J3910/86400)+25569+(-8/24)</f>
        <v>41833.802037037036</v>
      </c>
      <c r="U3910" t="str">
        <f t="shared" si="246"/>
        <v>Jul</v>
      </c>
      <c r="V3910">
        <f t="shared" si="247"/>
        <v>2014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>(E3911/D3911)*100</f>
        <v>0.22499999999999998</v>
      </c>
      <c r="P3911" s="6">
        <f>E3911/L3911</f>
        <v>33.75</v>
      </c>
      <c r="Q3911" t="str">
        <f t="shared" si="244"/>
        <v>theater</v>
      </c>
      <c r="R3911" t="str">
        <f t="shared" si="245"/>
        <v>plays</v>
      </c>
      <c r="S3911" s="13">
        <f>(I3911/86400)+25569+(-8/24)</f>
        <v>41893.025949074072</v>
      </c>
      <c r="T3911" s="13">
        <f>(J3911/86400)+25569+(-8/24)</f>
        <v>41863.025949074072</v>
      </c>
      <c r="U3911" t="str">
        <f t="shared" si="246"/>
        <v>Aug</v>
      </c>
      <c r="V3911">
        <f t="shared" si="247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>(E3912/D3912)*100</f>
        <v>3.0833333333333335</v>
      </c>
      <c r="P3912" s="6">
        <f>E3912/L3912</f>
        <v>61.666666666666664</v>
      </c>
      <c r="Q3912" t="str">
        <f t="shared" si="244"/>
        <v>theater</v>
      </c>
      <c r="R3912" t="str">
        <f t="shared" si="245"/>
        <v>plays</v>
      </c>
      <c r="S3912" s="13">
        <f>(I3912/86400)+25569+(-8/24)</f>
        <v>42254.423576388886</v>
      </c>
      <c r="T3912" s="13">
        <f>(J3912/86400)+25569+(-8/24)</f>
        <v>42224.423576388886</v>
      </c>
      <c r="U3912" t="str">
        <f t="shared" si="246"/>
        <v>Aug</v>
      </c>
      <c r="V3912">
        <f t="shared" si="247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>(E3913/D3913)*100</f>
        <v>37.412500000000001</v>
      </c>
      <c r="P3913" s="6">
        <f>E3913/L3913</f>
        <v>83.138888888888886</v>
      </c>
      <c r="Q3913" t="str">
        <f t="shared" si="244"/>
        <v>theater</v>
      </c>
      <c r="R3913" t="str">
        <f t="shared" si="245"/>
        <v>plays</v>
      </c>
      <c r="S3913" s="13">
        <f>(I3913/86400)+25569+(-8/24)</f>
        <v>41969.520567129628</v>
      </c>
      <c r="T3913" s="13">
        <f>(J3913/86400)+25569+(-8/24)</f>
        <v>41939.478900462964</v>
      </c>
      <c r="U3913" t="str">
        <f t="shared" si="246"/>
        <v>Oct</v>
      </c>
      <c r="V3913">
        <f t="shared" si="247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>(E3914/D3914)*100</f>
        <v>6.6666666666666671E-3</v>
      </c>
      <c r="P3914" s="6">
        <f>E3914/L3914</f>
        <v>1</v>
      </c>
      <c r="Q3914" t="str">
        <f t="shared" si="244"/>
        <v>theater</v>
      </c>
      <c r="R3914" t="str">
        <f t="shared" si="245"/>
        <v>plays</v>
      </c>
      <c r="S3914" s="13">
        <f>(I3914/86400)+25569+(-8/24)</f>
        <v>42118.857638888883</v>
      </c>
      <c r="T3914" s="13">
        <f>(J3914/86400)+25569+(-8/24)</f>
        <v>42058.936689814807</v>
      </c>
      <c r="U3914" t="str">
        <f t="shared" si="246"/>
        <v>Feb</v>
      </c>
      <c r="V3914">
        <f t="shared" si="247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>(E3915/D3915)*100</f>
        <v>10</v>
      </c>
      <c r="P3915" s="6">
        <f>E3915/L3915</f>
        <v>142.85714285714286</v>
      </c>
      <c r="Q3915" t="str">
        <f t="shared" si="244"/>
        <v>theater</v>
      </c>
      <c r="R3915" t="str">
        <f t="shared" si="245"/>
        <v>plays</v>
      </c>
      <c r="S3915" s="13">
        <f>(I3915/86400)+25569+(-8/24)</f>
        <v>42337.919548611106</v>
      </c>
      <c r="T3915" s="13">
        <f>(J3915/86400)+25569+(-8/24)</f>
        <v>42307.877881944441</v>
      </c>
      <c r="U3915" t="str">
        <f t="shared" si="246"/>
        <v>Oct</v>
      </c>
      <c r="V3915">
        <f t="shared" si="247"/>
        <v>2015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>(E3916/D3916)*100</f>
        <v>36.36</v>
      </c>
      <c r="P3916" s="6">
        <f>E3916/L3916</f>
        <v>33.666666666666664</v>
      </c>
      <c r="Q3916" t="str">
        <f t="shared" si="244"/>
        <v>theater</v>
      </c>
      <c r="R3916" t="str">
        <f t="shared" si="245"/>
        <v>plays</v>
      </c>
      <c r="S3916" s="13">
        <f>(I3916/86400)+25569+(-8/24)</f>
        <v>42134.624305555553</v>
      </c>
      <c r="T3916" s="13">
        <f>(J3916/86400)+25569+(-8/24)</f>
        <v>42114.485601851855</v>
      </c>
      <c r="U3916" t="str">
        <f t="shared" si="246"/>
        <v>Apr</v>
      </c>
      <c r="V3916">
        <f t="shared" si="247"/>
        <v>2015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>(E3917/D3917)*100</f>
        <v>0.33333333333333337</v>
      </c>
      <c r="P3917" s="6">
        <f>E3917/L3917</f>
        <v>5</v>
      </c>
      <c r="Q3917" t="str">
        <f t="shared" si="244"/>
        <v>theater</v>
      </c>
      <c r="R3917" t="str">
        <f t="shared" si="245"/>
        <v>plays</v>
      </c>
      <c r="S3917" s="13">
        <f>(I3917/86400)+25569+(-8/24)</f>
        <v>42522.651724537034</v>
      </c>
      <c r="T3917" s="13">
        <f>(J3917/86400)+25569+(-8/24)</f>
        <v>42492.651724537034</v>
      </c>
      <c r="U3917" t="str">
        <f t="shared" si="246"/>
        <v>May</v>
      </c>
      <c r="V3917">
        <f t="shared" si="247"/>
        <v>2016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>(E3918/D3918)*100</f>
        <v>0</v>
      </c>
      <c r="P3918" s="6" t="e">
        <f>E3918/L3918</f>
        <v>#DIV/0!</v>
      </c>
      <c r="Q3918" t="str">
        <f t="shared" si="244"/>
        <v>theater</v>
      </c>
      <c r="R3918" t="str">
        <f t="shared" si="245"/>
        <v>plays</v>
      </c>
      <c r="S3918" s="13">
        <f>(I3918/86400)+25569+(-8/24)</f>
        <v>42524.138333333329</v>
      </c>
      <c r="T3918" s="13">
        <f>(J3918/86400)+25569+(-8/24)</f>
        <v>42494.138333333329</v>
      </c>
      <c r="U3918" t="str">
        <f t="shared" si="246"/>
        <v>May</v>
      </c>
      <c r="V3918">
        <f t="shared" si="247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>(E3919/D3919)*100</f>
        <v>0.2857142857142857</v>
      </c>
      <c r="P3919" s="6">
        <f>E3919/L3919</f>
        <v>10</v>
      </c>
      <c r="Q3919" t="str">
        <f t="shared" si="244"/>
        <v>theater</v>
      </c>
      <c r="R3919" t="str">
        <f t="shared" si="245"/>
        <v>plays</v>
      </c>
      <c r="S3919" s="13">
        <f>(I3919/86400)+25569+(-8/24)</f>
        <v>41893.193993055553</v>
      </c>
      <c r="T3919" s="13">
        <f>(J3919/86400)+25569+(-8/24)</f>
        <v>41863.193993055553</v>
      </c>
      <c r="U3919" t="str">
        <f t="shared" si="246"/>
        <v>Aug</v>
      </c>
      <c r="V3919">
        <f t="shared" si="247"/>
        <v>2014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>(E3920/D3920)*100</f>
        <v>0.2</v>
      </c>
      <c r="P3920" s="6">
        <f>E3920/L3920</f>
        <v>40</v>
      </c>
      <c r="Q3920" t="str">
        <f t="shared" si="244"/>
        <v>theater</v>
      </c>
      <c r="R3920" t="str">
        <f t="shared" si="245"/>
        <v>plays</v>
      </c>
      <c r="S3920" s="13">
        <f>(I3920/86400)+25569+(-8/24)</f>
        <v>41855.333333333328</v>
      </c>
      <c r="T3920" s="13">
        <f>(J3920/86400)+25569+(-8/24)</f>
        <v>41843.331284722219</v>
      </c>
      <c r="U3920" t="str">
        <f t="shared" si="246"/>
        <v>Jul</v>
      </c>
      <c r="V3920">
        <f t="shared" si="247"/>
        <v>2014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>(E3921/D3921)*100</f>
        <v>1.7999999999999998</v>
      </c>
      <c r="P3921" s="6">
        <f>E3921/L3921</f>
        <v>30</v>
      </c>
      <c r="Q3921" t="str">
        <f t="shared" si="244"/>
        <v>theater</v>
      </c>
      <c r="R3921" t="str">
        <f t="shared" si="245"/>
        <v>plays</v>
      </c>
      <c r="S3921" s="13">
        <f>(I3921/86400)+25569+(-8/24)</f>
        <v>42386.666666666664</v>
      </c>
      <c r="T3921" s="13">
        <f>(J3921/86400)+25569+(-8/24)</f>
        <v>42358.351539351854</v>
      </c>
      <c r="U3921" t="str">
        <f t="shared" si="246"/>
        <v>Dec</v>
      </c>
      <c r="V3921">
        <f t="shared" si="247"/>
        <v>2015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>(E3922/D3922)*100</f>
        <v>5.4</v>
      </c>
      <c r="P3922" s="6">
        <f>E3922/L3922</f>
        <v>45</v>
      </c>
      <c r="Q3922" t="str">
        <f t="shared" si="244"/>
        <v>theater</v>
      </c>
      <c r="R3922" t="str">
        <f t="shared" si="245"/>
        <v>plays</v>
      </c>
      <c r="S3922" s="13">
        <f>(I3922/86400)+25569+(-8/24)</f>
        <v>42687.095601851848</v>
      </c>
      <c r="T3922" s="13">
        <f>(J3922/86400)+25569+(-8/24)</f>
        <v>42657.053935185184</v>
      </c>
      <c r="U3922" t="str">
        <f t="shared" si="246"/>
        <v>Oct</v>
      </c>
      <c r="V3922">
        <f t="shared" si="247"/>
        <v>2016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>(E3923/D3923)*100</f>
        <v>0</v>
      </c>
      <c r="P3923" s="6" t="e">
        <f>E3923/L3923</f>
        <v>#DIV/0!</v>
      </c>
      <c r="Q3923" t="str">
        <f t="shared" si="244"/>
        <v>theater</v>
      </c>
      <c r="R3923" t="str">
        <f t="shared" si="245"/>
        <v>plays</v>
      </c>
      <c r="S3923" s="13">
        <f>(I3923/86400)+25569+(-8/24)</f>
        <v>41938.416666666664</v>
      </c>
      <c r="T3923" s="13">
        <f>(J3923/86400)+25569+(-8/24)</f>
        <v>41926.208969907406</v>
      </c>
      <c r="U3923" t="str">
        <f t="shared" si="246"/>
        <v>Oct</v>
      </c>
      <c r="V3923">
        <f t="shared" si="247"/>
        <v>2014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>(E3924/D3924)*100</f>
        <v>8.1333333333333329</v>
      </c>
      <c r="P3924" s="6">
        <f>E3924/L3924</f>
        <v>10.166666666666666</v>
      </c>
      <c r="Q3924" t="str">
        <f t="shared" si="244"/>
        <v>theater</v>
      </c>
      <c r="R3924" t="str">
        <f t="shared" si="245"/>
        <v>plays</v>
      </c>
      <c r="S3924" s="13">
        <f>(I3924/86400)+25569+(-8/24)</f>
        <v>42065.624999999993</v>
      </c>
      <c r="T3924" s="13">
        <f>(J3924/86400)+25569+(-8/24)</f>
        <v>42020.435300925928</v>
      </c>
      <c r="U3924" t="str">
        <f t="shared" si="246"/>
        <v>Jan</v>
      </c>
      <c r="V3924">
        <f t="shared" si="247"/>
        <v>2015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>(E3925/D3925)*100</f>
        <v>12.034782608695652</v>
      </c>
      <c r="P3925" s="6">
        <f>E3925/L3925</f>
        <v>81.411764705882348</v>
      </c>
      <c r="Q3925" t="str">
        <f t="shared" si="244"/>
        <v>theater</v>
      </c>
      <c r="R3925" t="str">
        <f t="shared" si="245"/>
        <v>plays</v>
      </c>
      <c r="S3925" s="13">
        <f>(I3925/86400)+25569+(-8/24)</f>
        <v>42103.646655092591</v>
      </c>
      <c r="T3925" s="13">
        <f>(J3925/86400)+25569+(-8/24)</f>
        <v>42075.646655092591</v>
      </c>
      <c r="U3925" t="str">
        <f t="shared" si="246"/>
        <v>Mar</v>
      </c>
      <c r="V3925">
        <f t="shared" si="247"/>
        <v>2015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>(E3926/D3926)*100</f>
        <v>15.266666666666667</v>
      </c>
      <c r="P3926" s="6">
        <f>E3926/L3926</f>
        <v>57.25</v>
      </c>
      <c r="Q3926" t="str">
        <f t="shared" si="244"/>
        <v>theater</v>
      </c>
      <c r="R3926" t="str">
        <f t="shared" si="245"/>
        <v>plays</v>
      </c>
      <c r="S3926" s="13">
        <f>(I3926/86400)+25569+(-8/24)</f>
        <v>41816.626412037032</v>
      </c>
      <c r="T3926" s="13">
        <f>(J3926/86400)+25569+(-8/24)</f>
        <v>41786.626412037032</v>
      </c>
      <c r="U3926" t="str">
        <f t="shared" si="246"/>
        <v>May</v>
      </c>
      <c r="V3926">
        <f t="shared" si="247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>(E3927/D3927)*100</f>
        <v>10</v>
      </c>
      <c r="P3927" s="6">
        <f>E3927/L3927</f>
        <v>5</v>
      </c>
      <c r="Q3927" t="str">
        <f t="shared" si="244"/>
        <v>theater</v>
      </c>
      <c r="R3927" t="str">
        <f t="shared" si="245"/>
        <v>plays</v>
      </c>
      <c r="S3927" s="13">
        <f>(I3927/86400)+25569+(-8/24)</f>
        <v>41850.537488425922</v>
      </c>
      <c r="T3927" s="13">
        <f>(J3927/86400)+25569+(-8/24)</f>
        <v>41820.537488425922</v>
      </c>
      <c r="U3927" t="str">
        <f t="shared" si="246"/>
        <v>Jun</v>
      </c>
      <c r="V3927">
        <f t="shared" si="247"/>
        <v>2014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>(E3928/D3928)*100</f>
        <v>0.3</v>
      </c>
      <c r="P3928" s="6">
        <f>E3928/L3928</f>
        <v>15</v>
      </c>
      <c r="Q3928" t="str">
        <f t="shared" si="244"/>
        <v>theater</v>
      </c>
      <c r="R3928" t="str">
        <f t="shared" si="245"/>
        <v>plays</v>
      </c>
      <c r="S3928" s="13">
        <f>(I3928/86400)+25569+(-8/24)</f>
        <v>41999.751712962963</v>
      </c>
      <c r="T3928" s="13">
        <f>(J3928/86400)+25569+(-8/24)</f>
        <v>41969.751712962963</v>
      </c>
      <c r="U3928" t="str">
        <f t="shared" si="246"/>
        <v>Nov</v>
      </c>
      <c r="V3928">
        <f t="shared" si="247"/>
        <v>2014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>(E3929/D3929)*100</f>
        <v>1</v>
      </c>
      <c r="P3929" s="6">
        <f>E3929/L3929</f>
        <v>12.5</v>
      </c>
      <c r="Q3929" t="str">
        <f t="shared" si="244"/>
        <v>theater</v>
      </c>
      <c r="R3929" t="str">
        <f t="shared" si="245"/>
        <v>plays</v>
      </c>
      <c r="S3929" s="13">
        <f>(I3929/86400)+25569+(-8/24)</f>
        <v>41859.934074074074</v>
      </c>
      <c r="T3929" s="13">
        <f>(J3929/86400)+25569+(-8/24)</f>
        <v>41829.934074074074</v>
      </c>
      <c r="U3929" t="str">
        <f t="shared" si="246"/>
        <v>Jul</v>
      </c>
      <c r="V3929">
        <f t="shared" si="247"/>
        <v>2014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>(E3930/D3930)*100</f>
        <v>13.020000000000001</v>
      </c>
      <c r="P3930" s="6">
        <f>E3930/L3930</f>
        <v>93</v>
      </c>
      <c r="Q3930" t="str">
        <f t="shared" si="244"/>
        <v>theater</v>
      </c>
      <c r="R3930" t="str">
        <f t="shared" si="245"/>
        <v>plays</v>
      </c>
      <c r="S3930" s="13">
        <f>(I3930/86400)+25569+(-8/24)</f>
        <v>42292.874305555553</v>
      </c>
      <c r="T3930" s="13">
        <f>(J3930/86400)+25569+(-8/24)</f>
        <v>42265.349849537037</v>
      </c>
      <c r="U3930" t="str">
        <f t="shared" si="246"/>
        <v>Sep</v>
      </c>
      <c r="V3930">
        <f t="shared" si="247"/>
        <v>2015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>(E3931/D3931)*100</f>
        <v>2.2650000000000001</v>
      </c>
      <c r="P3931" s="6">
        <f>E3931/L3931</f>
        <v>32.357142857142854</v>
      </c>
      <c r="Q3931" t="str">
        <f t="shared" si="244"/>
        <v>theater</v>
      </c>
      <c r="R3931" t="str">
        <f t="shared" si="245"/>
        <v>plays</v>
      </c>
      <c r="S3931" s="13">
        <f>(I3931/86400)+25569+(-8/24)</f>
        <v>42631.493807870364</v>
      </c>
      <c r="T3931" s="13">
        <f>(J3931/86400)+25569+(-8/24)</f>
        <v>42601.493807870364</v>
      </c>
      <c r="U3931" t="str">
        <f t="shared" si="246"/>
        <v>Aug</v>
      </c>
      <c r="V3931">
        <f t="shared" si="247"/>
        <v>2016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>(E3932/D3932)*100</f>
        <v>0</v>
      </c>
      <c r="P3932" s="6" t="e">
        <f>E3932/L3932</f>
        <v>#DIV/0!</v>
      </c>
      <c r="Q3932" t="str">
        <f t="shared" si="244"/>
        <v>theater</v>
      </c>
      <c r="R3932" t="str">
        <f t="shared" si="245"/>
        <v>plays</v>
      </c>
      <c r="S3932" s="13">
        <f>(I3932/86400)+25569+(-8/24)</f>
        <v>42460.916666666664</v>
      </c>
      <c r="T3932" s="13">
        <f>(J3932/86400)+25569+(-8/24)</f>
        <v>42433.00541666666</v>
      </c>
      <c r="U3932" t="str">
        <f t="shared" si="246"/>
        <v>Mar</v>
      </c>
      <c r="V3932">
        <f t="shared" si="247"/>
        <v>2016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>(E3933/D3933)*100</f>
        <v>0</v>
      </c>
      <c r="P3933" s="6" t="e">
        <f>E3933/L3933</f>
        <v>#DIV/0!</v>
      </c>
      <c r="Q3933" t="str">
        <f t="shared" si="244"/>
        <v>theater</v>
      </c>
      <c r="R3933" t="str">
        <f t="shared" si="245"/>
        <v>plays</v>
      </c>
      <c r="S3933" s="13">
        <f>(I3933/86400)+25569+(-8/24)</f>
        <v>42252.818368055552</v>
      </c>
      <c r="T3933" s="13">
        <f>(J3933/86400)+25569+(-8/24)</f>
        <v>42227.818368055552</v>
      </c>
      <c r="U3933" t="str">
        <f t="shared" si="246"/>
        <v>Aug</v>
      </c>
      <c r="V3933">
        <f t="shared" si="247"/>
        <v>2015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>(E3934/D3934)*100</f>
        <v>8.3333333333333332E-3</v>
      </c>
      <c r="P3934" s="6">
        <f>E3934/L3934</f>
        <v>1</v>
      </c>
      <c r="Q3934" t="str">
        <f t="shared" si="244"/>
        <v>theater</v>
      </c>
      <c r="R3934" t="str">
        <f t="shared" si="245"/>
        <v>plays</v>
      </c>
      <c r="S3934" s="13">
        <f>(I3934/86400)+25569+(-8/24)</f>
        <v>42444.793564814812</v>
      </c>
      <c r="T3934" s="13">
        <f>(J3934/86400)+25569+(-8/24)</f>
        <v>42414.835231481477</v>
      </c>
      <c r="U3934" t="str">
        <f t="shared" si="246"/>
        <v>Feb</v>
      </c>
      <c r="V3934">
        <f t="shared" si="247"/>
        <v>2016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>(E3935/D3935)*100</f>
        <v>15.742857142857142</v>
      </c>
      <c r="P3935" s="6">
        <f>E3935/L3935</f>
        <v>91.833333333333329</v>
      </c>
      <c r="Q3935" t="str">
        <f t="shared" si="244"/>
        <v>theater</v>
      </c>
      <c r="R3935" t="str">
        <f t="shared" si="245"/>
        <v>plays</v>
      </c>
      <c r="S3935" s="13">
        <f>(I3935/86400)+25569+(-8/24)</f>
        <v>42567.696527777771</v>
      </c>
      <c r="T3935" s="13">
        <f>(J3935/86400)+25569+(-8/24)</f>
        <v>42538.634976851848</v>
      </c>
      <c r="U3935" t="str">
        <f t="shared" si="246"/>
        <v>Jun</v>
      </c>
      <c r="V3935">
        <f t="shared" si="247"/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>(E3936/D3936)*100</f>
        <v>11</v>
      </c>
      <c r="P3936" s="6">
        <f>E3936/L3936</f>
        <v>45.833333333333336</v>
      </c>
      <c r="Q3936" t="str">
        <f t="shared" si="244"/>
        <v>theater</v>
      </c>
      <c r="R3936" t="str">
        <f t="shared" si="245"/>
        <v>plays</v>
      </c>
      <c r="S3936" s="13">
        <f>(I3936/86400)+25569+(-8/24)</f>
        <v>42278.208333333336</v>
      </c>
      <c r="T3936" s="13">
        <f>(J3936/86400)+25569+(-8/24)</f>
        <v>42233.338414351849</v>
      </c>
      <c r="U3936" t="str">
        <f t="shared" si="246"/>
        <v>Aug</v>
      </c>
      <c r="V3936">
        <f t="shared" si="247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>(E3937/D3937)*100</f>
        <v>43.833333333333336</v>
      </c>
      <c r="P3937" s="6">
        <f>E3937/L3937</f>
        <v>57.173913043478258</v>
      </c>
      <c r="Q3937" t="str">
        <f t="shared" si="244"/>
        <v>theater</v>
      </c>
      <c r="R3937" t="str">
        <f t="shared" si="245"/>
        <v>plays</v>
      </c>
      <c r="S3937" s="13">
        <f>(I3937/86400)+25569+(-8/24)</f>
        <v>42281.323449074072</v>
      </c>
      <c r="T3937" s="13">
        <f>(J3937/86400)+25569+(-8/24)</f>
        <v>42221.323449074072</v>
      </c>
      <c r="U3937" t="str">
        <f t="shared" si="246"/>
        <v>Aug</v>
      </c>
      <c r="V3937">
        <f t="shared" si="247"/>
        <v>2015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>(E3938/D3938)*100</f>
        <v>0</v>
      </c>
      <c r="P3938" s="6" t="e">
        <f>E3938/L3938</f>
        <v>#DIV/0!</v>
      </c>
      <c r="Q3938" t="str">
        <f t="shared" si="244"/>
        <v>theater</v>
      </c>
      <c r="R3938" t="str">
        <f t="shared" si="245"/>
        <v>plays</v>
      </c>
      <c r="S3938" s="13">
        <f>(I3938/86400)+25569+(-8/24)</f>
        <v>42704.971296296295</v>
      </c>
      <c r="T3938" s="13">
        <f>(J3938/86400)+25569+(-8/24)</f>
        <v>42674.929629629631</v>
      </c>
      <c r="U3938" t="str">
        <f t="shared" si="246"/>
        <v>Oct</v>
      </c>
      <c r="V3938">
        <f t="shared" si="247"/>
        <v>2016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>(E3939/D3939)*100</f>
        <v>86.135181975736558</v>
      </c>
      <c r="P3939" s="6">
        <f>E3939/L3939</f>
        <v>248.5</v>
      </c>
      <c r="Q3939" t="str">
        <f t="shared" si="244"/>
        <v>theater</v>
      </c>
      <c r="R3939" t="str">
        <f t="shared" si="245"/>
        <v>plays</v>
      </c>
      <c r="S3939" s="13">
        <f>(I3939/86400)+25569+(-8/24)</f>
        <v>42562.298148148147</v>
      </c>
      <c r="T3939" s="13">
        <f>(J3939/86400)+25569+(-8/24)</f>
        <v>42534.298148148147</v>
      </c>
      <c r="U3939" t="str">
        <f t="shared" si="246"/>
        <v>Jun</v>
      </c>
      <c r="V3939">
        <f t="shared" si="247"/>
        <v>2016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>(E3940/D3940)*100</f>
        <v>12.196620583717358</v>
      </c>
      <c r="P3940" s="6">
        <f>E3940/L3940</f>
        <v>79.400000000000006</v>
      </c>
      <c r="Q3940" t="str">
        <f t="shared" si="244"/>
        <v>theater</v>
      </c>
      <c r="R3940" t="str">
        <f t="shared" si="245"/>
        <v>plays</v>
      </c>
      <c r="S3940" s="13">
        <f>(I3940/86400)+25569+(-8/24)</f>
        <v>42182.572384259256</v>
      </c>
      <c r="T3940" s="13">
        <f>(J3940/86400)+25569+(-8/24)</f>
        <v>42151.572384259256</v>
      </c>
      <c r="U3940" t="str">
        <f t="shared" si="246"/>
        <v>May</v>
      </c>
      <c r="V3940">
        <f t="shared" si="247"/>
        <v>2015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>(E3941/D3941)*100</f>
        <v>0.1</v>
      </c>
      <c r="P3941" s="6">
        <f>E3941/L3941</f>
        <v>5</v>
      </c>
      <c r="Q3941" t="str">
        <f t="shared" si="244"/>
        <v>theater</v>
      </c>
      <c r="R3941" t="str">
        <f t="shared" si="245"/>
        <v>plays</v>
      </c>
      <c r="S3941" s="13">
        <f>(I3941/86400)+25569+(-8/24)</f>
        <v>41918.854166666664</v>
      </c>
      <c r="T3941" s="13">
        <f>(J3941/86400)+25569+(-8/24)</f>
        <v>41915.066886574074</v>
      </c>
      <c r="U3941" t="str">
        <f t="shared" si="246"/>
        <v>Oct</v>
      </c>
      <c r="V3941">
        <f t="shared" si="247"/>
        <v>2014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>(E3942/D3942)*100</f>
        <v>0.22</v>
      </c>
      <c r="P3942" s="6">
        <f>E3942/L3942</f>
        <v>5.5</v>
      </c>
      <c r="Q3942" t="str">
        <f t="shared" si="244"/>
        <v>theater</v>
      </c>
      <c r="R3942" t="str">
        <f t="shared" si="245"/>
        <v>plays</v>
      </c>
      <c r="S3942" s="13">
        <f>(I3942/86400)+25569+(-8/24)</f>
        <v>42006.159155092588</v>
      </c>
      <c r="T3942" s="13">
        <f>(J3942/86400)+25569+(-8/24)</f>
        <v>41961.159155092588</v>
      </c>
      <c r="U3942" t="str">
        <f t="shared" si="246"/>
        <v>Nov</v>
      </c>
      <c r="V3942">
        <f t="shared" si="247"/>
        <v>2014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>(E3943/D3943)*100</f>
        <v>0.90909090909090906</v>
      </c>
      <c r="P3943" s="6">
        <f>E3943/L3943</f>
        <v>25</v>
      </c>
      <c r="Q3943" t="str">
        <f t="shared" si="244"/>
        <v>theater</v>
      </c>
      <c r="R3943" t="str">
        <f t="shared" si="245"/>
        <v>plays</v>
      </c>
      <c r="S3943" s="13">
        <f>(I3943/86400)+25569+(-8/24)</f>
        <v>41967.708333333336</v>
      </c>
      <c r="T3943" s="13">
        <f>(J3943/86400)+25569+(-8/24)</f>
        <v>41940.253900462958</v>
      </c>
      <c r="U3943" t="str">
        <f t="shared" si="246"/>
        <v>Oct</v>
      </c>
      <c r="V3943">
        <f t="shared" si="247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>(E3944/D3944)*100</f>
        <v>0</v>
      </c>
      <c r="P3944" s="6" t="e">
        <f>E3944/L3944</f>
        <v>#DIV/0!</v>
      </c>
      <c r="Q3944" t="str">
        <f t="shared" si="244"/>
        <v>theater</v>
      </c>
      <c r="R3944" t="str">
        <f t="shared" si="245"/>
        <v>plays</v>
      </c>
      <c r="S3944" s="13">
        <f>(I3944/86400)+25569+(-8/24)</f>
        <v>42171.570763888885</v>
      </c>
      <c r="T3944" s="13">
        <f>(J3944/86400)+25569+(-8/24)</f>
        <v>42111.570763888885</v>
      </c>
      <c r="U3944" t="str">
        <f t="shared" si="246"/>
        <v>Apr</v>
      </c>
      <c r="V3944">
        <f t="shared" si="247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>(E3945/D3945)*100</f>
        <v>35.64</v>
      </c>
      <c r="P3945" s="6">
        <f>E3945/L3945</f>
        <v>137.07692307692307</v>
      </c>
      <c r="Q3945" t="str">
        <f t="shared" si="244"/>
        <v>theater</v>
      </c>
      <c r="R3945" t="str">
        <f t="shared" si="245"/>
        <v>plays</v>
      </c>
      <c r="S3945" s="13">
        <f>(I3945/86400)+25569+(-8/24)</f>
        <v>42310.368055555555</v>
      </c>
      <c r="T3945" s="13">
        <f>(J3945/86400)+25569+(-8/24)</f>
        <v>42279.445231481477</v>
      </c>
      <c r="U3945" t="str">
        <f t="shared" si="246"/>
        <v>Oct</v>
      </c>
      <c r="V3945">
        <f t="shared" si="247"/>
        <v>2015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>(E3946/D3946)*100</f>
        <v>0</v>
      </c>
      <c r="P3946" s="6" t="e">
        <f>E3946/L3946</f>
        <v>#DIV/0!</v>
      </c>
      <c r="Q3946" t="str">
        <f t="shared" si="244"/>
        <v>theater</v>
      </c>
      <c r="R3946" t="str">
        <f t="shared" si="245"/>
        <v>plays</v>
      </c>
      <c r="S3946" s="13">
        <f>(I3946/86400)+25569+(-8/24)</f>
        <v>42243.329571759255</v>
      </c>
      <c r="T3946" s="13">
        <f>(J3946/86400)+25569+(-8/24)</f>
        <v>42213.329571759255</v>
      </c>
      <c r="U3946" t="str">
        <f t="shared" si="246"/>
        <v>Jul</v>
      </c>
      <c r="V3946">
        <f t="shared" si="247"/>
        <v>2015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>(E3947/D3947)*100</f>
        <v>0.25</v>
      </c>
      <c r="P3947" s="6">
        <f>E3947/L3947</f>
        <v>5</v>
      </c>
      <c r="Q3947" t="str">
        <f t="shared" si="244"/>
        <v>theater</v>
      </c>
      <c r="R3947" t="str">
        <f t="shared" si="245"/>
        <v>plays</v>
      </c>
      <c r="S3947" s="13">
        <f>(I3947/86400)+25569+(-8/24)</f>
        <v>42139.468379629623</v>
      </c>
      <c r="T3947" s="13">
        <f>(J3947/86400)+25569+(-8/24)</f>
        <v>42109.468379629623</v>
      </c>
      <c r="U3947" t="str">
        <f t="shared" si="246"/>
        <v>Apr</v>
      </c>
      <c r="V3947">
        <f t="shared" si="247"/>
        <v>2015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>(E3948/D3948)*100</f>
        <v>3.25</v>
      </c>
      <c r="P3948" s="6">
        <f>E3948/L3948</f>
        <v>39</v>
      </c>
      <c r="Q3948" t="str">
        <f t="shared" si="244"/>
        <v>theater</v>
      </c>
      <c r="R3948" t="str">
        <f t="shared" si="245"/>
        <v>plays</v>
      </c>
      <c r="S3948" s="13">
        <f>(I3948/86400)+25569+(-8/24)</f>
        <v>42062.999999999993</v>
      </c>
      <c r="T3948" s="13">
        <f>(J3948/86400)+25569+(-8/24)</f>
        <v>42031.500254629624</v>
      </c>
      <c r="U3948" t="str">
        <f t="shared" si="246"/>
        <v>Jan</v>
      </c>
      <c r="V3948">
        <f t="shared" si="247"/>
        <v>2015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>(E3949/D3949)*100</f>
        <v>3.3666666666666663</v>
      </c>
      <c r="P3949" s="6">
        <f>E3949/L3949</f>
        <v>50.5</v>
      </c>
      <c r="Q3949" t="str">
        <f t="shared" si="244"/>
        <v>theater</v>
      </c>
      <c r="R3949" t="str">
        <f t="shared" si="245"/>
        <v>plays</v>
      </c>
      <c r="S3949" s="13">
        <f>(I3949/86400)+25569+(-8/24)</f>
        <v>42644.809537037036</v>
      </c>
      <c r="T3949" s="13">
        <f>(J3949/86400)+25569+(-8/24)</f>
        <v>42614.809537037036</v>
      </c>
      <c r="U3949" t="str">
        <f t="shared" si="246"/>
        <v>Sep</v>
      </c>
      <c r="V3949">
        <f t="shared" si="247"/>
        <v>2016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>(E3950/D3950)*100</f>
        <v>0</v>
      </c>
      <c r="P3950" s="6" t="e">
        <f>E3950/L3950</f>
        <v>#DIV/0!</v>
      </c>
      <c r="Q3950" t="str">
        <f t="shared" si="244"/>
        <v>theater</v>
      </c>
      <c r="R3950" t="str">
        <f t="shared" si="245"/>
        <v>plays</v>
      </c>
      <c r="S3950" s="13">
        <f>(I3950/86400)+25569+(-8/24)</f>
        <v>41888.992164351854</v>
      </c>
      <c r="T3950" s="13">
        <f>(J3950/86400)+25569+(-8/24)</f>
        <v>41828.992164351854</v>
      </c>
      <c r="U3950" t="str">
        <f t="shared" si="246"/>
        <v>Jul</v>
      </c>
      <c r="V3950">
        <f t="shared" si="247"/>
        <v>2014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>(E3951/D3951)*100</f>
        <v>15.770000000000001</v>
      </c>
      <c r="P3951" s="6">
        <f>E3951/L3951</f>
        <v>49.28125</v>
      </c>
      <c r="Q3951" t="str">
        <f t="shared" si="244"/>
        <v>theater</v>
      </c>
      <c r="R3951" t="str">
        <f t="shared" si="245"/>
        <v>plays</v>
      </c>
      <c r="S3951" s="13">
        <f>(I3951/86400)+25569+(-8/24)</f>
        <v>42045.787280092591</v>
      </c>
      <c r="T3951" s="13">
        <f>(J3951/86400)+25569+(-8/24)</f>
        <v>42015.787280092591</v>
      </c>
      <c r="U3951" t="str">
        <f t="shared" si="246"/>
        <v>Jan</v>
      </c>
      <c r="V3951">
        <f t="shared" si="247"/>
        <v>2015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>(E3952/D3952)*100</f>
        <v>0.625</v>
      </c>
      <c r="P3952" s="6">
        <f>E3952/L3952</f>
        <v>25</v>
      </c>
      <c r="Q3952" t="str">
        <f t="shared" si="244"/>
        <v>theater</v>
      </c>
      <c r="R3952" t="str">
        <f t="shared" si="245"/>
        <v>plays</v>
      </c>
      <c r="S3952" s="13">
        <f>(I3952/86400)+25569+(-8/24)</f>
        <v>42468.440972222219</v>
      </c>
      <c r="T3952" s="13">
        <f>(J3952/86400)+25569+(-8/24)</f>
        <v>42439.368981481479</v>
      </c>
      <c r="U3952" t="str">
        <f t="shared" si="246"/>
        <v>Mar</v>
      </c>
      <c r="V3952">
        <f t="shared" si="247"/>
        <v>2016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>(E3953/D3953)*100</f>
        <v>5.0000000000000001E-4</v>
      </c>
      <c r="P3953" s="6">
        <f>E3953/L3953</f>
        <v>1</v>
      </c>
      <c r="Q3953" t="str">
        <f t="shared" si="244"/>
        <v>theater</v>
      </c>
      <c r="R3953" t="str">
        <f t="shared" si="245"/>
        <v>plays</v>
      </c>
      <c r="S3953" s="13">
        <f>(I3953/86400)+25569+(-8/24)</f>
        <v>42493.45071759259</v>
      </c>
      <c r="T3953" s="13">
        <f>(J3953/86400)+25569+(-8/24)</f>
        <v>42433.492384259262</v>
      </c>
      <c r="U3953" t="str">
        <f t="shared" si="246"/>
        <v>Mar</v>
      </c>
      <c r="V3953">
        <f t="shared" si="247"/>
        <v>2016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>(E3954/D3954)*100</f>
        <v>9.6153846153846159E-2</v>
      </c>
      <c r="P3954" s="6">
        <f>E3954/L3954</f>
        <v>25</v>
      </c>
      <c r="Q3954" t="str">
        <f t="shared" si="244"/>
        <v>theater</v>
      </c>
      <c r="R3954" t="str">
        <f t="shared" si="245"/>
        <v>plays</v>
      </c>
      <c r="S3954" s="13">
        <f>(I3954/86400)+25569+(-8/24)</f>
        <v>42303.457060185181</v>
      </c>
      <c r="T3954" s="13">
        <f>(J3954/86400)+25569+(-8/24)</f>
        <v>42243.457060185181</v>
      </c>
      <c r="U3954" t="str">
        <f t="shared" si="246"/>
        <v>Aug</v>
      </c>
      <c r="V3954">
        <f t="shared" si="247"/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>(E3955/D3955)*100</f>
        <v>0</v>
      </c>
      <c r="P3955" s="6" t="e">
        <f>E3955/L3955</f>
        <v>#DIV/0!</v>
      </c>
      <c r="Q3955" t="str">
        <f t="shared" si="244"/>
        <v>theater</v>
      </c>
      <c r="R3955" t="str">
        <f t="shared" si="245"/>
        <v>plays</v>
      </c>
      <c r="S3955" s="13">
        <f>(I3955/86400)+25569+(-8/24)</f>
        <v>42580.645138888889</v>
      </c>
      <c r="T3955" s="13">
        <f>(J3955/86400)+25569+(-8/24)</f>
        <v>42549.715115740742</v>
      </c>
      <c r="U3955" t="str">
        <f t="shared" si="246"/>
        <v>Jun</v>
      </c>
      <c r="V3955">
        <f t="shared" si="247"/>
        <v>2016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>(E3956/D3956)*100</f>
        <v>0</v>
      </c>
      <c r="P3956" s="6" t="e">
        <f>E3956/L3956</f>
        <v>#DIV/0!</v>
      </c>
      <c r="Q3956" t="str">
        <f t="shared" si="244"/>
        <v>theater</v>
      </c>
      <c r="R3956" t="str">
        <f t="shared" si="245"/>
        <v>plays</v>
      </c>
      <c r="S3956" s="13">
        <f>(I3956/86400)+25569+(-8/24)</f>
        <v>41834.317870370367</v>
      </c>
      <c r="T3956" s="13">
        <f>(J3956/86400)+25569+(-8/24)</f>
        <v>41774.317870370367</v>
      </c>
      <c r="U3956" t="str">
        <f t="shared" si="246"/>
        <v>May</v>
      </c>
      <c r="V3956">
        <f t="shared" si="247"/>
        <v>2014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>(E3957/D3957)*100</f>
        <v>24.285714285714285</v>
      </c>
      <c r="P3957" s="6">
        <f>E3957/L3957</f>
        <v>53.125</v>
      </c>
      <c r="Q3957" t="str">
        <f t="shared" si="244"/>
        <v>theater</v>
      </c>
      <c r="R3957" t="str">
        <f t="shared" si="245"/>
        <v>plays</v>
      </c>
      <c r="S3957" s="13">
        <f>(I3957/86400)+25569+(-8/24)</f>
        <v>42336.557187499995</v>
      </c>
      <c r="T3957" s="13">
        <f>(J3957/86400)+25569+(-8/24)</f>
        <v>42306.515520833331</v>
      </c>
      <c r="U3957" t="str">
        <f t="shared" si="246"/>
        <v>Oct</v>
      </c>
      <c r="V3957">
        <f t="shared" si="247"/>
        <v>2015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>(E3958/D3958)*100</f>
        <v>0</v>
      </c>
      <c r="P3958" s="6" t="e">
        <f>E3958/L3958</f>
        <v>#DIV/0!</v>
      </c>
      <c r="Q3958" t="str">
        <f t="shared" si="244"/>
        <v>theater</v>
      </c>
      <c r="R3958" t="str">
        <f t="shared" si="245"/>
        <v>plays</v>
      </c>
      <c r="S3958" s="13">
        <f>(I3958/86400)+25569+(-8/24)</f>
        <v>42484.680555555555</v>
      </c>
      <c r="T3958" s="13">
        <f>(J3958/86400)+25569+(-8/24)</f>
        <v>42457.598692129628</v>
      </c>
      <c r="U3958" t="str">
        <f t="shared" si="246"/>
        <v>Mar</v>
      </c>
      <c r="V3958">
        <f t="shared" si="247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>(E3959/D3959)*100</f>
        <v>2.5000000000000001E-2</v>
      </c>
      <c r="P3959" s="6">
        <f>E3959/L3959</f>
        <v>7</v>
      </c>
      <c r="Q3959" t="str">
        <f t="shared" si="244"/>
        <v>theater</v>
      </c>
      <c r="R3959" t="str">
        <f t="shared" si="245"/>
        <v>plays</v>
      </c>
      <c r="S3959" s="13">
        <f>(I3959/86400)+25569+(-8/24)</f>
        <v>42559.64298611111</v>
      </c>
      <c r="T3959" s="13">
        <f>(J3959/86400)+25569+(-8/24)</f>
        <v>42513.64298611111</v>
      </c>
      <c r="U3959" t="str">
        <f t="shared" si="246"/>
        <v>May</v>
      </c>
      <c r="V3959">
        <f t="shared" si="247"/>
        <v>2016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>(E3960/D3960)*100</f>
        <v>32.049999999999997</v>
      </c>
      <c r="P3960" s="6">
        <f>E3960/L3960</f>
        <v>40.0625</v>
      </c>
      <c r="Q3960" t="str">
        <f t="shared" si="244"/>
        <v>theater</v>
      </c>
      <c r="R3960" t="str">
        <f t="shared" si="245"/>
        <v>plays</v>
      </c>
      <c r="S3960" s="13">
        <f>(I3960/86400)+25569+(-8/24)</f>
        <v>41853.25</v>
      </c>
      <c r="T3960" s="13">
        <f>(J3960/86400)+25569+(-8/24)</f>
        <v>41816.617037037031</v>
      </c>
      <c r="U3960" t="str">
        <f t="shared" si="246"/>
        <v>Jun</v>
      </c>
      <c r="V3960">
        <f t="shared" si="247"/>
        <v>2014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>(E3961/D3961)*100</f>
        <v>24.333333333333336</v>
      </c>
      <c r="P3961" s="6">
        <f>E3961/L3961</f>
        <v>24.333333333333332</v>
      </c>
      <c r="Q3961" t="str">
        <f t="shared" si="244"/>
        <v>theater</v>
      </c>
      <c r="R3961" t="str">
        <f t="shared" si="245"/>
        <v>plays</v>
      </c>
      <c r="S3961" s="13">
        <f>(I3961/86400)+25569+(-8/24)</f>
        <v>41910.455509259256</v>
      </c>
      <c r="T3961" s="13">
        <f>(J3961/86400)+25569+(-8/24)</f>
        <v>41880.455509259256</v>
      </c>
      <c r="U3961" t="str">
        <f t="shared" si="246"/>
        <v>Aug</v>
      </c>
      <c r="V3961">
        <f t="shared" si="247"/>
        <v>2014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>(E3962/D3962)*100</f>
        <v>1.5</v>
      </c>
      <c r="P3962" s="6">
        <f>E3962/L3962</f>
        <v>11.25</v>
      </c>
      <c r="Q3962" t="str">
        <f t="shared" si="244"/>
        <v>theater</v>
      </c>
      <c r="R3962" t="str">
        <f t="shared" si="245"/>
        <v>plays</v>
      </c>
      <c r="S3962" s="13">
        <f>(I3962/86400)+25569+(-8/24)</f>
        <v>42372.51222222222</v>
      </c>
      <c r="T3962" s="13">
        <f>(J3962/86400)+25569+(-8/24)</f>
        <v>42342.51222222222</v>
      </c>
      <c r="U3962" t="str">
        <f t="shared" si="246"/>
        <v>Dec</v>
      </c>
      <c r="V3962">
        <f t="shared" si="247"/>
        <v>2015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>(E3963/D3963)*100</f>
        <v>0.42</v>
      </c>
      <c r="P3963" s="6">
        <f>E3963/L3963</f>
        <v>10.5</v>
      </c>
      <c r="Q3963" t="str">
        <f t="shared" si="244"/>
        <v>theater</v>
      </c>
      <c r="R3963" t="str">
        <f t="shared" si="245"/>
        <v>plays</v>
      </c>
      <c r="S3963" s="13">
        <f>(I3963/86400)+25569+(-8/24)</f>
        <v>41767.557986111111</v>
      </c>
      <c r="T3963" s="13">
        <f>(J3963/86400)+25569+(-8/24)</f>
        <v>41745.557986111111</v>
      </c>
      <c r="U3963" t="str">
        <f t="shared" si="246"/>
        <v>Apr</v>
      </c>
      <c r="V3963">
        <f t="shared" si="247"/>
        <v>2014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>(E3964/D3964)*100</f>
        <v>3.214285714285714</v>
      </c>
      <c r="P3964" s="6">
        <f>E3964/L3964</f>
        <v>15</v>
      </c>
      <c r="Q3964" t="str">
        <f t="shared" si="244"/>
        <v>theater</v>
      </c>
      <c r="R3964" t="str">
        <f t="shared" si="245"/>
        <v>plays</v>
      </c>
      <c r="S3964" s="13">
        <f>(I3964/86400)+25569+(-8/24)</f>
        <v>42336.288124999999</v>
      </c>
      <c r="T3964" s="13">
        <f>(J3964/86400)+25569+(-8/24)</f>
        <v>42311.288124999999</v>
      </c>
      <c r="U3964" t="str">
        <f t="shared" si="246"/>
        <v>Nov</v>
      </c>
      <c r="V3964">
        <f t="shared" si="247"/>
        <v>2015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>(E3965/D3965)*100</f>
        <v>0</v>
      </c>
      <c r="P3965" s="6" t="e">
        <f>E3965/L3965</f>
        <v>#DIV/0!</v>
      </c>
      <c r="Q3965" t="str">
        <f t="shared" si="244"/>
        <v>theater</v>
      </c>
      <c r="R3965" t="str">
        <f t="shared" si="245"/>
        <v>plays</v>
      </c>
      <c r="S3965" s="13">
        <f>(I3965/86400)+25569+(-8/24)</f>
        <v>42325.862465277773</v>
      </c>
      <c r="T3965" s="13">
        <f>(J3965/86400)+25569+(-8/24)</f>
        <v>42295.820798611108</v>
      </c>
      <c r="U3965" t="str">
        <f t="shared" si="246"/>
        <v>Oct</v>
      </c>
      <c r="V3965">
        <f t="shared" si="247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>(E3966/D3966)*100</f>
        <v>6.3</v>
      </c>
      <c r="P3966" s="6">
        <f>E3966/L3966</f>
        <v>42</v>
      </c>
      <c r="Q3966" t="str">
        <f t="shared" si="244"/>
        <v>theater</v>
      </c>
      <c r="R3966" t="str">
        <f t="shared" si="245"/>
        <v>plays</v>
      </c>
      <c r="S3966" s="13">
        <f>(I3966/86400)+25569+(-8/24)</f>
        <v>42113.34706018518</v>
      </c>
      <c r="T3966" s="13">
        <f>(J3966/86400)+25569+(-8/24)</f>
        <v>42053.388726851852</v>
      </c>
      <c r="U3966" t="str">
        <f t="shared" si="246"/>
        <v>Feb</v>
      </c>
      <c r="V3966">
        <f t="shared" si="247"/>
        <v>2015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>(E3967/D3967)*100</f>
        <v>14.249999999999998</v>
      </c>
      <c r="P3967" s="6">
        <f>E3967/L3967</f>
        <v>71.25</v>
      </c>
      <c r="Q3967" t="str">
        <f t="shared" si="244"/>
        <v>theater</v>
      </c>
      <c r="R3967" t="str">
        <f t="shared" si="245"/>
        <v>plays</v>
      </c>
      <c r="S3967" s="13">
        <f>(I3967/86400)+25569+(-8/24)</f>
        <v>42473.860879629625</v>
      </c>
      <c r="T3967" s="13">
        <f>(J3967/86400)+25569+(-8/24)</f>
        <v>42413.902546296296</v>
      </c>
      <c r="U3967" t="str">
        <f t="shared" si="246"/>
        <v>Feb</v>
      </c>
      <c r="V3967">
        <f t="shared" si="247"/>
        <v>2016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>(E3968/D3968)*100</f>
        <v>0.6</v>
      </c>
      <c r="P3968" s="6">
        <f>E3968/L3968</f>
        <v>22.5</v>
      </c>
      <c r="Q3968" t="str">
        <f t="shared" si="244"/>
        <v>theater</v>
      </c>
      <c r="R3968" t="str">
        <f t="shared" si="245"/>
        <v>plays</v>
      </c>
      <c r="S3968" s="13">
        <f>(I3968/86400)+25569+(-8/24)</f>
        <v>41843.790972222218</v>
      </c>
      <c r="T3968" s="13">
        <f>(J3968/86400)+25569+(-8/24)</f>
        <v>41801.378217592588</v>
      </c>
      <c r="U3968" t="str">
        <f t="shared" si="246"/>
        <v>Jun</v>
      </c>
      <c r="V3968">
        <f t="shared" si="247"/>
        <v>2014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>(E3969/D3969)*100</f>
        <v>24.117647058823529</v>
      </c>
      <c r="P3969" s="6">
        <f>E3969/L3969</f>
        <v>41</v>
      </c>
      <c r="Q3969" t="str">
        <f t="shared" si="244"/>
        <v>theater</v>
      </c>
      <c r="R3969" t="str">
        <f t="shared" si="245"/>
        <v>plays</v>
      </c>
      <c r="S3969" s="13">
        <f>(I3969/86400)+25569+(-8/24)</f>
        <v>42799.957256944443</v>
      </c>
      <c r="T3969" s="13">
        <f>(J3969/86400)+25569+(-8/24)</f>
        <v>42769.957256944443</v>
      </c>
      <c r="U3969" t="str">
        <f t="shared" si="246"/>
        <v>Feb</v>
      </c>
      <c r="V3969">
        <f t="shared" si="247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>(E3970/D3970)*100</f>
        <v>10.54</v>
      </c>
      <c r="P3970" s="6">
        <f>E3970/L3970</f>
        <v>47.909090909090907</v>
      </c>
      <c r="Q3970" t="str">
        <f t="shared" si="244"/>
        <v>theater</v>
      </c>
      <c r="R3970" t="str">
        <f t="shared" si="245"/>
        <v>plays</v>
      </c>
      <c r="S3970" s="13">
        <f>(I3970/86400)+25569+(-8/24)</f>
        <v>42512.48232638889</v>
      </c>
      <c r="T3970" s="13">
        <f>(J3970/86400)+25569+(-8/24)</f>
        <v>42452.48232638889</v>
      </c>
      <c r="U3970" t="str">
        <f t="shared" si="246"/>
        <v>Mar</v>
      </c>
      <c r="V3970">
        <f t="shared" si="247"/>
        <v>2016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>(E3971/D3971)*100</f>
        <v>7.4690265486725664</v>
      </c>
      <c r="P3971" s="6">
        <f>E3971/L3971</f>
        <v>35.166666666666664</v>
      </c>
      <c r="Q3971" t="str">
        <f t="shared" ref="Q3971:Q4034" si="248">LEFT(N3971,FIND("/",N3971)-1)</f>
        <v>theater</v>
      </c>
      <c r="R3971" t="str">
        <f t="shared" ref="R3971:R4034" si="249">MID(N3971,FIND("/",N3971)+1,20)</f>
        <v>plays</v>
      </c>
      <c r="S3971" s="13">
        <f>(I3971/86400)+25569+(-8/24)</f>
        <v>42610.829861111109</v>
      </c>
      <c r="T3971" s="13">
        <f>(J3971/86400)+25569+(-8/24)</f>
        <v>42601.521365740737</v>
      </c>
      <c r="U3971" t="str">
        <f t="shared" ref="U3971:U4034" si="250">TEXT(T3971,"mmm")</f>
        <v>Aug</v>
      </c>
      <c r="V3971">
        <f t="shared" ref="V3971:V4034" si="251">YEAR(T3971)</f>
        <v>2016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>(E3972/D3972)*100</f>
        <v>7.3333333333333334E-2</v>
      </c>
      <c r="P3972" s="6">
        <f>E3972/L3972</f>
        <v>5.5</v>
      </c>
      <c r="Q3972" t="str">
        <f t="shared" si="248"/>
        <v>theater</v>
      </c>
      <c r="R3972" t="str">
        <f t="shared" si="249"/>
        <v>plays</v>
      </c>
      <c r="S3972" s="13">
        <f>(I3972/86400)+25569+(-8/24)</f>
        <v>42477.530219907407</v>
      </c>
      <c r="T3972" s="13">
        <f>(J3972/86400)+25569+(-8/24)</f>
        <v>42447.530219907407</v>
      </c>
      <c r="U3972" t="str">
        <f t="shared" si="250"/>
        <v>Mar</v>
      </c>
      <c r="V3972">
        <f t="shared" si="251"/>
        <v>2016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>(E3973/D3973)*100</f>
        <v>0.97142857142857131</v>
      </c>
      <c r="P3973" s="6">
        <f>E3973/L3973</f>
        <v>22.666666666666668</v>
      </c>
      <c r="Q3973" t="str">
        <f t="shared" si="248"/>
        <v>theater</v>
      </c>
      <c r="R3973" t="str">
        <f t="shared" si="249"/>
        <v>plays</v>
      </c>
      <c r="S3973" s="13">
        <f>(I3973/86400)+25569+(-8/24)</f>
        <v>41841.202847222223</v>
      </c>
      <c r="T3973" s="13">
        <f>(J3973/86400)+25569+(-8/24)</f>
        <v>41811.202847222223</v>
      </c>
      <c r="U3973" t="str">
        <f t="shared" si="250"/>
        <v>Jun</v>
      </c>
      <c r="V3973">
        <f t="shared" si="251"/>
        <v>2014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>(E3974/D3974)*100</f>
        <v>21.099999999999998</v>
      </c>
      <c r="P3974" s="6">
        <f>E3974/L3974</f>
        <v>26.375</v>
      </c>
      <c r="Q3974" t="str">
        <f t="shared" si="248"/>
        <v>theater</v>
      </c>
      <c r="R3974" t="str">
        <f t="shared" si="249"/>
        <v>plays</v>
      </c>
      <c r="S3974" s="13">
        <f>(I3974/86400)+25569+(-8/24)</f>
        <v>42040.734189814808</v>
      </c>
      <c r="T3974" s="13">
        <f>(J3974/86400)+25569+(-8/24)</f>
        <v>41980.734189814808</v>
      </c>
      <c r="U3974" t="str">
        <f t="shared" si="250"/>
        <v>Dec</v>
      </c>
      <c r="V3974">
        <f t="shared" si="251"/>
        <v>2014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>(E3975/D3975)*100</f>
        <v>78.100000000000009</v>
      </c>
      <c r="P3975" s="6">
        <f>E3975/L3975</f>
        <v>105.54054054054055</v>
      </c>
      <c r="Q3975" t="str">
        <f t="shared" si="248"/>
        <v>theater</v>
      </c>
      <c r="R3975" t="str">
        <f t="shared" si="249"/>
        <v>plays</v>
      </c>
      <c r="S3975" s="13">
        <f>(I3975/86400)+25569+(-8/24)</f>
        <v>42498.833333333336</v>
      </c>
      <c r="T3975" s="13">
        <f>(J3975/86400)+25569+(-8/24)</f>
        <v>42469.350810185184</v>
      </c>
      <c r="U3975" t="str">
        <f t="shared" si="250"/>
        <v>Apr</v>
      </c>
      <c r="V3975">
        <f t="shared" si="251"/>
        <v>2016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>(E3976/D3976)*100</f>
        <v>32</v>
      </c>
      <c r="P3976" s="6">
        <f>E3976/L3976</f>
        <v>29.09090909090909</v>
      </c>
      <c r="Q3976" t="str">
        <f t="shared" si="248"/>
        <v>theater</v>
      </c>
      <c r="R3976" t="str">
        <f t="shared" si="249"/>
        <v>plays</v>
      </c>
      <c r="S3976" s="13">
        <f>(I3976/86400)+25569+(-8/24)</f>
        <v>42523.213518518511</v>
      </c>
      <c r="T3976" s="13">
        <f>(J3976/86400)+25569+(-8/24)</f>
        <v>42493.213518518511</v>
      </c>
      <c r="U3976" t="str">
        <f t="shared" si="250"/>
        <v>May</v>
      </c>
      <c r="V3976">
        <f t="shared" si="251"/>
        <v>2016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>(E3977/D3977)*100</f>
        <v>0</v>
      </c>
      <c r="P3977" s="6" t="e">
        <f>E3977/L3977</f>
        <v>#DIV/0!</v>
      </c>
      <c r="Q3977" t="str">
        <f t="shared" si="248"/>
        <v>theater</v>
      </c>
      <c r="R3977" t="str">
        <f t="shared" si="249"/>
        <v>plays</v>
      </c>
      <c r="S3977" s="13">
        <f>(I3977/86400)+25569+(-8/24)</f>
        <v>42564.533541666664</v>
      </c>
      <c r="T3977" s="13">
        <f>(J3977/86400)+25569+(-8/24)</f>
        <v>42534.533541666664</v>
      </c>
      <c r="U3977" t="str">
        <f t="shared" si="250"/>
        <v>Jun</v>
      </c>
      <c r="V3977">
        <f t="shared" si="251"/>
        <v>2016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>(E3978/D3978)*100</f>
        <v>47.692307692307693</v>
      </c>
      <c r="P3978" s="6">
        <f>E3978/L3978</f>
        <v>62</v>
      </c>
      <c r="Q3978" t="str">
        <f t="shared" si="248"/>
        <v>theater</v>
      </c>
      <c r="R3978" t="str">
        <f t="shared" si="249"/>
        <v>plays</v>
      </c>
      <c r="S3978" s="13">
        <f>(I3978/86400)+25569+(-8/24)</f>
        <v>41851.958333333328</v>
      </c>
      <c r="T3978" s="13">
        <f>(J3978/86400)+25569+(-8/24)</f>
        <v>41830.525011574071</v>
      </c>
      <c r="U3978" t="str">
        <f t="shared" si="250"/>
        <v>Jul</v>
      </c>
      <c r="V3978">
        <f t="shared" si="251"/>
        <v>2014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>(E3979/D3979)*100</f>
        <v>1.4500000000000002</v>
      </c>
      <c r="P3979" s="6">
        <f>E3979/L3979</f>
        <v>217.5</v>
      </c>
      <c r="Q3979" t="str">
        <f t="shared" si="248"/>
        <v>theater</v>
      </c>
      <c r="R3979" t="str">
        <f t="shared" si="249"/>
        <v>plays</v>
      </c>
      <c r="S3979" s="13">
        <f>(I3979/86400)+25569+(-8/24)</f>
        <v>42573.455231481479</v>
      </c>
      <c r="T3979" s="13">
        <f>(J3979/86400)+25569+(-8/24)</f>
        <v>42543.455231481479</v>
      </c>
      <c r="U3979" t="str">
        <f t="shared" si="250"/>
        <v>Jun</v>
      </c>
      <c r="V3979">
        <f t="shared" si="251"/>
        <v>2016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>(E3980/D3980)*100</f>
        <v>10.7</v>
      </c>
      <c r="P3980" s="6">
        <f>E3980/L3980</f>
        <v>26.75</v>
      </c>
      <c r="Q3980" t="str">
        <f t="shared" si="248"/>
        <v>theater</v>
      </c>
      <c r="R3980" t="str">
        <f t="shared" si="249"/>
        <v>plays</v>
      </c>
      <c r="S3980" s="13">
        <f>(I3980/86400)+25569+(-8/24)</f>
        <v>42035.309641203705</v>
      </c>
      <c r="T3980" s="13">
        <f>(J3980/86400)+25569+(-8/24)</f>
        <v>41975.309641203705</v>
      </c>
      <c r="U3980" t="str">
        <f t="shared" si="250"/>
        <v>Dec</v>
      </c>
      <c r="V3980">
        <f t="shared" si="251"/>
        <v>2014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>(E3981/D3981)*100</f>
        <v>1.8333333333333333</v>
      </c>
      <c r="P3981" s="6">
        <f>E3981/L3981</f>
        <v>18.333333333333332</v>
      </c>
      <c r="Q3981" t="str">
        <f t="shared" si="248"/>
        <v>theater</v>
      </c>
      <c r="R3981" t="str">
        <f t="shared" si="249"/>
        <v>plays</v>
      </c>
      <c r="S3981" s="13">
        <f>(I3981/86400)+25569+(-8/24)</f>
        <v>42092.499999999993</v>
      </c>
      <c r="T3981" s="13">
        <f>(J3981/86400)+25569+(-8/24)</f>
        <v>42069.570104166669</v>
      </c>
      <c r="U3981" t="str">
        <f t="shared" si="250"/>
        <v>Mar</v>
      </c>
      <c r="V3981">
        <f t="shared" si="251"/>
        <v>2015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>(E3982/D3982)*100</f>
        <v>18</v>
      </c>
      <c r="P3982" s="6">
        <f>E3982/L3982</f>
        <v>64.285714285714292</v>
      </c>
      <c r="Q3982" t="str">
        <f t="shared" si="248"/>
        <v>theater</v>
      </c>
      <c r="R3982" t="str">
        <f t="shared" si="249"/>
        <v>plays</v>
      </c>
      <c r="S3982" s="13">
        <f>(I3982/86400)+25569+(-8/24)</f>
        <v>41825.265590277777</v>
      </c>
      <c r="T3982" s="13">
        <f>(J3982/86400)+25569+(-8/24)</f>
        <v>41795.265590277777</v>
      </c>
      <c r="U3982" t="str">
        <f t="shared" si="250"/>
        <v>Jun</v>
      </c>
      <c r="V3982">
        <f t="shared" si="251"/>
        <v>2014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>(E3983/D3983)*100</f>
        <v>4.083333333333333</v>
      </c>
      <c r="P3983" s="6">
        <f>E3983/L3983</f>
        <v>175</v>
      </c>
      <c r="Q3983" t="str">
        <f t="shared" si="248"/>
        <v>theater</v>
      </c>
      <c r="R3983" t="str">
        <f t="shared" si="249"/>
        <v>plays</v>
      </c>
      <c r="S3983" s="13">
        <f>(I3983/86400)+25569+(-8/24)</f>
        <v>42567.846631944441</v>
      </c>
      <c r="T3983" s="13">
        <f>(J3983/86400)+25569+(-8/24)</f>
        <v>42507.846631944441</v>
      </c>
      <c r="U3983" t="str">
        <f t="shared" si="250"/>
        <v>May</v>
      </c>
      <c r="V3983">
        <f t="shared" si="251"/>
        <v>2016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>(E3984/D3984)*100</f>
        <v>20</v>
      </c>
      <c r="P3984" s="6">
        <f>E3984/L3984</f>
        <v>34</v>
      </c>
      <c r="Q3984" t="str">
        <f t="shared" si="248"/>
        <v>theater</v>
      </c>
      <c r="R3984" t="str">
        <f t="shared" si="249"/>
        <v>plays</v>
      </c>
      <c r="S3984" s="13">
        <f>(I3984/86400)+25569+(-8/24)</f>
        <v>42192.476620370369</v>
      </c>
      <c r="T3984" s="13">
        <f>(J3984/86400)+25569+(-8/24)</f>
        <v>42132.476620370369</v>
      </c>
      <c r="U3984" t="str">
        <f t="shared" si="250"/>
        <v>May</v>
      </c>
      <c r="V3984">
        <f t="shared" si="251"/>
        <v>2015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>(E3985/D3985)*100</f>
        <v>34.802513464991023</v>
      </c>
      <c r="P3985" s="6">
        <f>E3985/L3985</f>
        <v>84.282608695652172</v>
      </c>
      <c r="Q3985" t="str">
        <f t="shared" si="248"/>
        <v>theater</v>
      </c>
      <c r="R3985" t="str">
        <f t="shared" si="249"/>
        <v>plays</v>
      </c>
      <c r="S3985" s="13">
        <f>(I3985/86400)+25569+(-8/24)</f>
        <v>41778.957638888889</v>
      </c>
      <c r="T3985" s="13">
        <f>(J3985/86400)+25569+(-8/24)</f>
        <v>41747.536527777775</v>
      </c>
      <c r="U3985" t="str">
        <f t="shared" si="250"/>
        <v>Apr</v>
      </c>
      <c r="V3985">
        <f t="shared" si="251"/>
        <v>2014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>(E3986/D3986)*100</f>
        <v>6.3333333333333339</v>
      </c>
      <c r="P3986" s="6">
        <f>E3986/L3986</f>
        <v>9.5</v>
      </c>
      <c r="Q3986" t="str">
        <f t="shared" si="248"/>
        <v>theater</v>
      </c>
      <c r="R3986" t="str">
        <f t="shared" si="249"/>
        <v>plays</v>
      </c>
      <c r="S3986" s="13">
        <f>(I3986/86400)+25569+(-8/24)</f>
        <v>41950.666666666664</v>
      </c>
      <c r="T3986" s="13">
        <f>(J3986/86400)+25569+(-8/24)</f>
        <v>41920.63013888889</v>
      </c>
      <c r="U3986" t="str">
        <f t="shared" si="250"/>
        <v>Oct</v>
      </c>
      <c r="V3986">
        <f t="shared" si="251"/>
        <v>2014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>(E3987/D3987)*100</f>
        <v>32.049999999999997</v>
      </c>
      <c r="P3987" s="6">
        <f>E3987/L3987</f>
        <v>33.736842105263158</v>
      </c>
      <c r="Q3987" t="str">
        <f t="shared" si="248"/>
        <v>theater</v>
      </c>
      <c r="R3987" t="str">
        <f t="shared" si="249"/>
        <v>plays</v>
      </c>
      <c r="S3987" s="13">
        <f>(I3987/86400)+25569+(-8/24)</f>
        <v>42420.545138888883</v>
      </c>
      <c r="T3987" s="13">
        <f>(J3987/86400)+25569+(-8/24)</f>
        <v>42399.374074074069</v>
      </c>
      <c r="U3987" t="str">
        <f t="shared" si="250"/>
        <v>Jan</v>
      </c>
      <c r="V3987">
        <f t="shared" si="251"/>
        <v>2016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>(E3988/D3988)*100</f>
        <v>9.76</v>
      </c>
      <c r="P3988" s="6">
        <f>E3988/L3988</f>
        <v>37.53846153846154</v>
      </c>
      <c r="Q3988" t="str">
        <f t="shared" si="248"/>
        <v>theater</v>
      </c>
      <c r="R3988" t="str">
        <f t="shared" si="249"/>
        <v>plays</v>
      </c>
      <c r="S3988" s="13">
        <f>(I3988/86400)+25569+(-8/24)</f>
        <v>42496.211111111108</v>
      </c>
      <c r="T3988" s="13">
        <f>(J3988/86400)+25569+(-8/24)</f>
        <v>42467.215208333328</v>
      </c>
      <c r="U3988" t="str">
        <f t="shared" si="250"/>
        <v>Apr</v>
      </c>
      <c r="V3988">
        <f t="shared" si="251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>(E3989/D3989)*100</f>
        <v>37.75</v>
      </c>
      <c r="P3989" s="6">
        <f>E3989/L3989</f>
        <v>11.615384615384615</v>
      </c>
      <c r="Q3989" t="str">
        <f t="shared" si="248"/>
        <v>theater</v>
      </c>
      <c r="R3989" t="str">
        <f t="shared" si="249"/>
        <v>plays</v>
      </c>
      <c r="S3989" s="13">
        <f>(I3989/86400)+25569+(-8/24)</f>
        <v>41775.591319444444</v>
      </c>
      <c r="T3989" s="13">
        <f>(J3989/86400)+25569+(-8/24)</f>
        <v>41765.591319444444</v>
      </c>
      <c r="U3989" t="str">
        <f t="shared" si="250"/>
        <v>May</v>
      </c>
      <c r="V3989">
        <f t="shared" si="251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>(E3990/D3990)*100</f>
        <v>2.1333333333333333</v>
      </c>
      <c r="P3990" s="6">
        <f>E3990/L3990</f>
        <v>8</v>
      </c>
      <c r="Q3990" t="str">
        <f t="shared" si="248"/>
        <v>theater</v>
      </c>
      <c r="R3990" t="str">
        <f t="shared" si="249"/>
        <v>plays</v>
      </c>
      <c r="S3990" s="13">
        <f>(I3990/86400)+25569+(-8/24)</f>
        <v>42244.747835648144</v>
      </c>
      <c r="T3990" s="13">
        <f>(J3990/86400)+25569+(-8/24)</f>
        <v>42229.747835648144</v>
      </c>
      <c r="U3990" t="str">
        <f t="shared" si="250"/>
        <v>Aug</v>
      </c>
      <c r="V3990">
        <f t="shared" si="251"/>
        <v>2015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>(E3991/D3991)*100</f>
        <v>0</v>
      </c>
      <c r="P3991" s="6" t="e">
        <f>E3991/L3991</f>
        <v>#DIV/0!</v>
      </c>
      <c r="Q3991" t="str">
        <f t="shared" si="248"/>
        <v>theater</v>
      </c>
      <c r="R3991" t="str">
        <f t="shared" si="249"/>
        <v>plays</v>
      </c>
      <c r="S3991" s="13">
        <f>(I3991/86400)+25569+(-8/24)</f>
        <v>42316.458113425928</v>
      </c>
      <c r="T3991" s="13">
        <f>(J3991/86400)+25569+(-8/24)</f>
        <v>42286.416446759256</v>
      </c>
      <c r="U3991" t="str">
        <f t="shared" si="250"/>
        <v>Oct</v>
      </c>
      <c r="V3991">
        <f t="shared" si="251"/>
        <v>2015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>(E3992/D3992)*100</f>
        <v>4.1818181818181817</v>
      </c>
      <c r="P3992" s="6">
        <f>E3992/L3992</f>
        <v>23</v>
      </c>
      <c r="Q3992" t="str">
        <f t="shared" si="248"/>
        <v>theater</v>
      </c>
      <c r="R3992" t="str">
        <f t="shared" si="249"/>
        <v>plays</v>
      </c>
      <c r="S3992" s="13">
        <f>(I3992/86400)+25569+(-8/24)</f>
        <v>42431.339039351849</v>
      </c>
      <c r="T3992" s="13">
        <f>(J3992/86400)+25569+(-8/24)</f>
        <v>42401.339039351849</v>
      </c>
      <c r="U3992" t="str">
        <f t="shared" si="250"/>
        <v>Feb</v>
      </c>
      <c r="V3992">
        <f t="shared" si="251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>(E3993/D3993)*100</f>
        <v>20</v>
      </c>
      <c r="P3993" s="6">
        <f>E3993/L3993</f>
        <v>100</v>
      </c>
      <c r="Q3993" t="str">
        <f t="shared" si="248"/>
        <v>theater</v>
      </c>
      <c r="R3993" t="str">
        <f t="shared" si="249"/>
        <v>plays</v>
      </c>
      <c r="S3993" s="13">
        <f>(I3993/86400)+25569+(-8/24)</f>
        <v>42155.311134259253</v>
      </c>
      <c r="T3993" s="13">
        <f>(J3993/86400)+25569+(-8/24)</f>
        <v>42125.311134259253</v>
      </c>
      <c r="U3993" t="str">
        <f t="shared" si="250"/>
        <v>May</v>
      </c>
      <c r="V3993">
        <f t="shared" si="251"/>
        <v>2015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>(E3994/D3994)*100</f>
        <v>5.41</v>
      </c>
      <c r="P3994" s="6">
        <f>E3994/L3994</f>
        <v>60.111111111111114</v>
      </c>
      <c r="Q3994" t="str">
        <f t="shared" si="248"/>
        <v>theater</v>
      </c>
      <c r="R3994" t="str">
        <f t="shared" si="249"/>
        <v>plays</v>
      </c>
      <c r="S3994" s="13">
        <f>(I3994/86400)+25569+(-8/24)</f>
        <v>42349.648831018516</v>
      </c>
      <c r="T3994" s="13">
        <f>(J3994/86400)+25569+(-8/24)</f>
        <v>42289.607164351844</v>
      </c>
      <c r="U3994" t="str">
        <f t="shared" si="250"/>
        <v>Oct</v>
      </c>
      <c r="V3994">
        <f t="shared" si="251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>(E3995/D3995)*100</f>
        <v>6.0000000000000001E-3</v>
      </c>
      <c r="P3995" s="6">
        <f>E3995/L3995</f>
        <v>3</v>
      </c>
      <c r="Q3995" t="str">
        <f t="shared" si="248"/>
        <v>theater</v>
      </c>
      <c r="R3995" t="str">
        <f t="shared" si="249"/>
        <v>plays</v>
      </c>
      <c r="S3995" s="13">
        <f>(I3995/86400)+25569+(-8/24)</f>
        <v>42137.531388888885</v>
      </c>
      <c r="T3995" s="13">
        <f>(J3995/86400)+25569+(-8/24)</f>
        <v>42107.531388888885</v>
      </c>
      <c r="U3995" t="str">
        <f t="shared" si="250"/>
        <v>Apr</v>
      </c>
      <c r="V3995">
        <f t="shared" si="251"/>
        <v>2015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>(E3996/D3996)*100</f>
        <v>0.25</v>
      </c>
      <c r="P3996" s="6">
        <f>E3996/L3996</f>
        <v>5</v>
      </c>
      <c r="Q3996" t="str">
        <f t="shared" si="248"/>
        <v>theater</v>
      </c>
      <c r="R3996" t="str">
        <f t="shared" si="249"/>
        <v>plays</v>
      </c>
      <c r="S3996" s="13">
        <f>(I3996/86400)+25569+(-8/24)</f>
        <v>41839.056597222218</v>
      </c>
      <c r="T3996" s="13">
        <f>(J3996/86400)+25569+(-8/24)</f>
        <v>41809.056597222218</v>
      </c>
      <c r="U3996" t="str">
        <f t="shared" si="250"/>
        <v>Jun</v>
      </c>
      <c r="V3996">
        <f t="shared" si="251"/>
        <v>2014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>(E3997/D3997)*100</f>
        <v>35</v>
      </c>
      <c r="P3997" s="6">
        <f>E3997/L3997</f>
        <v>17.5</v>
      </c>
      <c r="Q3997" t="str">
        <f t="shared" si="248"/>
        <v>theater</v>
      </c>
      <c r="R3997" t="str">
        <f t="shared" si="249"/>
        <v>plays</v>
      </c>
      <c r="S3997" s="13">
        <f>(I3997/86400)+25569+(-8/24)</f>
        <v>42049.143749999996</v>
      </c>
      <c r="T3997" s="13">
        <f>(J3997/86400)+25569+(-8/24)</f>
        <v>42019.350428240738</v>
      </c>
      <c r="U3997" t="str">
        <f t="shared" si="250"/>
        <v>Jan</v>
      </c>
      <c r="V3997">
        <f t="shared" si="251"/>
        <v>2015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>(E3998/D3998)*100</f>
        <v>16.566666666666666</v>
      </c>
      <c r="P3998" s="6">
        <f>E3998/L3998</f>
        <v>29.235294117647058</v>
      </c>
      <c r="Q3998" t="str">
        <f t="shared" si="248"/>
        <v>theater</v>
      </c>
      <c r="R3998" t="str">
        <f t="shared" si="249"/>
        <v>plays</v>
      </c>
      <c r="S3998" s="13">
        <f>(I3998/86400)+25569+(-8/24)</f>
        <v>41963.336111111108</v>
      </c>
      <c r="T3998" s="13">
        <f>(J3998/86400)+25569+(-8/24)</f>
        <v>41949.933611111112</v>
      </c>
      <c r="U3998" t="str">
        <f t="shared" si="250"/>
        <v>Nov</v>
      </c>
      <c r="V3998">
        <f t="shared" si="251"/>
        <v>2014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>(E3999/D3999)*100</f>
        <v>0</v>
      </c>
      <c r="P3999" s="6" t="e">
        <f>E3999/L3999</f>
        <v>#DIV/0!</v>
      </c>
      <c r="Q3999" t="str">
        <f t="shared" si="248"/>
        <v>theater</v>
      </c>
      <c r="R3999" t="str">
        <f t="shared" si="249"/>
        <v>plays</v>
      </c>
      <c r="S3999" s="13">
        <f>(I3999/86400)+25569+(-8/24)</f>
        <v>42099.016446759262</v>
      </c>
      <c r="T3999" s="13">
        <f>(J3999/86400)+25569+(-8/24)</f>
        <v>42069.058113425919</v>
      </c>
      <c r="U3999" t="str">
        <f t="shared" si="250"/>
        <v>Mar</v>
      </c>
      <c r="V3999">
        <f t="shared" si="251"/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>(E4000/D4000)*100</f>
        <v>57.199999999999996</v>
      </c>
      <c r="P4000" s="6">
        <f>E4000/L4000</f>
        <v>59.583333333333336</v>
      </c>
      <c r="Q4000" t="str">
        <f t="shared" si="248"/>
        <v>theater</v>
      </c>
      <c r="R4000" t="str">
        <f t="shared" si="249"/>
        <v>plays</v>
      </c>
      <c r="S4000" s="13">
        <f>(I4000/86400)+25569+(-8/24)</f>
        <v>42091.588263888887</v>
      </c>
      <c r="T4000" s="13">
        <f>(J4000/86400)+25569+(-8/24)</f>
        <v>42061.629930555551</v>
      </c>
      <c r="U4000" t="str">
        <f t="shared" si="250"/>
        <v>Feb</v>
      </c>
      <c r="V4000">
        <f t="shared" si="251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>(E4001/D4001)*100</f>
        <v>16.514285714285716</v>
      </c>
      <c r="P4001" s="6">
        <f>E4001/L4001</f>
        <v>82.571428571428569</v>
      </c>
      <c r="Q4001" t="str">
        <f t="shared" si="248"/>
        <v>theater</v>
      </c>
      <c r="R4001" t="str">
        <f t="shared" si="249"/>
        <v>plays</v>
      </c>
      <c r="S4001" s="13">
        <f>(I4001/86400)+25569+(-8/24)</f>
        <v>41882.494317129625</v>
      </c>
      <c r="T4001" s="13">
        <f>(J4001/86400)+25569+(-8/24)</f>
        <v>41842.495347222219</v>
      </c>
      <c r="U4001" t="str">
        <f t="shared" si="250"/>
        <v>Jul</v>
      </c>
      <c r="V4001">
        <f t="shared" si="251"/>
        <v>2014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>(E4002/D4002)*100</f>
        <v>0.125</v>
      </c>
      <c r="P4002" s="6">
        <f>E4002/L4002</f>
        <v>10</v>
      </c>
      <c r="Q4002" t="str">
        <f t="shared" si="248"/>
        <v>theater</v>
      </c>
      <c r="R4002" t="str">
        <f t="shared" si="249"/>
        <v>plays</v>
      </c>
      <c r="S4002" s="13">
        <f>(I4002/86400)+25569+(-8/24)</f>
        <v>42497.27034722222</v>
      </c>
      <c r="T4002" s="13">
        <f>(J4002/86400)+25569+(-8/24)</f>
        <v>42437.312013888884</v>
      </c>
      <c r="U4002" t="str">
        <f t="shared" si="250"/>
        <v>Mar</v>
      </c>
      <c r="V4002">
        <f t="shared" si="251"/>
        <v>2016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>(E4003/D4003)*100</f>
        <v>37.75</v>
      </c>
      <c r="P4003" s="6">
        <f>E4003/L4003</f>
        <v>32.357142857142854</v>
      </c>
      <c r="Q4003" t="str">
        <f t="shared" si="248"/>
        <v>theater</v>
      </c>
      <c r="R4003" t="str">
        <f t="shared" si="249"/>
        <v>plays</v>
      </c>
      <c r="S4003" s="13">
        <f>(I4003/86400)+25569+(-8/24)</f>
        <v>42795.458333333336</v>
      </c>
      <c r="T4003" s="13">
        <f>(J4003/86400)+25569+(-8/24)</f>
        <v>42775.630879629629</v>
      </c>
      <c r="U4003" t="str">
        <f t="shared" si="250"/>
        <v>Feb</v>
      </c>
      <c r="V4003">
        <f t="shared" si="251"/>
        <v>2017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>(E4004/D4004)*100</f>
        <v>1.8399999999999999</v>
      </c>
      <c r="P4004" s="6">
        <f>E4004/L4004</f>
        <v>5.75</v>
      </c>
      <c r="Q4004" t="str">
        <f t="shared" si="248"/>
        <v>theater</v>
      </c>
      <c r="R4004" t="str">
        <f t="shared" si="249"/>
        <v>plays</v>
      </c>
      <c r="S4004" s="13">
        <f>(I4004/86400)+25569+(-8/24)</f>
        <v>41908.710196759253</v>
      </c>
      <c r="T4004" s="13">
        <f>(J4004/86400)+25569+(-8/24)</f>
        <v>41878.710196759253</v>
      </c>
      <c r="U4004" t="str">
        <f t="shared" si="250"/>
        <v>Aug</v>
      </c>
      <c r="V4004">
        <f t="shared" si="251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>(E4005/D4005)*100</f>
        <v>10.050000000000001</v>
      </c>
      <c r="P4005" s="6">
        <f>E4005/L4005</f>
        <v>100.5</v>
      </c>
      <c r="Q4005" t="str">
        <f t="shared" si="248"/>
        <v>theater</v>
      </c>
      <c r="R4005" t="str">
        <f t="shared" si="249"/>
        <v>plays</v>
      </c>
      <c r="S4005" s="13">
        <f>(I4005/86400)+25569+(-8/24)</f>
        <v>42050.254016203697</v>
      </c>
      <c r="T4005" s="13">
        <f>(J4005/86400)+25569+(-8/24)</f>
        <v>42020.254016203697</v>
      </c>
      <c r="U4005" t="str">
        <f t="shared" si="250"/>
        <v>Jan</v>
      </c>
      <c r="V4005">
        <f t="shared" si="251"/>
        <v>2015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>(E4006/D4006)*100</f>
        <v>0.2</v>
      </c>
      <c r="P4006" s="6">
        <f>E4006/L4006</f>
        <v>1</v>
      </c>
      <c r="Q4006" t="str">
        <f t="shared" si="248"/>
        <v>theater</v>
      </c>
      <c r="R4006" t="str">
        <f t="shared" si="249"/>
        <v>plays</v>
      </c>
      <c r="S4006" s="13">
        <f>(I4006/86400)+25569+(-8/24)</f>
        <v>41919.829363425924</v>
      </c>
      <c r="T4006" s="13">
        <f>(J4006/86400)+25569+(-8/24)</f>
        <v>41889.829363425924</v>
      </c>
      <c r="U4006" t="str">
        <f t="shared" si="250"/>
        <v>Sep</v>
      </c>
      <c r="V4006">
        <f t="shared" si="251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>(E4007/D4007)*100</f>
        <v>1.3333333333333335</v>
      </c>
      <c r="P4007" s="6">
        <f>E4007/L4007</f>
        <v>20</v>
      </c>
      <c r="Q4007" t="str">
        <f t="shared" si="248"/>
        <v>theater</v>
      </c>
      <c r="R4007" t="str">
        <f t="shared" si="249"/>
        <v>plays</v>
      </c>
      <c r="S4007" s="13">
        <f>(I4007/86400)+25569+(-8/24)</f>
        <v>41932.474363425921</v>
      </c>
      <c r="T4007" s="13">
        <f>(J4007/86400)+25569+(-8/24)</f>
        <v>41872.474363425921</v>
      </c>
      <c r="U4007" t="str">
        <f t="shared" si="250"/>
        <v>Aug</v>
      </c>
      <c r="V4007">
        <f t="shared" si="251"/>
        <v>2014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>(E4008/D4008)*100</f>
        <v>6.6666666666666671E-3</v>
      </c>
      <c r="P4008" s="6">
        <f>E4008/L4008</f>
        <v>2</v>
      </c>
      <c r="Q4008" t="str">
        <f t="shared" si="248"/>
        <v>theater</v>
      </c>
      <c r="R4008" t="str">
        <f t="shared" si="249"/>
        <v>plays</v>
      </c>
      <c r="S4008" s="13">
        <f>(I4008/86400)+25569+(-8/24)</f>
        <v>42416.439664351848</v>
      </c>
      <c r="T4008" s="13">
        <f>(J4008/86400)+25569+(-8/24)</f>
        <v>42391.439664351848</v>
      </c>
      <c r="U4008" t="str">
        <f t="shared" si="250"/>
        <v>Jan</v>
      </c>
      <c r="V4008">
        <f t="shared" si="251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>(E4009/D4009)*100</f>
        <v>0.25</v>
      </c>
      <c r="P4009" s="6">
        <f>E4009/L4009</f>
        <v>5</v>
      </c>
      <c r="Q4009" t="str">
        <f t="shared" si="248"/>
        <v>theater</v>
      </c>
      <c r="R4009" t="str">
        <f t="shared" si="249"/>
        <v>plays</v>
      </c>
      <c r="S4009" s="13">
        <f>(I4009/86400)+25569+(-8/24)</f>
        <v>41877.352777777771</v>
      </c>
      <c r="T4009" s="13">
        <f>(J4009/86400)+25569+(-8/24)</f>
        <v>41848.439594907402</v>
      </c>
      <c r="U4009" t="str">
        <f t="shared" si="250"/>
        <v>Jul</v>
      </c>
      <c r="V4009">
        <f t="shared" si="251"/>
        <v>2014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>(E4010/D4010)*100</f>
        <v>6</v>
      </c>
      <c r="P4010" s="6">
        <f>E4010/L4010</f>
        <v>15</v>
      </c>
      <c r="Q4010" t="str">
        <f t="shared" si="248"/>
        <v>theater</v>
      </c>
      <c r="R4010" t="str">
        <f t="shared" si="249"/>
        <v>plays</v>
      </c>
      <c r="S4010" s="13">
        <f>(I4010/86400)+25569+(-8/24)</f>
        <v>42207.630868055552</v>
      </c>
      <c r="T4010" s="13">
        <f>(J4010/86400)+25569+(-8/24)</f>
        <v>42177.630868055552</v>
      </c>
      <c r="U4010" t="str">
        <f t="shared" si="250"/>
        <v>Jun</v>
      </c>
      <c r="V4010">
        <f t="shared" si="251"/>
        <v>2015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>(E4011/D4011)*100</f>
        <v>3.8860103626943006</v>
      </c>
      <c r="P4011" s="6">
        <f>E4011/L4011</f>
        <v>25</v>
      </c>
      <c r="Q4011" t="str">
        <f t="shared" si="248"/>
        <v>theater</v>
      </c>
      <c r="R4011" t="str">
        <f t="shared" si="249"/>
        <v>plays</v>
      </c>
      <c r="S4011" s="13">
        <f>(I4011/86400)+25569+(-8/24)</f>
        <v>41891.367592592593</v>
      </c>
      <c r="T4011" s="13">
        <f>(J4011/86400)+25569+(-8/24)</f>
        <v>41851.367592592593</v>
      </c>
      <c r="U4011" t="str">
        <f t="shared" si="250"/>
        <v>Jul</v>
      </c>
      <c r="V4011">
        <f t="shared" si="251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>(E4012/D4012)*100</f>
        <v>24.194444444444443</v>
      </c>
      <c r="P4012" s="6">
        <f>E4012/L4012</f>
        <v>45.842105263157897</v>
      </c>
      <c r="Q4012" t="str">
        <f t="shared" si="248"/>
        <v>theater</v>
      </c>
      <c r="R4012" t="str">
        <f t="shared" si="249"/>
        <v>plays</v>
      </c>
      <c r="S4012" s="13">
        <f>(I4012/86400)+25569+(-8/24)</f>
        <v>41938.437106481477</v>
      </c>
      <c r="T4012" s="13">
        <f>(J4012/86400)+25569+(-8/24)</f>
        <v>41921.437106481477</v>
      </c>
      <c r="U4012" t="str">
        <f t="shared" si="250"/>
        <v>Oct</v>
      </c>
      <c r="V4012">
        <f t="shared" si="251"/>
        <v>2014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>(E4013/D4013)*100</f>
        <v>7.6</v>
      </c>
      <c r="P4013" s="6">
        <f>E4013/L4013</f>
        <v>4.75</v>
      </c>
      <c r="Q4013" t="str">
        <f t="shared" si="248"/>
        <v>theater</v>
      </c>
      <c r="R4013" t="str">
        <f t="shared" si="249"/>
        <v>plays</v>
      </c>
      <c r="S4013" s="13">
        <f>(I4013/86400)+25569+(-8/24)</f>
        <v>42032.211550925924</v>
      </c>
      <c r="T4013" s="13">
        <f>(J4013/86400)+25569+(-8/24)</f>
        <v>42002.211550925924</v>
      </c>
      <c r="U4013" t="str">
        <f t="shared" si="250"/>
        <v>Dec</v>
      </c>
      <c r="V4013">
        <f t="shared" si="251"/>
        <v>2014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>(E4014/D4014)*100</f>
        <v>0</v>
      </c>
      <c r="P4014" s="6" t="e">
        <f>E4014/L4014</f>
        <v>#DIV/0!</v>
      </c>
      <c r="Q4014" t="str">
        <f t="shared" si="248"/>
        <v>theater</v>
      </c>
      <c r="R4014" t="str">
        <f t="shared" si="249"/>
        <v>plays</v>
      </c>
      <c r="S4014" s="13">
        <f>(I4014/86400)+25569+(-8/24)</f>
        <v>42126.211215277777</v>
      </c>
      <c r="T4014" s="13">
        <f>(J4014/86400)+25569+(-8/24)</f>
        <v>42096.211215277777</v>
      </c>
      <c r="U4014" t="str">
        <f t="shared" si="250"/>
        <v>Apr</v>
      </c>
      <c r="V4014">
        <f t="shared" si="251"/>
        <v>2015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>(E4015/D4015)*100</f>
        <v>1.3</v>
      </c>
      <c r="P4015" s="6">
        <f>E4015/L4015</f>
        <v>13</v>
      </c>
      <c r="Q4015" t="str">
        <f t="shared" si="248"/>
        <v>theater</v>
      </c>
      <c r="R4015" t="str">
        <f t="shared" si="249"/>
        <v>plays</v>
      </c>
      <c r="S4015" s="13">
        <f>(I4015/86400)+25569+(-8/24)</f>
        <v>42050.967858796292</v>
      </c>
      <c r="T4015" s="13">
        <f>(J4015/86400)+25569+(-8/24)</f>
        <v>42020.967858796292</v>
      </c>
      <c r="U4015" t="str">
        <f t="shared" si="250"/>
        <v>Jan</v>
      </c>
      <c r="V4015">
        <f t="shared" si="251"/>
        <v>2015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>(E4016/D4016)*100</f>
        <v>0</v>
      </c>
      <c r="P4016" s="6" t="e">
        <f>E4016/L4016</f>
        <v>#DIV/0!</v>
      </c>
      <c r="Q4016" t="str">
        <f t="shared" si="248"/>
        <v>theater</v>
      </c>
      <c r="R4016" t="str">
        <f t="shared" si="249"/>
        <v>plays</v>
      </c>
      <c r="S4016" s="13">
        <f>(I4016/86400)+25569+(-8/24)</f>
        <v>42433.912835648145</v>
      </c>
      <c r="T4016" s="13">
        <f>(J4016/86400)+25569+(-8/24)</f>
        <v>42418.912835648145</v>
      </c>
      <c r="U4016" t="str">
        <f t="shared" si="250"/>
        <v>Feb</v>
      </c>
      <c r="V4016">
        <f t="shared" si="251"/>
        <v>2016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>(E4017/D4017)*100</f>
        <v>1.4285714285714287E-2</v>
      </c>
      <c r="P4017" s="6">
        <f>E4017/L4017</f>
        <v>1</v>
      </c>
      <c r="Q4017" t="str">
        <f t="shared" si="248"/>
        <v>theater</v>
      </c>
      <c r="R4017" t="str">
        <f t="shared" si="249"/>
        <v>plays</v>
      </c>
      <c r="S4017" s="13">
        <f>(I4017/86400)+25569+(-8/24)</f>
        <v>42204.447488425925</v>
      </c>
      <c r="T4017" s="13">
        <f>(J4017/86400)+25569+(-8/24)</f>
        <v>42174.447488425925</v>
      </c>
      <c r="U4017" t="str">
        <f t="shared" si="250"/>
        <v>Jun</v>
      </c>
      <c r="V4017">
        <f t="shared" si="251"/>
        <v>2015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>(E4018/D4018)*100</f>
        <v>14.000000000000002</v>
      </c>
      <c r="P4018" s="6">
        <f>E4018/L4018</f>
        <v>10</v>
      </c>
      <c r="Q4018" t="str">
        <f t="shared" si="248"/>
        <v>theater</v>
      </c>
      <c r="R4018" t="str">
        <f t="shared" si="249"/>
        <v>plays</v>
      </c>
      <c r="S4018" s="13">
        <f>(I4018/86400)+25569+(-8/24)</f>
        <v>41899.539351851847</v>
      </c>
      <c r="T4018" s="13">
        <f>(J4018/86400)+25569+(-8/24)</f>
        <v>41869.539351851847</v>
      </c>
      <c r="U4018" t="str">
        <f t="shared" si="250"/>
        <v>Aug</v>
      </c>
      <c r="V4018">
        <f t="shared" si="251"/>
        <v>2014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>(E4019/D4019)*100</f>
        <v>1.05</v>
      </c>
      <c r="P4019" s="6">
        <f>E4019/L4019</f>
        <v>52.5</v>
      </c>
      <c r="Q4019" t="str">
        <f t="shared" si="248"/>
        <v>theater</v>
      </c>
      <c r="R4019" t="str">
        <f t="shared" si="249"/>
        <v>plays</v>
      </c>
      <c r="S4019" s="13">
        <f>(I4019/86400)+25569+(-8/24)</f>
        <v>41886.338819444441</v>
      </c>
      <c r="T4019" s="13">
        <f>(J4019/86400)+25569+(-8/24)</f>
        <v>41856.338819444441</v>
      </c>
      <c r="U4019" t="str">
        <f t="shared" si="250"/>
        <v>Aug</v>
      </c>
      <c r="V4019">
        <f t="shared" si="251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>(E4020/D4020)*100</f>
        <v>8.6666666666666679</v>
      </c>
      <c r="P4020" s="6">
        <f>E4020/L4020</f>
        <v>32.5</v>
      </c>
      <c r="Q4020" t="str">
        <f t="shared" si="248"/>
        <v>theater</v>
      </c>
      <c r="R4020" t="str">
        <f t="shared" si="249"/>
        <v>plays</v>
      </c>
      <c r="S4020" s="13">
        <f>(I4020/86400)+25569+(-8/24)</f>
        <v>42650.577638888884</v>
      </c>
      <c r="T4020" s="13">
        <f>(J4020/86400)+25569+(-8/24)</f>
        <v>42620.577638888884</v>
      </c>
      <c r="U4020" t="str">
        <f t="shared" si="250"/>
        <v>Sep</v>
      </c>
      <c r="V4020">
        <f t="shared" si="251"/>
        <v>2016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>(E4021/D4021)*100</f>
        <v>0.82857142857142851</v>
      </c>
      <c r="P4021" s="6">
        <f>E4021/L4021</f>
        <v>7.25</v>
      </c>
      <c r="Q4021" t="str">
        <f t="shared" si="248"/>
        <v>theater</v>
      </c>
      <c r="R4021" t="str">
        <f t="shared" si="249"/>
        <v>plays</v>
      </c>
      <c r="S4021" s="13">
        <f>(I4021/86400)+25569+(-8/24)</f>
        <v>42475.352777777771</v>
      </c>
      <c r="T4021" s="13">
        <f>(J4021/86400)+25569+(-8/24)</f>
        <v>42417.342546296299</v>
      </c>
      <c r="U4021" t="str">
        <f t="shared" si="250"/>
        <v>Feb</v>
      </c>
      <c r="V4021">
        <f t="shared" si="251"/>
        <v>2016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>(E4022/D4022)*100</f>
        <v>16.666666666666664</v>
      </c>
      <c r="P4022" s="6">
        <f>E4022/L4022</f>
        <v>33.333333333333336</v>
      </c>
      <c r="Q4022" t="str">
        <f t="shared" si="248"/>
        <v>theater</v>
      </c>
      <c r="R4022" t="str">
        <f t="shared" si="249"/>
        <v>plays</v>
      </c>
      <c r="S4022" s="13">
        <f>(I4022/86400)+25569+(-8/24)</f>
        <v>42086.815960648142</v>
      </c>
      <c r="T4022" s="13">
        <f>(J4022/86400)+25569+(-8/24)</f>
        <v>42056.857627314814</v>
      </c>
      <c r="U4022" t="str">
        <f t="shared" si="250"/>
        <v>Feb</v>
      </c>
      <c r="V4022">
        <f t="shared" si="251"/>
        <v>2015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>(E4023/D4023)*100</f>
        <v>0.83333333333333337</v>
      </c>
      <c r="P4023" s="6">
        <f>E4023/L4023</f>
        <v>62.5</v>
      </c>
      <c r="Q4023" t="str">
        <f t="shared" si="248"/>
        <v>theater</v>
      </c>
      <c r="R4023" t="str">
        <f t="shared" si="249"/>
        <v>plays</v>
      </c>
      <c r="S4023" s="13">
        <f>(I4023/86400)+25569+(-8/24)</f>
        <v>41938.578217592592</v>
      </c>
      <c r="T4023" s="13">
        <f>(J4023/86400)+25569+(-8/24)</f>
        <v>41878.578217592592</v>
      </c>
      <c r="U4023" t="str">
        <f t="shared" si="250"/>
        <v>Aug</v>
      </c>
      <c r="V4023">
        <f t="shared" si="251"/>
        <v>2014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>(E4024/D4024)*100</f>
        <v>69.561111111111103</v>
      </c>
      <c r="P4024" s="6">
        <f>E4024/L4024</f>
        <v>63.558375634517766</v>
      </c>
      <c r="Q4024" t="str">
        <f t="shared" si="248"/>
        <v>theater</v>
      </c>
      <c r="R4024" t="str">
        <f t="shared" si="249"/>
        <v>plays</v>
      </c>
      <c r="S4024" s="13">
        <f>(I4024/86400)+25569+(-8/24)</f>
        <v>42035.787499999999</v>
      </c>
      <c r="T4024" s="13">
        <f>(J4024/86400)+25569+(-8/24)</f>
        <v>41990.250775462962</v>
      </c>
      <c r="U4024" t="str">
        <f t="shared" si="250"/>
        <v>Dec</v>
      </c>
      <c r="V4024">
        <f t="shared" si="251"/>
        <v>2014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>(E4025/D4025)*100</f>
        <v>0</v>
      </c>
      <c r="P4025" s="6" t="e">
        <f>E4025/L4025</f>
        <v>#DIV/0!</v>
      </c>
      <c r="Q4025" t="str">
        <f t="shared" si="248"/>
        <v>theater</v>
      </c>
      <c r="R4025" t="str">
        <f t="shared" si="249"/>
        <v>plays</v>
      </c>
      <c r="S4025" s="13">
        <f>(I4025/86400)+25569+(-8/24)</f>
        <v>42453.624571759261</v>
      </c>
      <c r="T4025" s="13">
        <f>(J4025/86400)+25569+(-8/24)</f>
        <v>42408.666238425925</v>
      </c>
      <c r="U4025" t="str">
        <f t="shared" si="250"/>
        <v>Feb</v>
      </c>
      <c r="V4025">
        <f t="shared" si="251"/>
        <v>2016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>(E4026/D4026)*100</f>
        <v>1.25</v>
      </c>
      <c r="P4026" s="6">
        <f>E4026/L4026</f>
        <v>10</v>
      </c>
      <c r="Q4026" t="str">
        <f t="shared" si="248"/>
        <v>theater</v>
      </c>
      <c r="R4026" t="str">
        <f t="shared" si="249"/>
        <v>plays</v>
      </c>
      <c r="S4026" s="13">
        <f>(I4026/86400)+25569+(-8/24)</f>
        <v>42247.336770833332</v>
      </c>
      <c r="T4026" s="13">
        <f>(J4026/86400)+25569+(-8/24)</f>
        <v>42217.336770833332</v>
      </c>
      <c r="U4026" t="str">
        <f t="shared" si="250"/>
        <v>Aug</v>
      </c>
      <c r="V4026">
        <f t="shared" si="251"/>
        <v>2015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>(E4027/D4027)*100</f>
        <v>5</v>
      </c>
      <c r="P4027" s="6">
        <f>E4027/L4027</f>
        <v>62.5</v>
      </c>
      <c r="Q4027" t="str">
        <f t="shared" si="248"/>
        <v>theater</v>
      </c>
      <c r="R4027" t="str">
        <f t="shared" si="249"/>
        <v>plays</v>
      </c>
      <c r="S4027" s="13">
        <f>(I4027/86400)+25569+(-8/24)</f>
        <v>42210.904351851852</v>
      </c>
      <c r="T4027" s="13">
        <f>(J4027/86400)+25569+(-8/24)</f>
        <v>42150.904351851852</v>
      </c>
      <c r="U4027" t="str">
        <f t="shared" si="250"/>
        <v>May</v>
      </c>
      <c r="V4027">
        <f t="shared" si="251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>(E4028/D4028)*100</f>
        <v>0</v>
      </c>
      <c r="P4028" s="6" t="e">
        <f>E4028/L4028</f>
        <v>#DIV/0!</v>
      </c>
      <c r="Q4028" t="str">
        <f t="shared" si="248"/>
        <v>theater</v>
      </c>
      <c r="R4028" t="str">
        <f t="shared" si="249"/>
        <v>plays</v>
      </c>
      <c r="S4028" s="13">
        <f>(I4028/86400)+25569+(-8/24)</f>
        <v>42342.363877314812</v>
      </c>
      <c r="T4028" s="13">
        <f>(J4028/86400)+25569+(-8/24)</f>
        <v>42282.322210648148</v>
      </c>
      <c r="U4028" t="str">
        <f t="shared" si="250"/>
        <v>Oct</v>
      </c>
      <c r="V4028">
        <f t="shared" si="251"/>
        <v>2015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>(E4029/D4029)*100</f>
        <v>7.166666666666667</v>
      </c>
      <c r="P4029" s="6">
        <f>E4029/L4029</f>
        <v>30.714285714285715</v>
      </c>
      <c r="Q4029" t="str">
        <f t="shared" si="248"/>
        <v>theater</v>
      </c>
      <c r="R4029" t="str">
        <f t="shared" si="249"/>
        <v>plays</v>
      </c>
      <c r="S4029" s="13">
        <f>(I4029/86400)+25569+(-8/24)</f>
        <v>42788.708333333336</v>
      </c>
      <c r="T4029" s="13">
        <f>(J4029/86400)+25569+(-8/24)</f>
        <v>42768.637511574074</v>
      </c>
      <c r="U4029" t="str">
        <f t="shared" si="250"/>
        <v>Feb</v>
      </c>
      <c r="V4029">
        <f t="shared" si="251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>(E4030/D4030)*100</f>
        <v>28.050000000000004</v>
      </c>
      <c r="P4030" s="6">
        <f>E4030/L4030</f>
        <v>51</v>
      </c>
      <c r="Q4030" t="str">
        <f t="shared" si="248"/>
        <v>theater</v>
      </c>
      <c r="R4030" t="str">
        <f t="shared" si="249"/>
        <v>plays</v>
      </c>
      <c r="S4030" s="13">
        <f>(I4030/86400)+25569+(-8/24)</f>
        <v>41795.605324074073</v>
      </c>
      <c r="T4030" s="13">
        <f>(J4030/86400)+25569+(-8/24)</f>
        <v>41765.605324074073</v>
      </c>
      <c r="U4030" t="str">
        <f t="shared" si="250"/>
        <v>May</v>
      </c>
      <c r="V4030">
        <f t="shared" si="251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>(E4031/D4031)*100</f>
        <v>0</v>
      </c>
      <c r="P4031" s="6" t="e">
        <f>E4031/L4031</f>
        <v>#DIV/0!</v>
      </c>
      <c r="Q4031" t="str">
        <f t="shared" si="248"/>
        <v>theater</v>
      </c>
      <c r="R4031" t="str">
        <f t="shared" si="249"/>
        <v>plays</v>
      </c>
      <c r="S4031" s="13">
        <f>(I4031/86400)+25569+(-8/24)</f>
        <v>42351.691782407404</v>
      </c>
      <c r="T4031" s="13">
        <f>(J4031/86400)+25569+(-8/24)</f>
        <v>42321.691782407404</v>
      </c>
      <c r="U4031" t="str">
        <f t="shared" si="250"/>
        <v>Nov</v>
      </c>
      <c r="V4031">
        <f t="shared" si="251"/>
        <v>2015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>(E4032/D4032)*100</f>
        <v>16</v>
      </c>
      <c r="P4032" s="6">
        <f>E4032/L4032</f>
        <v>66.666666666666671</v>
      </c>
      <c r="Q4032" t="str">
        <f t="shared" si="248"/>
        <v>theater</v>
      </c>
      <c r="R4032" t="str">
        <f t="shared" si="249"/>
        <v>plays</v>
      </c>
      <c r="S4032" s="13">
        <f>(I4032/86400)+25569+(-8/24)</f>
        <v>42403.450694444444</v>
      </c>
      <c r="T4032" s="13">
        <f>(J4032/86400)+25569+(-8/24)</f>
        <v>42374.321747685179</v>
      </c>
      <c r="U4032" t="str">
        <f t="shared" si="250"/>
        <v>Jan</v>
      </c>
      <c r="V4032">
        <f t="shared" si="251"/>
        <v>2016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>(E4033/D4033)*100</f>
        <v>0</v>
      </c>
      <c r="P4033" s="6" t="e">
        <f>E4033/L4033</f>
        <v>#DIV/0!</v>
      </c>
      <c r="Q4033" t="str">
        <f t="shared" si="248"/>
        <v>theater</v>
      </c>
      <c r="R4033" t="str">
        <f t="shared" si="249"/>
        <v>plays</v>
      </c>
      <c r="S4033" s="13">
        <f>(I4033/86400)+25569+(-8/24)</f>
        <v>41991.293564814812</v>
      </c>
      <c r="T4033" s="13">
        <f>(J4033/86400)+25569+(-8/24)</f>
        <v>41941.251898148148</v>
      </c>
      <c r="U4033" t="str">
        <f t="shared" si="250"/>
        <v>Oct</v>
      </c>
      <c r="V4033">
        <f t="shared" si="251"/>
        <v>2014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>(E4034/D4034)*100</f>
        <v>6.8287037037037033</v>
      </c>
      <c r="P4034" s="6">
        <f>E4034/L4034</f>
        <v>59</v>
      </c>
      <c r="Q4034" t="str">
        <f t="shared" si="248"/>
        <v>theater</v>
      </c>
      <c r="R4034" t="str">
        <f t="shared" si="249"/>
        <v>plays</v>
      </c>
      <c r="S4034" s="13">
        <f>(I4034/86400)+25569+(-8/24)</f>
        <v>42353.517546296294</v>
      </c>
      <c r="T4034" s="13">
        <f>(J4034/86400)+25569+(-8/24)</f>
        <v>42293.47587962963</v>
      </c>
      <c r="U4034" t="str">
        <f t="shared" si="250"/>
        <v>Oct</v>
      </c>
      <c r="V4034">
        <f t="shared" si="251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>(E4035/D4035)*100</f>
        <v>25.698702928870294</v>
      </c>
      <c r="P4035" s="6">
        <f>E4035/L4035</f>
        <v>65.340319148936175</v>
      </c>
      <c r="Q4035" t="str">
        <f t="shared" ref="Q4035:Q4098" si="252">LEFT(N4035,FIND("/",N4035)-1)</f>
        <v>theater</v>
      </c>
      <c r="R4035" t="str">
        <f t="shared" ref="R4035:R4098" si="253">MID(N4035,FIND("/",N4035)+1,20)</f>
        <v>plays</v>
      </c>
      <c r="S4035" s="13">
        <f>(I4035/86400)+25569+(-8/24)</f>
        <v>42645.041666666664</v>
      </c>
      <c r="T4035" s="13">
        <f>(J4035/86400)+25569+(-8/24)</f>
        <v>42613.93546296296</v>
      </c>
      <c r="U4035" t="str">
        <f t="shared" ref="U4035:U4098" si="254">TEXT(T4035,"mmm")</f>
        <v>Aug</v>
      </c>
      <c r="V4035">
        <f t="shared" ref="V4035:V4098" si="255">YEAR(T4035)</f>
        <v>2016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>(E4036/D4036)*100</f>
        <v>1.4814814814814816</v>
      </c>
      <c r="P4036" s="6">
        <f>E4036/L4036</f>
        <v>100</v>
      </c>
      <c r="Q4036" t="str">
        <f t="shared" si="252"/>
        <v>theater</v>
      </c>
      <c r="R4036" t="str">
        <f t="shared" si="253"/>
        <v>plays</v>
      </c>
      <c r="S4036" s="13">
        <f>(I4036/86400)+25569+(-8/24)</f>
        <v>42097.572337962956</v>
      </c>
      <c r="T4036" s="13">
        <f>(J4036/86400)+25569+(-8/24)</f>
        <v>42067.614004629628</v>
      </c>
      <c r="U4036" t="str">
        <f t="shared" si="254"/>
        <v>Mar</v>
      </c>
      <c r="V4036">
        <f t="shared" si="255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>(E4037/D4037)*100</f>
        <v>36.85</v>
      </c>
      <c r="P4037" s="6">
        <f>E4037/L4037</f>
        <v>147.4</v>
      </c>
      <c r="Q4037" t="str">
        <f t="shared" si="252"/>
        <v>theater</v>
      </c>
      <c r="R4037" t="str">
        <f t="shared" si="253"/>
        <v>plays</v>
      </c>
      <c r="S4037" s="13">
        <f>(I4037/86400)+25569+(-8/24)</f>
        <v>41933.549618055556</v>
      </c>
      <c r="T4037" s="13">
        <f>(J4037/86400)+25569+(-8/24)</f>
        <v>41903.549618055556</v>
      </c>
      <c r="U4037" t="str">
        <f t="shared" si="254"/>
        <v>Sep</v>
      </c>
      <c r="V4037">
        <f t="shared" si="255"/>
        <v>2014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>(E4038/D4038)*100</f>
        <v>47.05</v>
      </c>
      <c r="P4038" s="6">
        <f>E4038/L4038</f>
        <v>166.05882352941177</v>
      </c>
      <c r="Q4038" t="str">
        <f t="shared" si="252"/>
        <v>theater</v>
      </c>
      <c r="R4038" t="str">
        <f t="shared" si="253"/>
        <v>plays</v>
      </c>
      <c r="S4038" s="13">
        <f>(I4038/86400)+25569+(-8/24)</f>
        <v>41821.604166666664</v>
      </c>
      <c r="T4038" s="13">
        <f>(J4038/86400)+25569+(-8/24)</f>
        <v>41804.603750000002</v>
      </c>
      <c r="U4038" t="str">
        <f t="shared" si="254"/>
        <v>Jun</v>
      </c>
      <c r="V4038">
        <f t="shared" si="255"/>
        <v>2014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>(E4039/D4039)*100</f>
        <v>11.428571428571429</v>
      </c>
      <c r="P4039" s="6">
        <f>E4039/L4039</f>
        <v>40</v>
      </c>
      <c r="Q4039" t="str">
        <f t="shared" si="252"/>
        <v>theater</v>
      </c>
      <c r="R4039" t="str">
        <f t="shared" si="253"/>
        <v>plays</v>
      </c>
      <c r="S4039" s="13">
        <f>(I4039/86400)+25569+(-8/24)</f>
        <v>42514.267361111109</v>
      </c>
      <c r="T4039" s="13">
        <f>(J4039/86400)+25569+(-8/24)</f>
        <v>42496.737442129626</v>
      </c>
      <c r="U4039" t="str">
        <f t="shared" si="254"/>
        <v>May</v>
      </c>
      <c r="V4039">
        <f t="shared" si="255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>(E4040/D4040)*100</f>
        <v>12.04</v>
      </c>
      <c r="P4040" s="6">
        <f>E4040/L4040</f>
        <v>75.25</v>
      </c>
      <c r="Q4040" t="str">
        <f t="shared" si="252"/>
        <v>theater</v>
      </c>
      <c r="R4040" t="str">
        <f t="shared" si="253"/>
        <v>plays</v>
      </c>
      <c r="S4040" s="13">
        <f>(I4040/86400)+25569+(-8/24)</f>
        <v>41929.465393518512</v>
      </c>
      <c r="T4040" s="13">
        <f>(J4040/86400)+25569+(-8/24)</f>
        <v>41869.465393518512</v>
      </c>
      <c r="U4040" t="str">
        <f t="shared" si="254"/>
        <v>Aug</v>
      </c>
      <c r="V4040">
        <f t="shared" si="255"/>
        <v>2014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>(E4041/D4041)*100</f>
        <v>60</v>
      </c>
      <c r="P4041" s="6">
        <f>E4041/L4041</f>
        <v>60</v>
      </c>
      <c r="Q4041" t="str">
        <f t="shared" si="252"/>
        <v>theater</v>
      </c>
      <c r="R4041" t="str">
        <f t="shared" si="253"/>
        <v>plays</v>
      </c>
      <c r="S4041" s="13">
        <f>(I4041/86400)+25569+(-8/24)</f>
        <v>42338.915972222218</v>
      </c>
      <c r="T4041" s="13">
        <f>(J4041/86400)+25569+(-8/24)</f>
        <v>42305.337581018517</v>
      </c>
      <c r="U4041" t="str">
        <f t="shared" si="254"/>
        <v>Oct</v>
      </c>
      <c r="V4041">
        <f t="shared" si="255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>(E4042/D4042)*100</f>
        <v>31.25</v>
      </c>
      <c r="P4042" s="6">
        <f>E4042/L4042</f>
        <v>1250</v>
      </c>
      <c r="Q4042" t="str">
        <f t="shared" si="252"/>
        <v>theater</v>
      </c>
      <c r="R4042" t="str">
        <f t="shared" si="253"/>
        <v>plays</v>
      </c>
      <c r="S4042" s="13">
        <f>(I4042/86400)+25569+(-8/24)</f>
        <v>42202.791666666664</v>
      </c>
      <c r="T4042" s="13">
        <f>(J4042/86400)+25569+(-8/24)</f>
        <v>42143.898194444446</v>
      </c>
      <c r="U4042" t="str">
        <f t="shared" si="254"/>
        <v>May</v>
      </c>
      <c r="V4042">
        <f t="shared" si="255"/>
        <v>2015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>(E4043/D4043)*100</f>
        <v>0.42</v>
      </c>
      <c r="P4043" s="6">
        <f>E4043/L4043</f>
        <v>10.5</v>
      </c>
      <c r="Q4043" t="str">
        <f t="shared" si="252"/>
        <v>theater</v>
      </c>
      <c r="R4043" t="str">
        <f t="shared" si="253"/>
        <v>plays</v>
      </c>
      <c r="S4043" s="13">
        <f>(I4043/86400)+25569+(-8/24)</f>
        <v>42619.140671296293</v>
      </c>
      <c r="T4043" s="13">
        <f>(J4043/86400)+25569+(-8/24)</f>
        <v>42559.140671296293</v>
      </c>
      <c r="U4043" t="str">
        <f t="shared" si="254"/>
        <v>Jul</v>
      </c>
      <c r="V4043">
        <f t="shared" si="255"/>
        <v>2016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>(E4044/D4044)*100</f>
        <v>0.21</v>
      </c>
      <c r="P4044" s="6">
        <f>E4044/L4044</f>
        <v>7</v>
      </c>
      <c r="Q4044" t="str">
        <f t="shared" si="252"/>
        <v>theater</v>
      </c>
      <c r="R4044" t="str">
        <f t="shared" si="253"/>
        <v>plays</v>
      </c>
      <c r="S4044" s="13">
        <f>(I4044/86400)+25569+(-8/24)</f>
        <v>42024.469444444439</v>
      </c>
      <c r="T4044" s="13">
        <f>(J4044/86400)+25569+(-8/24)</f>
        <v>41994.750740740739</v>
      </c>
      <c r="U4044" t="str">
        <f t="shared" si="254"/>
        <v>Dec</v>
      </c>
      <c r="V4044">
        <f t="shared" si="255"/>
        <v>2014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>(E4045/D4045)*100</f>
        <v>0</v>
      </c>
      <c r="P4045" s="6" t="e">
        <f>E4045/L4045</f>
        <v>#DIV/0!</v>
      </c>
      <c r="Q4045" t="str">
        <f t="shared" si="252"/>
        <v>theater</v>
      </c>
      <c r="R4045" t="str">
        <f t="shared" si="253"/>
        <v>plays</v>
      </c>
      <c r="S4045" s="13">
        <f>(I4045/86400)+25569+(-8/24)</f>
        <v>41963.624131944445</v>
      </c>
      <c r="T4045" s="13">
        <f>(J4045/86400)+25569+(-8/24)</f>
        <v>41948.624131944445</v>
      </c>
      <c r="U4045" t="str">
        <f t="shared" si="254"/>
        <v>Nov</v>
      </c>
      <c r="V4045">
        <f t="shared" si="255"/>
        <v>2014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>(E4046/D4046)*100</f>
        <v>37.5</v>
      </c>
      <c r="P4046" s="6">
        <f>E4046/L4046</f>
        <v>56.25</v>
      </c>
      <c r="Q4046" t="str">
        <f t="shared" si="252"/>
        <v>theater</v>
      </c>
      <c r="R4046" t="str">
        <f t="shared" si="253"/>
        <v>plays</v>
      </c>
      <c r="S4046" s="13">
        <f>(I4046/86400)+25569+(-8/24)</f>
        <v>42103.874999999993</v>
      </c>
      <c r="T4046" s="13">
        <f>(J4046/86400)+25569+(-8/24)</f>
        <v>42073.886365740742</v>
      </c>
      <c r="U4046" t="str">
        <f t="shared" si="254"/>
        <v>Mar</v>
      </c>
      <c r="V4046">
        <f t="shared" si="255"/>
        <v>2015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>(E4047/D4047)*100</f>
        <v>0.02</v>
      </c>
      <c r="P4047" s="6">
        <f>E4047/L4047</f>
        <v>1</v>
      </c>
      <c r="Q4047" t="str">
        <f t="shared" si="252"/>
        <v>theater</v>
      </c>
      <c r="R4047" t="str">
        <f t="shared" si="253"/>
        <v>plays</v>
      </c>
      <c r="S4047" s="13">
        <f>(I4047/86400)+25569+(-8/24)</f>
        <v>41871.867928240739</v>
      </c>
      <c r="T4047" s="13">
        <f>(J4047/86400)+25569+(-8/24)</f>
        <v>41841.867928240739</v>
      </c>
      <c r="U4047" t="str">
        <f t="shared" si="254"/>
        <v>Jul</v>
      </c>
      <c r="V4047">
        <f t="shared" si="255"/>
        <v>2014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>(E4048/D4048)*100</f>
        <v>8.2142857142857135</v>
      </c>
      <c r="P4048" s="6">
        <f>E4048/L4048</f>
        <v>38.333333333333336</v>
      </c>
      <c r="Q4048" t="str">
        <f t="shared" si="252"/>
        <v>theater</v>
      </c>
      <c r="R4048" t="str">
        <f t="shared" si="253"/>
        <v>plays</v>
      </c>
      <c r="S4048" s="13">
        <f>(I4048/86400)+25569+(-8/24)</f>
        <v>41934.317245370366</v>
      </c>
      <c r="T4048" s="13">
        <f>(J4048/86400)+25569+(-8/24)</f>
        <v>41904.317245370366</v>
      </c>
      <c r="U4048" t="str">
        <f t="shared" si="254"/>
        <v>Sep</v>
      </c>
      <c r="V4048">
        <f t="shared" si="255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>(E4049/D4049)*100</f>
        <v>2.1999999999999997</v>
      </c>
      <c r="P4049" s="6">
        <f>E4049/L4049</f>
        <v>27.5</v>
      </c>
      <c r="Q4049" t="str">
        <f t="shared" si="252"/>
        <v>theater</v>
      </c>
      <c r="R4049" t="str">
        <f t="shared" si="253"/>
        <v>plays</v>
      </c>
      <c r="S4049" s="13">
        <f>(I4049/86400)+25569+(-8/24)</f>
        <v>42014.708333333336</v>
      </c>
      <c r="T4049" s="13">
        <f>(J4049/86400)+25569+(-8/24)</f>
        <v>41990.689155092587</v>
      </c>
      <c r="U4049" t="str">
        <f t="shared" si="254"/>
        <v>Dec</v>
      </c>
      <c r="V4049">
        <f t="shared" si="255"/>
        <v>2014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>(E4050/D4050)*100</f>
        <v>17.652941176470588</v>
      </c>
      <c r="P4050" s="6">
        <f>E4050/L4050</f>
        <v>32.978021978021978</v>
      </c>
      <c r="Q4050" t="str">
        <f t="shared" si="252"/>
        <v>theater</v>
      </c>
      <c r="R4050" t="str">
        <f t="shared" si="253"/>
        <v>plays</v>
      </c>
      <c r="S4050" s="13">
        <f>(I4050/86400)+25569+(-8/24)</f>
        <v>42471.134108796294</v>
      </c>
      <c r="T4050" s="13">
        <f>(J4050/86400)+25569+(-8/24)</f>
        <v>42436.175775462958</v>
      </c>
      <c r="U4050" t="str">
        <f t="shared" si="254"/>
        <v>Mar</v>
      </c>
      <c r="V4050">
        <f t="shared" si="255"/>
        <v>2016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>(E4051/D4051)*100</f>
        <v>0.08</v>
      </c>
      <c r="P4051" s="6">
        <f>E4051/L4051</f>
        <v>16</v>
      </c>
      <c r="Q4051" t="str">
        <f t="shared" si="252"/>
        <v>theater</v>
      </c>
      <c r="R4051" t="str">
        <f t="shared" si="253"/>
        <v>plays</v>
      </c>
      <c r="S4051" s="13">
        <f>(I4051/86400)+25569+(-8/24)</f>
        <v>42199.625173611108</v>
      </c>
      <c r="T4051" s="13">
        <f>(J4051/86400)+25569+(-8/24)</f>
        <v>42169.625173611108</v>
      </c>
      <c r="U4051" t="str">
        <f t="shared" si="254"/>
        <v>Jun</v>
      </c>
      <c r="V4051">
        <f t="shared" si="255"/>
        <v>2015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>(E4052/D4052)*100</f>
        <v>6.6666666666666666E-2</v>
      </c>
      <c r="P4052" s="6">
        <f>E4052/L4052</f>
        <v>1</v>
      </c>
      <c r="Q4052" t="str">
        <f t="shared" si="252"/>
        <v>theater</v>
      </c>
      <c r="R4052" t="str">
        <f t="shared" si="253"/>
        <v>plays</v>
      </c>
      <c r="S4052" s="13">
        <f>(I4052/86400)+25569+(-8/24)</f>
        <v>41935.303136574068</v>
      </c>
      <c r="T4052" s="13">
        <f>(J4052/86400)+25569+(-8/24)</f>
        <v>41905.303136574068</v>
      </c>
      <c r="U4052" t="str">
        <f t="shared" si="254"/>
        <v>Sep</v>
      </c>
      <c r="V4052">
        <f t="shared" si="255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>(E4053/D4053)*100</f>
        <v>0</v>
      </c>
      <c r="P4053" s="6" t="e">
        <f>E4053/L4053</f>
        <v>#DIV/0!</v>
      </c>
      <c r="Q4053" t="str">
        <f t="shared" si="252"/>
        <v>theater</v>
      </c>
      <c r="R4053" t="str">
        <f t="shared" si="253"/>
        <v>plays</v>
      </c>
      <c r="S4053" s="13">
        <f>(I4053/86400)+25569+(-8/24)</f>
        <v>41767.953472222223</v>
      </c>
      <c r="T4053" s="13">
        <f>(J4053/86400)+25569+(-8/24)</f>
        <v>41761.476817129624</v>
      </c>
      <c r="U4053" t="str">
        <f t="shared" si="254"/>
        <v>May</v>
      </c>
      <c r="V4053">
        <f t="shared" si="255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>(E4054/D4054)*100</f>
        <v>37.533333333333339</v>
      </c>
      <c r="P4054" s="6">
        <f>E4054/L4054</f>
        <v>86.615384615384613</v>
      </c>
      <c r="Q4054" t="str">
        <f t="shared" si="252"/>
        <v>theater</v>
      </c>
      <c r="R4054" t="str">
        <f t="shared" si="253"/>
        <v>plays</v>
      </c>
      <c r="S4054" s="13">
        <f>(I4054/86400)+25569+(-8/24)</f>
        <v>41925.545324074068</v>
      </c>
      <c r="T4054" s="13">
        <f>(J4054/86400)+25569+(-8/24)</f>
        <v>41865.545324074068</v>
      </c>
      <c r="U4054" t="str">
        <f t="shared" si="254"/>
        <v>Aug</v>
      </c>
      <c r="V4054">
        <f t="shared" si="255"/>
        <v>2014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>(E4055/D4055)*100</f>
        <v>22</v>
      </c>
      <c r="P4055" s="6">
        <f>E4055/L4055</f>
        <v>55</v>
      </c>
      <c r="Q4055" t="str">
        <f t="shared" si="252"/>
        <v>theater</v>
      </c>
      <c r="R4055" t="str">
        <f t="shared" si="253"/>
        <v>plays</v>
      </c>
      <c r="S4055" s="13">
        <f>(I4055/86400)+25569+(-8/24)</f>
        <v>41958.499999999993</v>
      </c>
      <c r="T4055" s="13">
        <f>(J4055/86400)+25569+(-8/24)</f>
        <v>41928.356805555552</v>
      </c>
      <c r="U4055" t="str">
        <f t="shared" si="254"/>
        <v>Oct</v>
      </c>
      <c r="V4055">
        <f t="shared" si="255"/>
        <v>2014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>(E4056/D4056)*100</f>
        <v>0</v>
      </c>
      <c r="P4056" s="6" t="e">
        <f>E4056/L4056</f>
        <v>#DIV/0!</v>
      </c>
      <c r="Q4056" t="str">
        <f t="shared" si="252"/>
        <v>theater</v>
      </c>
      <c r="R4056" t="str">
        <f t="shared" si="253"/>
        <v>plays</v>
      </c>
      <c r="S4056" s="13">
        <f>(I4056/86400)+25569+(-8/24)</f>
        <v>42643.833333333336</v>
      </c>
      <c r="T4056" s="13">
        <f>(J4056/86400)+25569+(-8/24)</f>
        <v>42613.507928240739</v>
      </c>
      <c r="U4056" t="str">
        <f t="shared" si="254"/>
        <v>Aug</v>
      </c>
      <c r="V4056">
        <f t="shared" si="255"/>
        <v>2016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>(E4057/D4057)*100</f>
        <v>17.62</v>
      </c>
      <c r="P4057" s="6">
        <f>E4057/L4057</f>
        <v>41.952380952380949</v>
      </c>
      <c r="Q4057" t="str">
        <f t="shared" si="252"/>
        <v>theater</v>
      </c>
      <c r="R4057" t="str">
        <f t="shared" si="253"/>
        <v>plays</v>
      </c>
      <c r="S4057" s="13">
        <f>(I4057/86400)+25569+(-8/24)</f>
        <v>41809.31517361111</v>
      </c>
      <c r="T4057" s="13">
        <f>(J4057/86400)+25569+(-8/24)</f>
        <v>41779.31517361111</v>
      </c>
      <c r="U4057" t="str">
        <f t="shared" si="254"/>
        <v>May</v>
      </c>
      <c r="V4057">
        <f t="shared" si="255"/>
        <v>2014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>(E4058/D4058)*100</f>
        <v>53</v>
      </c>
      <c r="P4058" s="6">
        <f>E4058/L4058</f>
        <v>88.333333333333329</v>
      </c>
      <c r="Q4058" t="str">
        <f t="shared" si="252"/>
        <v>theater</v>
      </c>
      <c r="R4058" t="str">
        <f t="shared" si="253"/>
        <v>plays</v>
      </c>
      <c r="S4058" s="13">
        <f>(I4058/86400)+25569+(-8/24)</f>
        <v>42554.499305555553</v>
      </c>
      <c r="T4058" s="13">
        <f>(J4058/86400)+25569+(-8/24)</f>
        <v>42534.599988425922</v>
      </c>
      <c r="U4058" t="str">
        <f t="shared" si="254"/>
        <v>Jun</v>
      </c>
      <c r="V4058">
        <f t="shared" si="255"/>
        <v>2016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>(E4059/D4059)*100</f>
        <v>22.142857142857142</v>
      </c>
      <c r="P4059" s="6">
        <f>E4059/L4059</f>
        <v>129.16666666666666</v>
      </c>
      <c r="Q4059" t="str">
        <f t="shared" si="252"/>
        <v>theater</v>
      </c>
      <c r="R4059" t="str">
        <f t="shared" si="253"/>
        <v>plays</v>
      </c>
      <c r="S4059" s="13">
        <f>(I4059/86400)+25569+(-8/24)</f>
        <v>42333.624999999993</v>
      </c>
      <c r="T4059" s="13">
        <f>(J4059/86400)+25569+(-8/24)</f>
        <v>42310.635185185187</v>
      </c>
      <c r="U4059" t="str">
        <f t="shared" si="254"/>
        <v>Nov</v>
      </c>
      <c r="V4059">
        <f t="shared" si="255"/>
        <v>2015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>(E4060/D4060)*100</f>
        <v>2.5333333333333332</v>
      </c>
      <c r="P4060" s="6">
        <f>E4060/L4060</f>
        <v>23.75</v>
      </c>
      <c r="Q4060" t="str">
        <f t="shared" si="252"/>
        <v>theater</v>
      </c>
      <c r="R4060" t="str">
        <f t="shared" si="253"/>
        <v>plays</v>
      </c>
      <c r="S4060" s="13">
        <f>(I4060/86400)+25569+(-8/24)</f>
        <v>42460.832638888889</v>
      </c>
      <c r="T4060" s="13">
        <f>(J4060/86400)+25569+(-8/24)</f>
        <v>42445.727361111109</v>
      </c>
      <c r="U4060" t="str">
        <f t="shared" si="254"/>
        <v>Mar</v>
      </c>
      <c r="V4060">
        <f t="shared" si="255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>(E4061/D4061)*100</f>
        <v>2.5</v>
      </c>
      <c r="P4061" s="6">
        <f>E4061/L4061</f>
        <v>35.714285714285715</v>
      </c>
      <c r="Q4061" t="str">
        <f t="shared" si="252"/>
        <v>theater</v>
      </c>
      <c r="R4061" t="str">
        <f t="shared" si="253"/>
        <v>plays</v>
      </c>
      <c r="S4061" s="13">
        <f>(I4061/86400)+25569+(-8/24)</f>
        <v>41897.791666666664</v>
      </c>
      <c r="T4061" s="13">
        <f>(J4061/86400)+25569+(-8/24)</f>
        <v>41866.307314814811</v>
      </c>
      <c r="U4061" t="str">
        <f t="shared" si="254"/>
        <v>Aug</v>
      </c>
      <c r="V4061">
        <f t="shared" si="255"/>
        <v>2014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>(E4062/D4062)*100</f>
        <v>2.85</v>
      </c>
      <c r="P4062" s="6">
        <f>E4062/L4062</f>
        <v>57</v>
      </c>
      <c r="Q4062" t="str">
        <f t="shared" si="252"/>
        <v>theater</v>
      </c>
      <c r="R4062" t="str">
        <f t="shared" si="253"/>
        <v>plays</v>
      </c>
      <c r="S4062" s="13">
        <f>(I4062/86400)+25569+(-8/24)</f>
        <v>41813.333333333328</v>
      </c>
      <c r="T4062" s="13">
        <f>(J4062/86400)+25569+(-8/24)</f>
        <v>41779.361759259256</v>
      </c>
      <c r="U4062" t="str">
        <f t="shared" si="254"/>
        <v>May</v>
      </c>
      <c r="V4062">
        <f t="shared" si="255"/>
        <v>2014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>(E4063/D4063)*100</f>
        <v>0</v>
      </c>
      <c r="P4063" s="6" t="e">
        <f>E4063/L4063</f>
        <v>#DIV/0!</v>
      </c>
      <c r="Q4063" t="str">
        <f t="shared" si="252"/>
        <v>theater</v>
      </c>
      <c r="R4063" t="str">
        <f t="shared" si="253"/>
        <v>plays</v>
      </c>
      <c r="S4063" s="13">
        <f>(I4063/86400)+25569+(-8/24)</f>
        <v>42480.766469907401</v>
      </c>
      <c r="T4063" s="13">
        <f>(J4063/86400)+25569+(-8/24)</f>
        <v>42420.808136574073</v>
      </c>
      <c r="U4063" t="str">
        <f t="shared" si="254"/>
        <v>Feb</v>
      </c>
      <c r="V4063">
        <f t="shared" si="255"/>
        <v>2016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>(E4064/D4064)*100</f>
        <v>2.4500000000000002</v>
      </c>
      <c r="P4064" s="6">
        <f>E4064/L4064</f>
        <v>163.33333333333334</v>
      </c>
      <c r="Q4064" t="str">
        <f t="shared" si="252"/>
        <v>theater</v>
      </c>
      <c r="R4064" t="str">
        <f t="shared" si="253"/>
        <v>plays</v>
      </c>
      <c r="S4064" s="13">
        <f>(I4064/86400)+25569+(-8/24)</f>
        <v>42553.405879629623</v>
      </c>
      <c r="T4064" s="13">
        <f>(J4064/86400)+25569+(-8/24)</f>
        <v>42523.405879629623</v>
      </c>
      <c r="U4064" t="str">
        <f t="shared" si="254"/>
        <v>Jun</v>
      </c>
      <c r="V4064">
        <f t="shared" si="255"/>
        <v>2016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>(E4065/D4065)*100</f>
        <v>1.4210526315789473</v>
      </c>
      <c r="P4065" s="6">
        <f>E4065/L4065</f>
        <v>15</v>
      </c>
      <c r="Q4065" t="str">
        <f t="shared" si="252"/>
        <v>theater</v>
      </c>
      <c r="R4065" t="str">
        <f t="shared" si="253"/>
        <v>plays</v>
      </c>
      <c r="S4065" s="13">
        <f>(I4065/86400)+25569+(-8/24)</f>
        <v>41817.348194444443</v>
      </c>
      <c r="T4065" s="13">
        <f>(J4065/86400)+25569+(-8/24)</f>
        <v>41787.348194444443</v>
      </c>
      <c r="U4065" t="str">
        <f t="shared" si="254"/>
        <v>May</v>
      </c>
      <c r="V4065">
        <f t="shared" si="255"/>
        <v>2014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>(E4066/D4066)*100</f>
        <v>19.25</v>
      </c>
      <c r="P4066" s="6">
        <f>E4066/L4066</f>
        <v>64.166666666666671</v>
      </c>
      <c r="Q4066" t="str">
        <f t="shared" si="252"/>
        <v>theater</v>
      </c>
      <c r="R4066" t="str">
        <f t="shared" si="253"/>
        <v>plays</v>
      </c>
      <c r="S4066" s="13">
        <f>(I4066/86400)+25569+(-8/24)</f>
        <v>42123.254930555551</v>
      </c>
      <c r="T4066" s="13">
        <f>(J4066/86400)+25569+(-8/24)</f>
        <v>42093.254930555551</v>
      </c>
      <c r="U4066" t="str">
        <f t="shared" si="254"/>
        <v>Mar</v>
      </c>
      <c r="V4066">
        <f t="shared" si="255"/>
        <v>2015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>(E4067/D4067)*100</f>
        <v>0.67500000000000004</v>
      </c>
      <c r="P4067" s="6">
        <f>E4067/L4067</f>
        <v>6.75</v>
      </c>
      <c r="Q4067" t="str">
        <f t="shared" si="252"/>
        <v>theater</v>
      </c>
      <c r="R4067" t="str">
        <f t="shared" si="253"/>
        <v>plays</v>
      </c>
      <c r="S4067" s="13">
        <f>(I4067/86400)+25569+(-8/24)</f>
        <v>41863.61818287037</v>
      </c>
      <c r="T4067" s="13">
        <f>(J4067/86400)+25569+(-8/24)</f>
        <v>41833.61818287037</v>
      </c>
      <c r="U4067" t="str">
        <f t="shared" si="254"/>
        <v>Jul</v>
      </c>
      <c r="V4067">
        <f t="shared" si="255"/>
        <v>2014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>(E4068/D4068)*100</f>
        <v>0.16666666666666669</v>
      </c>
      <c r="P4068" s="6">
        <f>E4068/L4068</f>
        <v>25</v>
      </c>
      <c r="Q4068" t="str">
        <f t="shared" si="252"/>
        <v>theater</v>
      </c>
      <c r="R4068" t="str">
        <f t="shared" si="253"/>
        <v>plays</v>
      </c>
      <c r="S4068" s="13">
        <f>(I4068/86400)+25569+(-8/24)</f>
        <v>42508.705879629626</v>
      </c>
      <c r="T4068" s="13">
        <f>(J4068/86400)+25569+(-8/24)</f>
        <v>42478.705879629626</v>
      </c>
      <c r="U4068" t="str">
        <f t="shared" si="254"/>
        <v>Apr</v>
      </c>
      <c r="V4068">
        <f t="shared" si="255"/>
        <v>2016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>(E4069/D4069)*100</f>
        <v>60.9</v>
      </c>
      <c r="P4069" s="6">
        <f>E4069/L4069</f>
        <v>179.11764705882354</v>
      </c>
      <c r="Q4069" t="str">
        <f t="shared" si="252"/>
        <v>theater</v>
      </c>
      <c r="R4069" t="str">
        <f t="shared" si="253"/>
        <v>plays</v>
      </c>
      <c r="S4069" s="13">
        <f>(I4069/86400)+25569+(-8/24)</f>
        <v>42274.784143518518</v>
      </c>
      <c r="T4069" s="13">
        <f>(J4069/86400)+25569+(-8/24)</f>
        <v>42234.784143518518</v>
      </c>
      <c r="U4069" t="str">
        <f t="shared" si="254"/>
        <v>Aug</v>
      </c>
      <c r="V4069">
        <f t="shared" si="255"/>
        <v>2015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>(E4070/D4070)*100</f>
        <v>1</v>
      </c>
      <c r="P4070" s="6">
        <f>E4070/L4070</f>
        <v>34.950000000000003</v>
      </c>
      <c r="Q4070" t="str">
        <f t="shared" si="252"/>
        <v>theater</v>
      </c>
      <c r="R4070" t="str">
        <f t="shared" si="253"/>
        <v>plays</v>
      </c>
      <c r="S4070" s="13">
        <f>(I4070/86400)+25569+(-8/24)</f>
        <v>42748.628472222219</v>
      </c>
      <c r="T4070" s="13">
        <f>(J4070/86400)+25569+(-8/24)</f>
        <v>42718.630266203698</v>
      </c>
      <c r="U4070" t="str">
        <f t="shared" si="254"/>
        <v>Dec</v>
      </c>
      <c r="V4070">
        <f t="shared" si="255"/>
        <v>2016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>(E4071/D4071)*100</f>
        <v>34.4</v>
      </c>
      <c r="P4071" s="6">
        <f>E4071/L4071</f>
        <v>33.07692307692308</v>
      </c>
      <c r="Q4071" t="str">
        <f t="shared" si="252"/>
        <v>theater</v>
      </c>
      <c r="R4071" t="str">
        <f t="shared" si="253"/>
        <v>plays</v>
      </c>
      <c r="S4071" s="13">
        <f>(I4071/86400)+25569+(-8/24)</f>
        <v>42063.166666666664</v>
      </c>
      <c r="T4071" s="13">
        <f>(J4071/86400)+25569+(-8/24)</f>
        <v>42022.328194444439</v>
      </c>
      <c r="U4071" t="str">
        <f t="shared" si="254"/>
        <v>Jan</v>
      </c>
      <c r="V4071">
        <f t="shared" si="255"/>
        <v>2015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>(E4072/D4072)*100</f>
        <v>16.5</v>
      </c>
      <c r="P4072" s="6">
        <f>E4072/L4072</f>
        <v>27.5</v>
      </c>
      <c r="Q4072" t="str">
        <f t="shared" si="252"/>
        <v>theater</v>
      </c>
      <c r="R4072" t="str">
        <f t="shared" si="253"/>
        <v>plays</v>
      </c>
      <c r="S4072" s="13">
        <f>(I4072/86400)+25569+(-8/24)</f>
        <v>42063.791666666664</v>
      </c>
      <c r="T4072" s="13">
        <f>(J4072/86400)+25569+(-8/24)</f>
        <v>42031.333564814813</v>
      </c>
      <c r="U4072" t="str">
        <f t="shared" si="254"/>
        <v>Jan</v>
      </c>
      <c r="V4072">
        <f t="shared" si="255"/>
        <v>2015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>(E4073/D4073)*100</f>
        <v>0</v>
      </c>
      <c r="P4073" s="6" t="e">
        <f>E4073/L4073</f>
        <v>#DIV/0!</v>
      </c>
      <c r="Q4073" t="str">
        <f t="shared" si="252"/>
        <v>theater</v>
      </c>
      <c r="R4073" t="str">
        <f t="shared" si="253"/>
        <v>plays</v>
      </c>
      <c r="S4073" s="13">
        <f>(I4073/86400)+25569+(-8/24)</f>
        <v>42730.47142361111</v>
      </c>
      <c r="T4073" s="13">
        <f>(J4073/86400)+25569+(-8/24)</f>
        <v>42700.47142361111</v>
      </c>
      <c r="U4073" t="str">
        <f t="shared" si="254"/>
        <v>Nov</v>
      </c>
      <c r="V4073">
        <f t="shared" si="255"/>
        <v>2016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>(E4074/D4074)*100</f>
        <v>0.4</v>
      </c>
      <c r="P4074" s="6">
        <f>E4074/L4074</f>
        <v>2</v>
      </c>
      <c r="Q4074" t="str">
        <f t="shared" si="252"/>
        <v>theater</v>
      </c>
      <c r="R4074" t="str">
        <f t="shared" si="253"/>
        <v>plays</v>
      </c>
      <c r="S4074" s="13">
        <f>(I4074/86400)+25569+(-8/24)</f>
        <v>41872.441099537034</v>
      </c>
      <c r="T4074" s="13">
        <f>(J4074/86400)+25569+(-8/24)</f>
        <v>41812.441099537034</v>
      </c>
      <c r="U4074" t="str">
        <f t="shared" si="254"/>
        <v>Jun</v>
      </c>
      <c r="V4074">
        <f t="shared" si="255"/>
        <v>2014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>(E4075/D4075)*100</f>
        <v>1.0571428571428572</v>
      </c>
      <c r="P4075" s="6">
        <f>E4075/L4075</f>
        <v>18.5</v>
      </c>
      <c r="Q4075" t="str">
        <f t="shared" si="252"/>
        <v>theater</v>
      </c>
      <c r="R4075" t="str">
        <f t="shared" si="253"/>
        <v>plays</v>
      </c>
      <c r="S4075" s="13">
        <f>(I4075/86400)+25569+(-8/24)</f>
        <v>42132.833333333336</v>
      </c>
      <c r="T4075" s="13">
        <f>(J4075/86400)+25569+(-8/24)</f>
        <v>42078.011874999997</v>
      </c>
      <c r="U4075" t="str">
        <f t="shared" si="254"/>
        <v>Mar</v>
      </c>
      <c r="V4075">
        <f t="shared" si="255"/>
        <v>2015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>(E4076/D4076)*100</f>
        <v>26.727272727272727</v>
      </c>
      <c r="P4076" s="6">
        <f>E4076/L4076</f>
        <v>35</v>
      </c>
      <c r="Q4076" t="str">
        <f t="shared" si="252"/>
        <v>theater</v>
      </c>
      <c r="R4076" t="str">
        <f t="shared" si="253"/>
        <v>plays</v>
      </c>
      <c r="S4076" s="13">
        <f>(I4076/86400)+25569+(-8/24)</f>
        <v>42313.261284722219</v>
      </c>
      <c r="T4076" s="13">
        <f>(J4076/86400)+25569+(-8/24)</f>
        <v>42283.219618055555</v>
      </c>
      <c r="U4076" t="str">
        <f t="shared" si="254"/>
        <v>Oct</v>
      </c>
      <c r="V4076">
        <f t="shared" si="255"/>
        <v>2015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>(E4077/D4077)*100</f>
        <v>28.799999999999997</v>
      </c>
      <c r="P4077" s="6">
        <f>E4077/L4077</f>
        <v>44.307692307692307</v>
      </c>
      <c r="Q4077" t="str">
        <f t="shared" si="252"/>
        <v>theater</v>
      </c>
      <c r="R4077" t="str">
        <f t="shared" si="253"/>
        <v>plays</v>
      </c>
      <c r="S4077" s="13">
        <f>(I4077/86400)+25569+(-8/24)</f>
        <v>41820.394444444442</v>
      </c>
      <c r="T4077" s="13">
        <f>(J4077/86400)+25569+(-8/24)</f>
        <v>41778.712604166663</v>
      </c>
      <c r="U4077" t="str">
        <f t="shared" si="254"/>
        <v>May</v>
      </c>
      <c r="V4077">
        <f t="shared" si="255"/>
        <v>2014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>(E4078/D4078)*100</f>
        <v>0</v>
      </c>
      <c r="P4078" s="6" t="e">
        <f>E4078/L4078</f>
        <v>#DIV/0!</v>
      </c>
      <c r="Q4078" t="str">
        <f t="shared" si="252"/>
        <v>theater</v>
      </c>
      <c r="R4078" t="str">
        <f t="shared" si="253"/>
        <v>plays</v>
      </c>
      <c r="S4078" s="13">
        <f>(I4078/86400)+25569+(-8/24)</f>
        <v>41933.493750000001</v>
      </c>
      <c r="T4078" s="13">
        <f>(J4078/86400)+25569+(-8/24)</f>
        <v>41905.462372685179</v>
      </c>
      <c r="U4078" t="str">
        <f t="shared" si="254"/>
        <v>Sep</v>
      </c>
      <c r="V4078">
        <f t="shared" si="255"/>
        <v>2014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>(E4079/D4079)*100</f>
        <v>8.9</v>
      </c>
      <c r="P4079" s="6">
        <f>E4079/L4079</f>
        <v>222.5</v>
      </c>
      <c r="Q4079" t="str">
        <f t="shared" si="252"/>
        <v>theater</v>
      </c>
      <c r="R4079" t="str">
        <f t="shared" si="253"/>
        <v>plays</v>
      </c>
      <c r="S4079" s="13">
        <f>(I4079/86400)+25569+(-8/24)</f>
        <v>42725.377245370364</v>
      </c>
      <c r="T4079" s="13">
        <f>(J4079/86400)+25569+(-8/24)</f>
        <v>42695.377245370364</v>
      </c>
      <c r="U4079" t="str">
        <f t="shared" si="254"/>
        <v>Nov</v>
      </c>
      <c r="V4079">
        <f t="shared" si="255"/>
        <v>2016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>(E4080/D4080)*100</f>
        <v>0</v>
      </c>
      <c r="P4080" s="6" t="e">
        <f>E4080/L4080</f>
        <v>#DIV/0!</v>
      </c>
      <c r="Q4080" t="str">
        <f t="shared" si="252"/>
        <v>theater</v>
      </c>
      <c r="R4080" t="str">
        <f t="shared" si="253"/>
        <v>plays</v>
      </c>
      <c r="S4080" s="13">
        <f>(I4080/86400)+25569+(-8/24)</f>
        <v>42762.454189814809</v>
      </c>
      <c r="T4080" s="13">
        <f>(J4080/86400)+25569+(-8/24)</f>
        <v>42732.454189814809</v>
      </c>
      <c r="U4080" t="str">
        <f t="shared" si="254"/>
        <v>Dec</v>
      </c>
      <c r="V4080">
        <f t="shared" si="255"/>
        <v>2016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>(E4081/D4081)*100</f>
        <v>0.16666666666666669</v>
      </c>
      <c r="P4081" s="6">
        <f>E4081/L4081</f>
        <v>5</v>
      </c>
      <c r="Q4081" t="str">
        <f t="shared" si="252"/>
        <v>theater</v>
      </c>
      <c r="R4081" t="str">
        <f t="shared" si="253"/>
        <v>plays</v>
      </c>
      <c r="S4081" s="13">
        <f>(I4081/86400)+25569+(-8/24)</f>
        <v>42540.605567129627</v>
      </c>
      <c r="T4081" s="13">
        <f>(J4081/86400)+25569+(-8/24)</f>
        <v>42510.605567129627</v>
      </c>
      <c r="U4081" t="str">
        <f t="shared" si="254"/>
        <v>May</v>
      </c>
      <c r="V4081">
        <f t="shared" si="255"/>
        <v>2016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>(E4082/D4082)*100</f>
        <v>0</v>
      </c>
      <c r="P4082" s="6" t="e">
        <f>E4082/L4082</f>
        <v>#DIV/0!</v>
      </c>
      <c r="Q4082" t="str">
        <f t="shared" si="252"/>
        <v>theater</v>
      </c>
      <c r="R4082" t="str">
        <f t="shared" si="253"/>
        <v>plays</v>
      </c>
      <c r="S4082" s="13">
        <f>(I4082/86400)+25569+(-8/24)</f>
        <v>42535.454166666663</v>
      </c>
      <c r="T4082" s="13">
        <f>(J4082/86400)+25569+(-8/24)</f>
        <v>42511.364768518521</v>
      </c>
      <c r="U4082" t="str">
        <f t="shared" si="254"/>
        <v>May</v>
      </c>
      <c r="V4082">
        <f t="shared" si="255"/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>(E4083/D4083)*100</f>
        <v>15.737410071942445</v>
      </c>
      <c r="P4083" s="6">
        <f>E4083/L4083</f>
        <v>29.166666666666668</v>
      </c>
      <c r="Q4083" t="str">
        <f t="shared" si="252"/>
        <v>theater</v>
      </c>
      <c r="R4083" t="str">
        <f t="shared" si="253"/>
        <v>plays</v>
      </c>
      <c r="S4083" s="13">
        <f>(I4083/86400)+25569+(-8/24)</f>
        <v>42071.206307870372</v>
      </c>
      <c r="T4083" s="13">
        <f>(J4083/86400)+25569+(-8/24)</f>
        <v>42041.247974537029</v>
      </c>
      <c r="U4083" t="str">
        <f t="shared" si="254"/>
        <v>Feb</v>
      </c>
      <c r="V4083">
        <f t="shared" si="255"/>
        <v>2015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>(E4084/D4084)*100</f>
        <v>2</v>
      </c>
      <c r="P4084" s="6">
        <f>E4084/L4084</f>
        <v>1.5</v>
      </c>
      <c r="Q4084" t="str">
        <f t="shared" si="252"/>
        <v>theater</v>
      </c>
      <c r="R4084" t="str">
        <f t="shared" si="253"/>
        <v>plays</v>
      </c>
      <c r="S4084" s="13">
        <f>(I4084/86400)+25569+(-8/24)</f>
        <v>42322.624999999993</v>
      </c>
      <c r="T4084" s="13">
        <f>(J4084/86400)+25569+(-8/24)</f>
        <v>42306.855937499997</v>
      </c>
      <c r="U4084" t="str">
        <f t="shared" si="254"/>
        <v>Oct</v>
      </c>
      <c r="V4084">
        <f t="shared" si="255"/>
        <v>2015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>(E4085/D4085)*100</f>
        <v>21.685714285714287</v>
      </c>
      <c r="P4085" s="6">
        <f>E4085/L4085</f>
        <v>126.5</v>
      </c>
      <c r="Q4085" t="str">
        <f t="shared" si="252"/>
        <v>theater</v>
      </c>
      <c r="R4085" t="str">
        <f t="shared" si="253"/>
        <v>plays</v>
      </c>
      <c r="S4085" s="13">
        <f>(I4085/86400)+25569+(-8/24)</f>
        <v>42383.428425925922</v>
      </c>
      <c r="T4085" s="13">
        <f>(J4085/86400)+25569+(-8/24)</f>
        <v>42353.428425925922</v>
      </c>
      <c r="U4085" t="str">
        <f t="shared" si="254"/>
        <v>Dec</v>
      </c>
      <c r="V4085">
        <f t="shared" si="255"/>
        <v>2015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>(E4086/D4086)*100</f>
        <v>0.33333333333333337</v>
      </c>
      <c r="P4086" s="6">
        <f>E4086/L4086</f>
        <v>10</v>
      </c>
      <c r="Q4086" t="str">
        <f t="shared" si="252"/>
        <v>theater</v>
      </c>
      <c r="R4086" t="str">
        <f t="shared" si="253"/>
        <v>plays</v>
      </c>
      <c r="S4086" s="13">
        <f>(I4086/86400)+25569+(-8/24)</f>
        <v>42652.103078703702</v>
      </c>
      <c r="T4086" s="13">
        <f>(J4086/86400)+25569+(-8/24)</f>
        <v>42622.103078703702</v>
      </c>
      <c r="U4086" t="str">
        <f t="shared" si="254"/>
        <v>Sep</v>
      </c>
      <c r="V4086">
        <f t="shared" si="255"/>
        <v>2016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>(E4087/D4087)*100</f>
        <v>0.2857142857142857</v>
      </c>
      <c r="P4087" s="6">
        <f>E4087/L4087</f>
        <v>10</v>
      </c>
      <c r="Q4087" t="str">
        <f t="shared" si="252"/>
        <v>theater</v>
      </c>
      <c r="R4087" t="str">
        <f t="shared" si="253"/>
        <v>plays</v>
      </c>
      <c r="S4087" s="13">
        <f>(I4087/86400)+25569+(-8/24)</f>
        <v>42086.832638888889</v>
      </c>
      <c r="T4087" s="13">
        <f>(J4087/86400)+25569+(-8/24)</f>
        <v>42058.270543981482</v>
      </c>
      <c r="U4087" t="str">
        <f t="shared" si="254"/>
        <v>Feb</v>
      </c>
      <c r="V4087">
        <f t="shared" si="255"/>
        <v>2015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>(E4088/D4088)*100</f>
        <v>4.7</v>
      </c>
      <c r="P4088" s="6">
        <f>E4088/L4088</f>
        <v>9.4</v>
      </c>
      <c r="Q4088" t="str">
        <f t="shared" si="252"/>
        <v>theater</v>
      </c>
      <c r="R4088" t="str">
        <f t="shared" si="253"/>
        <v>plays</v>
      </c>
      <c r="S4088" s="13">
        <f>(I4088/86400)+25569+(-8/24)</f>
        <v>42328.833333333336</v>
      </c>
      <c r="T4088" s="13">
        <f>(J4088/86400)+25569+(-8/24)</f>
        <v>42304.607627314814</v>
      </c>
      <c r="U4088" t="str">
        <f t="shared" si="254"/>
        <v>Oct</v>
      </c>
      <c r="V4088">
        <f t="shared" si="255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>(E4089/D4089)*100</f>
        <v>0</v>
      </c>
      <c r="P4089" s="6" t="e">
        <f>E4089/L4089</f>
        <v>#DIV/0!</v>
      </c>
      <c r="Q4089" t="str">
        <f t="shared" si="252"/>
        <v>theater</v>
      </c>
      <c r="R4089" t="str">
        <f t="shared" si="253"/>
        <v>plays</v>
      </c>
      <c r="S4089" s="13">
        <f>(I4089/86400)+25569+(-8/24)</f>
        <v>42568.40956018518</v>
      </c>
      <c r="T4089" s="13">
        <f>(J4089/86400)+25569+(-8/24)</f>
        <v>42538.40956018518</v>
      </c>
      <c r="U4089" t="str">
        <f t="shared" si="254"/>
        <v>Jun</v>
      </c>
      <c r="V4089">
        <f t="shared" si="255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>(E4090/D4090)*100</f>
        <v>10.8</v>
      </c>
      <c r="P4090" s="6">
        <f>E4090/L4090</f>
        <v>72</v>
      </c>
      <c r="Q4090" t="str">
        <f t="shared" si="252"/>
        <v>theater</v>
      </c>
      <c r="R4090" t="str">
        <f t="shared" si="253"/>
        <v>plays</v>
      </c>
      <c r="S4090" s="13">
        <f>(I4090/86400)+25569+(-8/24)</f>
        <v>42020.101388888885</v>
      </c>
      <c r="T4090" s="13">
        <f>(J4090/86400)+25569+(-8/24)</f>
        <v>41990.27921296296</v>
      </c>
      <c r="U4090" t="str">
        <f t="shared" si="254"/>
        <v>Dec</v>
      </c>
      <c r="V4090">
        <f t="shared" si="255"/>
        <v>2014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>(E4091/D4091)*100</f>
        <v>4.8</v>
      </c>
      <c r="P4091" s="6">
        <f>E4091/L4091</f>
        <v>30</v>
      </c>
      <c r="Q4091" t="str">
        <f t="shared" si="252"/>
        <v>theater</v>
      </c>
      <c r="R4091" t="str">
        <f t="shared" si="253"/>
        <v>plays</v>
      </c>
      <c r="S4091" s="13">
        <f>(I4091/86400)+25569+(-8/24)</f>
        <v>42155.399305555555</v>
      </c>
      <c r="T4091" s="13">
        <f>(J4091/86400)+25569+(-8/24)</f>
        <v>42122.399166666662</v>
      </c>
      <c r="U4091" t="str">
        <f t="shared" si="254"/>
        <v>Apr</v>
      </c>
      <c r="V4091">
        <f t="shared" si="255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>(E4092/D4092)*100</f>
        <v>3.2</v>
      </c>
      <c r="P4092" s="6">
        <f>E4092/L4092</f>
        <v>10.666666666666666</v>
      </c>
      <c r="Q4092" t="str">
        <f t="shared" si="252"/>
        <v>theater</v>
      </c>
      <c r="R4092" t="str">
        <f t="shared" si="253"/>
        <v>plays</v>
      </c>
      <c r="S4092" s="13">
        <f>(I4092/86400)+25569+(-8/24)</f>
        <v>42223.291666666664</v>
      </c>
      <c r="T4092" s="13">
        <f>(J4092/86400)+25569+(-8/24)</f>
        <v>42209.339548611104</v>
      </c>
      <c r="U4092" t="str">
        <f t="shared" si="254"/>
        <v>Jul</v>
      </c>
      <c r="V4092">
        <f t="shared" si="255"/>
        <v>2015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>(E4093/D4093)*100</f>
        <v>12.75</v>
      </c>
      <c r="P4093" s="6">
        <f>E4093/L4093</f>
        <v>25.5</v>
      </c>
      <c r="Q4093" t="str">
        <f t="shared" si="252"/>
        <v>theater</v>
      </c>
      <c r="R4093" t="str">
        <f t="shared" si="253"/>
        <v>plays</v>
      </c>
      <c r="S4093" s="13">
        <f>(I4093/86400)+25569+(-8/24)</f>
        <v>42020.173043981478</v>
      </c>
      <c r="T4093" s="13">
        <f>(J4093/86400)+25569+(-8/24)</f>
        <v>41990.173043981478</v>
      </c>
      <c r="U4093" t="str">
        <f t="shared" si="254"/>
        <v>Dec</v>
      </c>
      <c r="V4093">
        <f t="shared" si="255"/>
        <v>2014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>(E4094/D4094)*100</f>
        <v>1.8181818181818181E-2</v>
      </c>
      <c r="P4094" s="6">
        <f>E4094/L4094</f>
        <v>20</v>
      </c>
      <c r="Q4094" t="str">
        <f t="shared" si="252"/>
        <v>theater</v>
      </c>
      <c r="R4094" t="str">
        <f t="shared" si="253"/>
        <v>plays</v>
      </c>
      <c r="S4094" s="13">
        <f>(I4094/86400)+25569+(-8/24)</f>
        <v>42098.819988425923</v>
      </c>
      <c r="T4094" s="13">
        <f>(J4094/86400)+25569+(-8/24)</f>
        <v>42038.861655092587</v>
      </c>
      <c r="U4094" t="str">
        <f t="shared" si="254"/>
        <v>Feb</v>
      </c>
      <c r="V4094">
        <f t="shared" si="255"/>
        <v>2015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>(E4095/D4095)*100</f>
        <v>2.4</v>
      </c>
      <c r="P4095" s="6">
        <f>E4095/L4095</f>
        <v>15</v>
      </c>
      <c r="Q4095" t="str">
        <f t="shared" si="252"/>
        <v>theater</v>
      </c>
      <c r="R4095" t="str">
        <f t="shared" si="253"/>
        <v>plays</v>
      </c>
      <c r="S4095" s="13">
        <f>(I4095/86400)+25569+(-8/24)</f>
        <v>42238.482557870368</v>
      </c>
      <c r="T4095" s="13">
        <f>(J4095/86400)+25569+(-8/24)</f>
        <v>42178.482557870368</v>
      </c>
      <c r="U4095" t="str">
        <f t="shared" si="254"/>
        <v>Jun</v>
      </c>
      <c r="V4095">
        <f t="shared" si="255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>(E4096/D4096)*100</f>
        <v>36.5</v>
      </c>
      <c r="P4096" s="6">
        <f>E4096/L4096</f>
        <v>91.25</v>
      </c>
      <c r="Q4096" t="str">
        <f t="shared" si="252"/>
        <v>theater</v>
      </c>
      <c r="R4096" t="str">
        <f t="shared" si="253"/>
        <v>plays</v>
      </c>
      <c r="S4096" s="13">
        <f>(I4096/86400)+25569+(-8/24)</f>
        <v>41933.874305555553</v>
      </c>
      <c r="T4096" s="13">
        <f>(J4096/86400)+25569+(-8/24)</f>
        <v>41889.753472222219</v>
      </c>
      <c r="U4096" t="str">
        <f t="shared" si="254"/>
        <v>Sep</v>
      </c>
      <c r="V4096">
        <f t="shared" si="255"/>
        <v>2014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>(E4097/D4097)*100</f>
        <v>2.666666666666667</v>
      </c>
      <c r="P4097" s="6">
        <f>E4097/L4097</f>
        <v>800</v>
      </c>
      <c r="Q4097" t="str">
        <f t="shared" si="252"/>
        <v>theater</v>
      </c>
      <c r="R4097" t="str">
        <f t="shared" si="253"/>
        <v>plays</v>
      </c>
      <c r="S4097" s="13">
        <f>(I4097/86400)+25569+(-8/24)</f>
        <v>42722.698495370372</v>
      </c>
      <c r="T4097" s="13">
        <f>(J4097/86400)+25569+(-8/24)</f>
        <v>42692.698495370372</v>
      </c>
      <c r="U4097" t="str">
        <f t="shared" si="254"/>
        <v>Nov</v>
      </c>
      <c r="V4097">
        <f t="shared" si="255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>(E4098/D4098)*100</f>
        <v>11.428571428571429</v>
      </c>
      <c r="P4098" s="6">
        <f>E4098/L4098</f>
        <v>80</v>
      </c>
      <c r="Q4098" t="str">
        <f t="shared" si="252"/>
        <v>theater</v>
      </c>
      <c r="R4098" t="str">
        <f t="shared" si="253"/>
        <v>plays</v>
      </c>
      <c r="S4098" s="13">
        <f>(I4098/86400)+25569+(-8/24)</f>
        <v>42794.035416666666</v>
      </c>
      <c r="T4098" s="13">
        <f>(J4098/86400)+25569+(-8/24)</f>
        <v>42750.196979166663</v>
      </c>
      <c r="U4098" t="str">
        <f t="shared" si="254"/>
        <v>Jan</v>
      </c>
      <c r="V4098">
        <f t="shared" si="255"/>
        <v>2017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>(E4099/D4099)*100</f>
        <v>0</v>
      </c>
      <c r="P4099" s="6" t="e">
        <f>E4099/L4099</f>
        <v>#DIV/0!</v>
      </c>
      <c r="Q4099" t="str">
        <f t="shared" ref="Q4099:Q4115" si="256">LEFT(N4099,FIND("/",N4099)-1)</f>
        <v>theater</v>
      </c>
      <c r="R4099" t="str">
        <f t="shared" ref="R4099:R4115" si="257">MID(N4099,FIND("/",N4099)+1,20)</f>
        <v>plays</v>
      </c>
      <c r="S4099" s="13">
        <f>(I4099/86400)+25569+(-8/24)</f>
        <v>42400.663194444445</v>
      </c>
      <c r="T4099" s="13">
        <f>(J4099/86400)+25569+(-8/24)</f>
        <v>42344.491168981483</v>
      </c>
      <c r="U4099" t="str">
        <f t="shared" ref="U4099:U4115" si="258">TEXT(T4099,"mmm")</f>
        <v>Dec</v>
      </c>
      <c r="V4099">
        <f t="shared" ref="V4099:V4115" si="259">YEAR(T4099)</f>
        <v>2015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>(E4100/D4100)*100</f>
        <v>0</v>
      </c>
      <c r="P4100" s="6" t="e">
        <f>E4100/L4100</f>
        <v>#DIV/0!</v>
      </c>
      <c r="Q4100" t="str">
        <f t="shared" si="256"/>
        <v>theater</v>
      </c>
      <c r="R4100" t="str">
        <f t="shared" si="257"/>
        <v>plays</v>
      </c>
      <c r="S4100" s="13">
        <f>(I4100/86400)+25569+(-8/24)</f>
        <v>42525.38885416666</v>
      </c>
      <c r="T4100" s="13">
        <f>(J4100/86400)+25569+(-8/24)</f>
        <v>42495.38885416666</v>
      </c>
      <c r="U4100" t="str">
        <f t="shared" si="258"/>
        <v>May</v>
      </c>
      <c r="V4100">
        <f t="shared" si="259"/>
        <v>2016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>(E4101/D4101)*100</f>
        <v>1.1111111111111112</v>
      </c>
      <c r="P4101" s="6">
        <f>E4101/L4101</f>
        <v>50</v>
      </c>
      <c r="Q4101" t="str">
        <f t="shared" si="256"/>
        <v>theater</v>
      </c>
      <c r="R4101" t="str">
        <f t="shared" si="257"/>
        <v>plays</v>
      </c>
      <c r="S4101" s="13">
        <f>(I4101/86400)+25569+(-8/24)</f>
        <v>42615.517048611109</v>
      </c>
      <c r="T4101" s="13">
        <f>(J4101/86400)+25569+(-8/24)</f>
        <v>42570.517048611109</v>
      </c>
      <c r="U4101" t="str">
        <f t="shared" si="258"/>
        <v>Jul</v>
      </c>
      <c r="V4101">
        <f t="shared" si="259"/>
        <v>2016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>(E4102/D4102)*100</f>
        <v>0</v>
      </c>
      <c r="P4102" s="6" t="e">
        <f>E4102/L4102</f>
        <v>#DIV/0!</v>
      </c>
      <c r="Q4102" t="str">
        <f t="shared" si="256"/>
        <v>theater</v>
      </c>
      <c r="R4102" t="str">
        <f t="shared" si="257"/>
        <v>plays</v>
      </c>
      <c r="S4102" s="13">
        <f>(I4102/86400)+25569+(-8/24)</f>
        <v>41936.791550925926</v>
      </c>
      <c r="T4102" s="13">
        <f>(J4102/86400)+25569+(-8/24)</f>
        <v>41926.791550925926</v>
      </c>
      <c r="U4102" t="str">
        <f t="shared" si="258"/>
        <v>Oct</v>
      </c>
      <c r="V4102">
        <f t="shared" si="259"/>
        <v>2014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>(E4103/D4103)*100</f>
        <v>0</v>
      </c>
      <c r="P4103" s="6" t="e">
        <f>E4103/L4103</f>
        <v>#DIV/0!</v>
      </c>
      <c r="Q4103" t="str">
        <f t="shared" si="256"/>
        <v>theater</v>
      </c>
      <c r="R4103" t="str">
        <f t="shared" si="257"/>
        <v>plays</v>
      </c>
      <c r="S4103" s="13">
        <f>(I4103/86400)+25569+(-8/24)</f>
        <v>42760.570393518516</v>
      </c>
      <c r="T4103" s="13">
        <f>(J4103/86400)+25569+(-8/24)</f>
        <v>42730.570393518516</v>
      </c>
      <c r="U4103" t="str">
        <f t="shared" si="258"/>
        <v>Dec</v>
      </c>
      <c r="V4103">
        <f t="shared" si="259"/>
        <v>2016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>(E4104/D4104)*100</f>
        <v>27.400000000000002</v>
      </c>
      <c r="P4104" s="6">
        <f>E4104/L4104</f>
        <v>22.833333333333332</v>
      </c>
      <c r="Q4104" t="str">
        <f t="shared" si="256"/>
        <v>theater</v>
      </c>
      <c r="R4104" t="str">
        <f t="shared" si="257"/>
        <v>plays</v>
      </c>
      <c r="S4104" s="13">
        <f>(I4104/86400)+25569+(-8/24)</f>
        <v>42505.514733796292</v>
      </c>
      <c r="T4104" s="13">
        <f>(J4104/86400)+25569+(-8/24)</f>
        <v>42475.514733796292</v>
      </c>
      <c r="U4104" t="str">
        <f t="shared" si="258"/>
        <v>Apr</v>
      </c>
      <c r="V4104">
        <f t="shared" si="259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>(E4105/D4105)*100</f>
        <v>10</v>
      </c>
      <c r="P4105" s="6">
        <f>E4105/L4105</f>
        <v>16.666666666666668</v>
      </c>
      <c r="Q4105" t="str">
        <f t="shared" si="256"/>
        <v>theater</v>
      </c>
      <c r="R4105" t="str">
        <f t="shared" si="257"/>
        <v>plays</v>
      </c>
      <c r="S4105" s="13">
        <f>(I4105/86400)+25569+(-8/24)</f>
        <v>42242.438888888886</v>
      </c>
      <c r="T4105" s="13">
        <f>(J4105/86400)+25569+(-8/24)</f>
        <v>42188.499606481484</v>
      </c>
      <c r="U4105" t="str">
        <f t="shared" si="258"/>
        <v>Jul</v>
      </c>
      <c r="V4105">
        <f t="shared" si="259"/>
        <v>2015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>(E4106/D4106)*100</f>
        <v>21.366666666666667</v>
      </c>
      <c r="P4106" s="6">
        <f>E4106/L4106</f>
        <v>45.785714285714285</v>
      </c>
      <c r="Q4106" t="str">
        <f t="shared" si="256"/>
        <v>theater</v>
      </c>
      <c r="R4106" t="str">
        <f t="shared" si="257"/>
        <v>plays</v>
      </c>
      <c r="S4106" s="13">
        <f>(I4106/86400)+25569+(-8/24)</f>
        <v>42669.944837962961</v>
      </c>
      <c r="T4106" s="13">
        <f>(J4106/86400)+25569+(-8/24)</f>
        <v>42639.944837962961</v>
      </c>
      <c r="U4106" t="str">
        <f t="shared" si="258"/>
        <v>Sep</v>
      </c>
      <c r="V4106">
        <f t="shared" si="259"/>
        <v>2016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>(E4107/D4107)*100</f>
        <v>6.9696969696969706</v>
      </c>
      <c r="P4107" s="6">
        <f>E4107/L4107</f>
        <v>383.33333333333331</v>
      </c>
      <c r="Q4107" t="str">
        <f t="shared" si="256"/>
        <v>theater</v>
      </c>
      <c r="R4107" t="str">
        <f t="shared" si="257"/>
        <v>plays</v>
      </c>
      <c r="S4107" s="13">
        <f>(I4107/86400)+25569+(-8/24)</f>
        <v>42729.677187499998</v>
      </c>
      <c r="T4107" s="13">
        <f>(J4107/86400)+25569+(-8/24)</f>
        <v>42696.677187499998</v>
      </c>
      <c r="U4107" t="str">
        <f t="shared" si="258"/>
        <v>Nov</v>
      </c>
      <c r="V4107">
        <f t="shared" si="259"/>
        <v>2016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>(E4108/D4108)*100</f>
        <v>70.599999999999994</v>
      </c>
      <c r="P4108" s="6">
        <f>E4108/L4108</f>
        <v>106.96969696969697</v>
      </c>
      <c r="Q4108" t="str">
        <f t="shared" si="256"/>
        <v>theater</v>
      </c>
      <c r="R4108" t="str">
        <f t="shared" si="257"/>
        <v>plays</v>
      </c>
      <c r="S4108" s="13">
        <f>(I4108/86400)+25569+(-8/24)</f>
        <v>42095.708333333336</v>
      </c>
      <c r="T4108" s="13">
        <f>(J4108/86400)+25569+(-8/24)</f>
        <v>42052.716041666667</v>
      </c>
      <c r="U4108" t="str">
        <f t="shared" si="258"/>
        <v>Feb</v>
      </c>
      <c r="V4108">
        <f t="shared" si="259"/>
        <v>2015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>(E4109/D4109)*100</f>
        <v>2.0500000000000003</v>
      </c>
      <c r="P4109" s="6">
        <f>E4109/L4109</f>
        <v>10.25</v>
      </c>
      <c r="Q4109" t="str">
        <f t="shared" si="256"/>
        <v>theater</v>
      </c>
      <c r="R4109" t="str">
        <f t="shared" si="257"/>
        <v>plays</v>
      </c>
      <c r="S4109" s="13">
        <f>(I4109/86400)+25569+(-8/24)</f>
        <v>41906.583344907405</v>
      </c>
      <c r="T4109" s="13">
        <f>(J4109/86400)+25569+(-8/24)</f>
        <v>41883.583344907405</v>
      </c>
      <c r="U4109" t="str">
        <f t="shared" si="258"/>
        <v>Sep</v>
      </c>
      <c r="V4109">
        <f t="shared" si="259"/>
        <v>2014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>(E4110/D4110)*100</f>
        <v>1.9666666666666666</v>
      </c>
      <c r="P4110" s="6">
        <f>E4110/L4110</f>
        <v>59</v>
      </c>
      <c r="Q4110" t="str">
        <f t="shared" si="256"/>
        <v>theater</v>
      </c>
      <c r="R4110" t="str">
        <f t="shared" si="257"/>
        <v>plays</v>
      </c>
      <c r="S4110" s="13">
        <f>(I4110/86400)+25569+(-8/24)</f>
        <v>42796.874999999993</v>
      </c>
      <c r="T4110" s="13">
        <f>(J4110/86400)+25569+(-8/24)</f>
        <v>42766.698344907403</v>
      </c>
      <c r="U4110" t="str">
        <f t="shared" si="258"/>
        <v>Jan</v>
      </c>
      <c r="V4110">
        <f t="shared" si="259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>(E4111/D4111)*100</f>
        <v>0</v>
      </c>
      <c r="P4111" s="6" t="e">
        <f>E4111/L4111</f>
        <v>#DIV/0!</v>
      </c>
      <c r="Q4111" t="str">
        <f t="shared" si="256"/>
        <v>theater</v>
      </c>
      <c r="R4111" t="str">
        <f t="shared" si="257"/>
        <v>plays</v>
      </c>
      <c r="S4111" s="13">
        <f>(I4111/86400)+25569+(-8/24)</f>
        <v>42337.247731481482</v>
      </c>
      <c r="T4111" s="13">
        <f>(J4111/86400)+25569+(-8/24)</f>
        <v>42307.206064814811</v>
      </c>
      <c r="U4111" t="str">
        <f t="shared" si="258"/>
        <v>Oct</v>
      </c>
      <c r="V4111">
        <f t="shared" si="259"/>
        <v>2015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>(E4112/D4112)*100</f>
        <v>28.666666666666668</v>
      </c>
      <c r="P4112" s="6">
        <f>E4112/L4112</f>
        <v>14.333333333333334</v>
      </c>
      <c r="Q4112" t="str">
        <f t="shared" si="256"/>
        <v>theater</v>
      </c>
      <c r="R4112" t="str">
        <f t="shared" si="257"/>
        <v>plays</v>
      </c>
      <c r="S4112" s="13">
        <f>(I4112/86400)+25569+(-8/24)</f>
        <v>42572.293414351851</v>
      </c>
      <c r="T4112" s="13">
        <f>(J4112/86400)+25569+(-8/24)</f>
        <v>42512.293414351851</v>
      </c>
      <c r="U4112" t="str">
        <f t="shared" si="258"/>
        <v>May</v>
      </c>
      <c r="V4112">
        <f t="shared" si="259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>(E4113/D4113)*100</f>
        <v>3.1333333333333333</v>
      </c>
      <c r="P4113" s="6">
        <f>E4113/L4113</f>
        <v>15.666666666666666</v>
      </c>
      <c r="Q4113" t="str">
        <f t="shared" si="256"/>
        <v>theater</v>
      </c>
      <c r="R4113" t="str">
        <f t="shared" si="257"/>
        <v>plays</v>
      </c>
      <c r="S4113" s="13">
        <f>(I4113/86400)+25569+(-8/24)</f>
        <v>42058.802546296291</v>
      </c>
      <c r="T4113" s="13">
        <f>(J4113/86400)+25569+(-8/24)</f>
        <v>42028.802546296291</v>
      </c>
      <c r="U4113" t="str">
        <f t="shared" si="258"/>
        <v>Jan</v>
      </c>
      <c r="V4113">
        <f t="shared" si="259"/>
        <v>2015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(E4114/D4114)*100</f>
        <v>0.04</v>
      </c>
      <c r="P4114" s="6">
        <f>E4114/L4114</f>
        <v>1</v>
      </c>
      <c r="Q4114" t="str">
        <f t="shared" si="256"/>
        <v>theater</v>
      </c>
      <c r="R4114" t="str">
        <f t="shared" si="257"/>
        <v>plays</v>
      </c>
      <c r="S4114" s="13">
        <f>(I4114/86400)+25569+(-8/24)</f>
        <v>42427.666666666664</v>
      </c>
      <c r="T4114" s="13">
        <f>(J4114/86400)+25569+(-8/24)</f>
        <v>42400.613263888888</v>
      </c>
      <c r="U4114" t="str">
        <f t="shared" si="258"/>
        <v>Jan</v>
      </c>
      <c r="V4114">
        <f t="shared" si="259"/>
        <v>2016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(E4115/D4115)*100</f>
        <v>0.2</v>
      </c>
      <c r="P4115" s="6">
        <f>E4115/L4115</f>
        <v>1</v>
      </c>
      <c r="Q4115" t="str">
        <f t="shared" si="256"/>
        <v>theater</v>
      </c>
      <c r="R4115" t="str">
        <f t="shared" si="257"/>
        <v>plays</v>
      </c>
      <c r="S4115" s="13">
        <f>(I4115/86400)+25569+(-8/24)</f>
        <v>42376.94027777778</v>
      </c>
      <c r="T4115" s="13">
        <f>(J4115/86400)+25569+(-8/24)</f>
        <v>42358.239849537036</v>
      </c>
      <c r="U4115" t="str">
        <f t="shared" si="258"/>
        <v>Dec</v>
      </c>
      <c r="V4115">
        <f t="shared" si="259"/>
        <v>2015</v>
      </c>
    </row>
  </sheetData>
  <autoFilter ref="A1:O4115" xr:uid="{17665AF2-97A2-4F6F-8BC6-27EAC6C45346}"/>
  <conditionalFormatting sqref="F1:F1048576">
    <cfRule type="cellIs" dxfId="3" priority="5" operator="equal">
      <formula>"failed"</formula>
    </cfRule>
    <cfRule type="cellIs" dxfId="2" priority="7" operator="equal">
      <formula>"successful"</formula>
    </cfRule>
    <cfRule type="cellIs" dxfId="1" priority="8" operator="equal">
      <formula>"live"</formula>
    </cfRule>
    <cfRule type="cellIs" dxfId="0" priority="9" operator="equal">
      <formula>"canceled"</formula>
    </cfRule>
  </conditionalFormatting>
  <conditionalFormatting sqref="O1:O1048576">
    <cfRule type="colorScale" priority="1">
      <colorScale>
        <cfvo type="formula" val="0"/>
        <cfvo type="formula" val="100"/>
        <cfvo type="formula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0DF3-80F9-4836-B746-F5CE41A3ACD2}">
  <dimension ref="A1"/>
  <sheetViews>
    <sheetView workbookViewId="0">
      <selection activeCell="A16" sqref="A16"/>
    </sheetView>
  </sheetViews>
  <sheetFormatPr defaultRowHeight="14.5" x14ac:dyDescent="0.35"/>
  <cols>
    <col min="1" max="1" width="31.63281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 HW</vt:lpstr>
      <vt:lpstr>Category Outcome</vt:lpstr>
      <vt:lpstr>Sub Category Outcome</vt:lpstr>
      <vt:lpstr>Sheet8</vt:lpstr>
      <vt:lpstr>MasterData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Ashwini Nadig</cp:lastModifiedBy>
  <dcterms:created xsi:type="dcterms:W3CDTF">2017-04-20T15:17:24Z</dcterms:created>
  <dcterms:modified xsi:type="dcterms:W3CDTF">2018-01-21T06:40:25Z</dcterms:modified>
</cp:coreProperties>
</file>