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d.docs.live.net/79c2bead5a87975f/Documents/MDIA FEST 2023/"/>
    </mc:Choice>
  </mc:AlternateContent>
  <xr:revisionPtr revIDLastSave="53" documentId="8_{42B0B48C-9C94-41E8-B221-932214DE8DCA}" xr6:coauthVersionLast="47" xr6:coauthVersionMax="47" xr10:uidLastSave="{EEE7F6B5-656C-4F3B-837A-A841E059A3BD}"/>
  <bookViews>
    <workbookView xWindow="-98" yWindow="-98" windowWidth="24196" windowHeight="14476" tabRatio="779" firstSheet="1" activeTab="5" xr2:uid="{00000000-000D-0000-FFFF-FFFF00000000}"/>
  </bookViews>
  <sheets>
    <sheet name="ARTS" sheetId="2" r:id="rId1"/>
    <sheet name="SPORTS" sheetId="3" r:id="rId2"/>
    <sheet name="Programs needed subject" sheetId="6" state="hidden" r:id="rId3"/>
    <sheet name="Subject Making Print" sheetId="8" r:id="rId4"/>
    <sheet name="SPORTS PROGRAM TABLE" sheetId="10" r:id="rId5"/>
    <sheet name="ARTS PROGRAM TABLE" sheetId="9" r:id="rId6"/>
    <sheet name="Sheet1" sheetId="12" state="hidden" r:id="rId7"/>
    <sheet name="Mon" sheetId="17" r:id="rId8"/>
    <sheet name="Tue" sheetId="18" r:id="rId9"/>
    <sheet name="Wed" sheetId="19" r:id="rId10"/>
    <sheet name="Thu" sheetId="20" r:id="rId11"/>
    <sheet name="vlook for time limit" sheetId="21" r:id="rId12"/>
    <sheet name="JUDGE WISE" sheetId="16" r:id="rId13"/>
    <sheet name="Sheet2" sheetId="13" state="hidden" r:id="rId14"/>
    <sheet name="Sheet3" sheetId="14" state="hidden" r:id="rId15"/>
    <sheet name="Sheet4" sheetId="15" state="hidden" r:id="rId16"/>
  </sheets>
  <definedNames>
    <definedName name="_xlcn.WorksheetConnection_PROGRAM_LIST_JUDGES.xlsxtbl_programList1" hidden="1">tbl_programList[]</definedName>
    <definedName name="details_program_table">#REF!</definedName>
    <definedName name="_xlnm.Print_Area" localSheetId="0">ARTS!$A$1:$AB$59</definedName>
    <definedName name="_xlnm.Print_Area" localSheetId="5">tbl_programList[#All]</definedName>
    <definedName name="_xlnm.Print_Area" localSheetId="1">SPORTS!$B:$L</definedName>
    <definedName name="Slicer_Date">#N/A</definedName>
    <definedName name="Slicer_Date1">#N/A</definedName>
    <definedName name="Slicer_JUDGE_1">#N/A</definedName>
    <definedName name="Slicer_JUDGE_2">#N/A</definedName>
    <definedName name="Slicer_JUDGE_3">#N/A</definedName>
    <definedName name="Slicer_JUDGE_4">#N/A</definedName>
    <definedName name="Slicer_Section">#N/A</definedName>
    <definedName name="Slicer_Stage_Non_stage">#N/A</definedName>
    <definedName name="Slicer_Venue">#N/A</definedName>
    <definedName name="tbl_program_details">tbl_programList[#All]</definedName>
    <definedName name="tbl_temp_schedule">#REF!</definedName>
    <definedName name="tbl_time_limit">'vlook for time limit'!$A$1:$I$91</definedName>
    <definedName name="tbl_vlook">#REF!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5:slicerCaches>
    </ext>
    <ext xmlns:x15="http://schemas.microsoft.com/office/spreadsheetml/2010/11/main" uri="{FCE2AD5D-F65C-4FA6-A056-5C36A1767C68}">
      <x15:dataModel>
        <x15:modelTables>
          <x15:modelTable id="tbl_programList" name="tbl_programList" connection="WorksheetConnection_PROGRAM_LIST_JUDGES.xlsx!tbl_programLis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5" i="9" l="1"/>
  <c r="AA197" i="15"/>
  <c r="AA197" i="15" a="1"/>
  <c r="Z197" i="15"/>
  <c r="Z197" i="15" a="1"/>
  <c r="Y183" i="15"/>
  <c r="Y183" i="15" a="1"/>
  <c r="X183" i="15"/>
  <c r="X183" i="15" a="1"/>
  <c r="M1" i="15"/>
  <c r="AA197" i="13"/>
  <c r="AA197" i="13" a="1"/>
  <c r="Z197" i="13"/>
  <c r="Z197" i="13" a="1"/>
  <c r="Y183" i="13"/>
  <c r="Y183" i="13" a="1"/>
  <c r="X183" i="13"/>
  <c r="X183" i="13" a="1"/>
  <c r="C2" i="16" a="1"/>
  <c r="C2" i="16" s="1"/>
  <c r="L40" i="12"/>
  <c r="L39" i="12"/>
  <c r="L38" i="12"/>
  <c r="L37" i="12"/>
  <c r="L36" i="12"/>
  <c r="L35" i="12"/>
  <c r="L34" i="12"/>
  <c r="L33" i="12"/>
  <c r="L32" i="12"/>
  <c r="L31" i="12"/>
  <c r="L30" i="12"/>
  <c r="L29" i="12"/>
  <c r="L28" i="12"/>
  <c r="L27" i="12"/>
  <c r="L26" i="12"/>
  <c r="L25" i="12"/>
  <c r="L24" i="12"/>
  <c r="L23" i="12"/>
  <c r="L22" i="12"/>
  <c r="L21" i="12"/>
  <c r="L20" i="12"/>
  <c r="L19" i="12"/>
  <c r="L18" i="12"/>
  <c r="L17" i="12"/>
  <c r="L16" i="12"/>
  <c r="L15" i="12"/>
  <c r="L14" i="12"/>
  <c r="L13" i="12"/>
  <c r="L12" i="12"/>
  <c r="L11" i="12"/>
  <c r="L10" i="12"/>
  <c r="J194" i="9"/>
  <c r="J193" i="9"/>
  <c r="J192" i="9"/>
  <c r="J191" i="9"/>
  <c r="J190" i="9"/>
  <c r="J189" i="9"/>
  <c r="J188" i="9"/>
  <c r="J187" i="9"/>
  <c r="J186" i="9"/>
  <c r="J185" i="9"/>
  <c r="J184" i="9"/>
  <c r="J183" i="9"/>
  <c r="J182" i="9"/>
  <c r="J181" i="9"/>
  <c r="J180" i="9"/>
  <c r="J179" i="9"/>
  <c r="J178" i="9"/>
  <c r="J177" i="9"/>
  <c r="J176" i="9"/>
  <c r="J175" i="9"/>
  <c r="J174" i="9"/>
  <c r="J173" i="9"/>
  <c r="J172" i="9"/>
  <c r="J171" i="9"/>
  <c r="J170" i="9"/>
  <c r="J169" i="9"/>
  <c r="J168" i="9"/>
  <c r="J167" i="9"/>
  <c r="J166" i="9"/>
  <c r="J165" i="9"/>
  <c r="J164" i="9"/>
  <c r="J163" i="9"/>
  <c r="J162" i="9"/>
  <c r="J161" i="9"/>
  <c r="J160" i="9"/>
  <c r="J159" i="9"/>
  <c r="J158" i="9"/>
  <c r="J157" i="9"/>
  <c r="J156" i="9"/>
  <c r="J155" i="9"/>
  <c r="J154" i="9"/>
  <c r="J153" i="9"/>
  <c r="J152" i="9"/>
  <c r="J151" i="9"/>
  <c r="J150" i="9"/>
  <c r="J149" i="9"/>
  <c r="J148" i="9"/>
  <c r="J147" i="9"/>
  <c r="J146" i="9"/>
  <c r="J145" i="9"/>
  <c r="J144" i="9"/>
  <c r="J143" i="9"/>
  <c r="J142" i="9"/>
  <c r="J141" i="9"/>
  <c r="J140" i="9"/>
  <c r="J139" i="9"/>
  <c r="J138" i="9"/>
  <c r="J137" i="9"/>
  <c r="J136" i="9"/>
  <c r="J135" i="9"/>
  <c r="J134" i="9"/>
  <c r="J133" i="9"/>
  <c r="J132" i="9"/>
  <c r="J131" i="9"/>
  <c r="J130" i="9"/>
  <c r="J129" i="9"/>
  <c r="J128" i="9"/>
  <c r="J127" i="9"/>
  <c r="J126" i="9"/>
  <c r="J125" i="9"/>
  <c r="J124" i="9"/>
  <c r="J123" i="9"/>
  <c r="J122" i="9"/>
  <c r="J121" i="9"/>
  <c r="J120" i="9"/>
  <c r="J119" i="9"/>
  <c r="J118" i="9"/>
  <c r="J117" i="9"/>
  <c r="J116" i="9"/>
  <c r="J115" i="9"/>
  <c r="J114" i="9"/>
  <c r="J113" i="9"/>
  <c r="J112" i="9"/>
  <c r="J111" i="9"/>
  <c r="J110" i="9"/>
  <c r="J109" i="9"/>
  <c r="J108" i="9"/>
  <c r="J107" i="9"/>
  <c r="J106" i="9"/>
  <c r="J105" i="9"/>
  <c r="J104" i="9"/>
  <c r="J103" i="9"/>
  <c r="J102" i="9"/>
  <c r="A102" i="9"/>
  <c r="J101" i="9"/>
  <c r="A101" i="9"/>
  <c r="K100" i="9"/>
  <c r="J100" i="9"/>
  <c r="J99" i="9"/>
  <c r="M98" i="9"/>
  <c r="L98" i="9"/>
  <c r="K98" i="9"/>
  <c r="J98" i="9"/>
  <c r="J97" i="9"/>
  <c r="M96" i="9"/>
  <c r="L96" i="9"/>
  <c r="K96" i="9"/>
  <c r="J96" i="9"/>
  <c r="M95" i="9"/>
  <c r="L95" i="9"/>
  <c r="K95" i="9"/>
  <c r="J95" i="9"/>
  <c r="M94" i="9"/>
  <c r="L94" i="9"/>
  <c r="K94" i="9"/>
  <c r="J94" i="9"/>
  <c r="J93" i="9"/>
  <c r="N92" i="9"/>
  <c r="K92" i="9"/>
  <c r="J92" i="9"/>
  <c r="M91" i="9"/>
  <c r="L91" i="9"/>
  <c r="K91" i="9"/>
  <c r="J91" i="9"/>
  <c r="M90" i="9"/>
  <c r="L90" i="9"/>
  <c r="K90" i="9"/>
  <c r="J90" i="9"/>
  <c r="M89" i="9"/>
  <c r="L89" i="9"/>
  <c r="K89" i="9"/>
  <c r="J89" i="9"/>
  <c r="M88" i="9"/>
  <c r="L88" i="9"/>
  <c r="K88" i="9"/>
  <c r="J88" i="9"/>
  <c r="K87" i="9"/>
  <c r="J87" i="9"/>
  <c r="K80" i="9"/>
  <c r="J80" i="9"/>
  <c r="J85" i="9"/>
  <c r="K86" i="9"/>
  <c r="J86" i="9"/>
  <c r="M82" i="9"/>
  <c r="L82" i="9"/>
  <c r="K82" i="9"/>
  <c r="J82" i="9"/>
  <c r="J81" i="9"/>
  <c r="K83" i="9"/>
  <c r="J83" i="9"/>
  <c r="N79" i="9"/>
  <c r="M79" i="9"/>
  <c r="L79" i="9"/>
  <c r="K79" i="9"/>
  <c r="J79" i="9"/>
  <c r="N78" i="9"/>
  <c r="M78" i="9"/>
  <c r="K78" i="9"/>
  <c r="J78" i="9"/>
  <c r="M77" i="9"/>
  <c r="L77" i="9"/>
  <c r="K77" i="9"/>
  <c r="J77" i="9"/>
  <c r="M76" i="9"/>
  <c r="L76" i="9"/>
  <c r="K76" i="9"/>
  <c r="J76" i="9"/>
  <c r="N75" i="9"/>
  <c r="M75" i="9"/>
  <c r="L75" i="9"/>
  <c r="K75" i="9"/>
  <c r="J75" i="9"/>
  <c r="M74" i="9"/>
  <c r="L74" i="9"/>
  <c r="K74" i="9"/>
  <c r="J74" i="9"/>
  <c r="N73" i="9"/>
  <c r="M73" i="9"/>
  <c r="L73" i="9"/>
  <c r="K73" i="9"/>
  <c r="J73" i="9"/>
  <c r="N72" i="9"/>
  <c r="M72" i="9"/>
  <c r="L72" i="9"/>
  <c r="K72" i="9"/>
  <c r="J72" i="9"/>
  <c r="M71" i="9"/>
  <c r="L71" i="9"/>
  <c r="K71" i="9"/>
  <c r="J71" i="9"/>
  <c r="M70" i="9"/>
  <c r="L70" i="9"/>
  <c r="K70" i="9"/>
  <c r="J70" i="9"/>
  <c r="N69" i="9"/>
  <c r="K69" i="9"/>
  <c r="J69" i="9"/>
  <c r="K68" i="9"/>
  <c r="J68" i="9"/>
  <c r="N67" i="9"/>
  <c r="M67" i="9"/>
  <c r="K67" i="9"/>
  <c r="J67" i="9"/>
  <c r="K66" i="9"/>
  <c r="J66" i="9"/>
  <c r="L65" i="9"/>
  <c r="K65" i="9"/>
  <c r="J65" i="9"/>
  <c r="K64" i="9"/>
  <c r="J64" i="9"/>
  <c r="M63" i="9"/>
  <c r="K63" i="9"/>
  <c r="J63" i="9"/>
  <c r="N62" i="9"/>
  <c r="M62" i="9"/>
  <c r="L62" i="9"/>
  <c r="K62" i="9"/>
  <c r="J62" i="9"/>
  <c r="N61" i="9"/>
  <c r="M61" i="9"/>
  <c r="K61" i="9"/>
  <c r="J61" i="9"/>
  <c r="M60" i="9"/>
  <c r="L60" i="9"/>
  <c r="K60" i="9"/>
  <c r="J60" i="9"/>
  <c r="N59" i="9"/>
  <c r="M59" i="9"/>
  <c r="L59" i="9"/>
  <c r="K59" i="9"/>
  <c r="J59" i="9"/>
  <c r="K58" i="9"/>
  <c r="J58" i="9"/>
  <c r="N57" i="9"/>
  <c r="M57" i="9"/>
  <c r="L57" i="9"/>
  <c r="K57" i="9"/>
  <c r="J57" i="9"/>
  <c r="M56" i="9"/>
  <c r="L56" i="9"/>
  <c r="K56" i="9"/>
  <c r="J56" i="9"/>
  <c r="M55" i="9"/>
  <c r="L55" i="9"/>
  <c r="K55" i="9"/>
  <c r="J55" i="9"/>
  <c r="M54" i="9"/>
  <c r="L54" i="9"/>
  <c r="K54" i="9"/>
  <c r="J54" i="9"/>
  <c r="M53" i="9"/>
  <c r="L53" i="9"/>
  <c r="K53" i="9"/>
  <c r="J53" i="9"/>
  <c r="N52" i="9"/>
  <c r="M52" i="9"/>
  <c r="K52" i="9"/>
  <c r="J52" i="9"/>
  <c r="N51" i="9"/>
  <c r="M51" i="9"/>
  <c r="K51" i="9"/>
  <c r="J51" i="9"/>
  <c r="N50" i="9"/>
  <c r="M50" i="9"/>
  <c r="L50" i="9"/>
  <c r="K50" i="9"/>
  <c r="J50" i="9"/>
  <c r="M49" i="9"/>
  <c r="K49" i="9"/>
  <c r="J49" i="9"/>
  <c r="N48" i="9"/>
  <c r="K48" i="9"/>
  <c r="J48" i="9"/>
  <c r="N47" i="9"/>
  <c r="J47" i="9"/>
  <c r="N46" i="9"/>
  <c r="M46" i="9"/>
  <c r="K46" i="9"/>
  <c r="J46" i="9"/>
  <c r="K45" i="9"/>
  <c r="J45" i="9"/>
  <c r="M44" i="9"/>
  <c r="K44" i="9"/>
  <c r="J44" i="9"/>
  <c r="K43" i="9"/>
  <c r="J43" i="9"/>
  <c r="M42" i="9"/>
  <c r="K42" i="9"/>
  <c r="J42" i="9"/>
  <c r="J41" i="9"/>
  <c r="M40" i="9"/>
  <c r="L40" i="9"/>
  <c r="K40" i="9"/>
  <c r="J40" i="9"/>
  <c r="N39" i="9"/>
  <c r="M39" i="9"/>
  <c r="L39" i="9"/>
  <c r="K39" i="9"/>
  <c r="J39" i="9"/>
  <c r="N38" i="9"/>
  <c r="M38" i="9"/>
  <c r="L38" i="9"/>
  <c r="K38" i="9"/>
  <c r="J38" i="9"/>
  <c r="N37" i="9"/>
  <c r="K37" i="9"/>
  <c r="J37" i="9"/>
  <c r="N36" i="9"/>
  <c r="M36" i="9"/>
  <c r="K36" i="9"/>
  <c r="J36" i="9"/>
  <c r="J35" i="9"/>
  <c r="L34" i="9"/>
  <c r="K34" i="9"/>
  <c r="J34" i="9"/>
  <c r="J33" i="9"/>
  <c r="J32" i="9"/>
  <c r="M31" i="9"/>
  <c r="L31" i="9"/>
  <c r="J31" i="9"/>
  <c r="M30" i="9"/>
  <c r="L30" i="9"/>
  <c r="J30" i="9"/>
  <c r="J29" i="9"/>
  <c r="N28" i="9"/>
  <c r="M28" i="9"/>
  <c r="L28" i="9"/>
  <c r="J28" i="9"/>
  <c r="N27" i="9"/>
  <c r="M27" i="9"/>
  <c r="L27" i="9"/>
  <c r="J27" i="9"/>
  <c r="N26" i="9"/>
  <c r="J26" i="9"/>
  <c r="N25" i="9"/>
  <c r="M25" i="9"/>
  <c r="L25" i="9"/>
  <c r="J25" i="9"/>
  <c r="M24" i="9"/>
  <c r="L24" i="9"/>
  <c r="J24" i="9"/>
  <c r="N23" i="9"/>
  <c r="J23" i="9"/>
  <c r="M22" i="9"/>
  <c r="L22" i="9"/>
  <c r="J22" i="9"/>
  <c r="N21" i="9"/>
  <c r="M21" i="9"/>
  <c r="L21" i="9"/>
  <c r="J21" i="9"/>
  <c r="J20" i="9"/>
  <c r="M19" i="9"/>
  <c r="L19" i="9"/>
  <c r="J19" i="9"/>
  <c r="N18" i="9"/>
  <c r="M18" i="9"/>
  <c r="L18" i="9"/>
  <c r="J18" i="9"/>
  <c r="M17" i="9"/>
  <c r="L17" i="9"/>
  <c r="J17" i="9"/>
  <c r="M16" i="9"/>
  <c r="L16" i="9"/>
  <c r="J16" i="9"/>
  <c r="N15" i="9"/>
  <c r="M15" i="9"/>
  <c r="L15" i="9"/>
  <c r="J15" i="9"/>
  <c r="J14" i="9"/>
  <c r="N13" i="9"/>
  <c r="M13" i="9"/>
  <c r="J13" i="9"/>
  <c r="M12" i="9"/>
  <c r="J12" i="9"/>
  <c r="J11" i="9"/>
  <c r="M10" i="9"/>
  <c r="L10" i="9"/>
  <c r="J10" i="9"/>
  <c r="M9" i="9"/>
  <c r="L9" i="9"/>
  <c r="J9" i="9"/>
  <c r="M8" i="9"/>
  <c r="L8" i="9"/>
  <c r="J8" i="9"/>
  <c r="M7" i="9"/>
  <c r="L7" i="9"/>
  <c r="J7" i="9"/>
  <c r="N6" i="9"/>
  <c r="M6" i="9"/>
  <c r="L6" i="9"/>
  <c r="J6" i="9"/>
  <c r="M5" i="9"/>
  <c r="L5" i="9"/>
  <c r="J5" i="9"/>
  <c r="N4" i="9"/>
  <c r="M4" i="9"/>
  <c r="L4" i="9"/>
  <c r="K4" i="9"/>
  <c r="J4" i="9"/>
  <c r="J3" i="9"/>
  <c r="A3" i="9"/>
  <c r="J2" i="9"/>
  <c r="A2" i="9"/>
  <c r="J22" i="8"/>
  <c r="J21" i="8"/>
  <c r="J20" i="8"/>
  <c r="J19" i="8"/>
  <c r="J18" i="8"/>
  <c r="J17" i="8"/>
  <c r="J16" i="8"/>
  <c r="J15" i="8"/>
  <c r="J14" i="8"/>
  <c r="J13" i="8"/>
  <c r="J12" i="8"/>
  <c r="J11" i="8"/>
  <c r="J10" i="8"/>
  <c r="J9" i="8"/>
  <c r="J8" i="8"/>
  <c r="J7" i="8"/>
  <c r="J6" i="8"/>
  <c r="J5" i="8"/>
  <c r="J4" i="8"/>
  <c r="J3" i="8"/>
  <c r="Z28" i="2"/>
  <c r="Z24" i="2"/>
  <c r="Z22" i="2"/>
  <c r="Z20" i="2"/>
  <c r="Z16" i="2"/>
  <c r="Z14" i="2"/>
  <c r="AB13" i="2"/>
  <c r="Z12" i="2"/>
  <c r="AB11" i="2"/>
  <c r="AB7" i="2"/>
  <c r="Z7" i="2"/>
  <c r="AB5" i="2"/>
  <c r="Z5" i="2"/>
  <c r="AB3" i="2"/>
  <c r="Z3" i="2"/>
  <c r="C3" i="16" l="1" a="1"/>
  <c r="C3" i="16" s="1"/>
  <c r="B3" i="16" s="1" a="1"/>
  <c r="B3"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97E3FC-EB8C-4022-8A3B-E8AF411FCA44}" name="CONCEPT NOTE" type="4" refreshedVersion="0" background="1">
    <webPr xml="1" sourceData="1" url="C:\Users\ashra\Downloads\CONCEPT NOTE.xml" htmlTables="1" htmlFormat="all"/>
  </connection>
  <connection id="2" xr16:uid="{4CB7A2DB-3DAA-46B8-83AD-2F5B711D2C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F107371-2D1E-4297-A7F4-1C483FD553CF}" name="WorksheetConnection_PROGRAM_LIST_JUDGES.xlsx!tbl_programList" type="102" refreshedVersion="8" minRefreshableVersion="5" saveData="1">
    <extLst>
      <ext xmlns:x15="http://schemas.microsoft.com/office/spreadsheetml/2010/11/main" uri="{DE250136-89BD-433C-8126-D09CA5730AF9}">
        <x15:connection id="tbl_programList">
          <x15:rangePr sourceName="_xlcn.WorksheetConnection_PROGRAM_LIST_JUDGES.xlsxtbl_programLis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<sst xmlns="http://schemas.openxmlformats.org/spreadsheetml/2006/main" count="8231" uniqueCount="895">
  <si>
    <t>News Writing MLM</t>
  </si>
  <si>
    <t>POEM WRITING MLM</t>
  </si>
  <si>
    <t>Short story MLM</t>
  </si>
  <si>
    <t>Water Painting</t>
  </si>
  <si>
    <t>STAGE</t>
  </si>
  <si>
    <t xml:space="preserve">SPEECH ENG </t>
  </si>
  <si>
    <t>Mala Composition</t>
  </si>
  <si>
    <t>Non-Stage</t>
  </si>
  <si>
    <t>Stage</t>
  </si>
  <si>
    <t>Group</t>
  </si>
  <si>
    <t>Non Stage</t>
  </si>
  <si>
    <t>SUB JUNIOR</t>
  </si>
  <si>
    <t>Ball Throwing</t>
  </si>
  <si>
    <t>1t(4)</t>
  </si>
  <si>
    <t>JUNIOR</t>
  </si>
  <si>
    <t>Discus Throw</t>
  </si>
  <si>
    <t>Javelin Throw</t>
  </si>
  <si>
    <t>Shot Put</t>
  </si>
  <si>
    <t>SENIOR</t>
  </si>
  <si>
    <t>Running 100</t>
  </si>
  <si>
    <t>Kick off</t>
  </si>
  <si>
    <t>SUPER SENIOR</t>
  </si>
  <si>
    <t>Treasure Hunt</t>
  </si>
  <si>
    <t>1t(2)</t>
  </si>
  <si>
    <t>Tug of war</t>
  </si>
  <si>
    <t>Marathon</t>
  </si>
  <si>
    <t>GENERAL</t>
  </si>
  <si>
    <t>DICTIONARY MAKING ARB</t>
  </si>
  <si>
    <t>ACRYLIC PAINTING</t>
  </si>
  <si>
    <t>TRANSLATION TRILINGUAL</t>
  </si>
  <si>
    <t>MEMORY TEST</t>
  </si>
  <si>
    <t>SENTENCE TRANSLATION</t>
  </si>
  <si>
    <t>TAḤLĪL AL-ʿIBĀRAH</t>
  </si>
  <si>
    <t>PENCIL DRAWING</t>
  </si>
  <si>
    <t>GK QUIZ</t>
  </si>
  <si>
    <t>ALFIYA CONTEST</t>
  </si>
  <si>
    <t>SUDOKU</t>
  </si>
  <si>
    <t>MATH TALENT</t>
  </si>
  <si>
    <t>GK TALENT</t>
  </si>
  <si>
    <t>VOCABULARY</t>
  </si>
  <si>
    <t>SCIENCE MASTER</t>
  </si>
  <si>
    <t>SWARF IQ</t>
  </si>
  <si>
    <t>CARTOON</t>
  </si>
  <si>
    <t>ESSAY WRITING MLM</t>
  </si>
  <si>
    <t>ESSAY ARB</t>
  </si>
  <si>
    <t>CALLIGRAPHY</t>
  </si>
  <si>
    <t>ESSAY ENG</t>
  </si>
  <si>
    <t>ESSAY MLM</t>
  </si>
  <si>
    <t>ESSAY URD</t>
  </si>
  <si>
    <t>NEWS WRITING MLM</t>
  </si>
  <si>
    <t>POEM ARB</t>
  </si>
  <si>
    <t>POEM ENG</t>
  </si>
  <si>
    <t>FEATURE MLM</t>
  </si>
  <si>
    <t>POEM MLM</t>
  </si>
  <si>
    <t>MS PAINT</t>
  </si>
  <si>
    <t>POEM URD</t>
  </si>
  <si>
    <t>NEWS WRITING ENG</t>
  </si>
  <si>
    <t>TYPING MASTER ENG</t>
  </si>
  <si>
    <t>NEWS WRITING URD</t>
  </si>
  <si>
    <t>SHORT STORY ARB</t>
  </si>
  <si>
    <t>SHORT STORY ENG</t>
  </si>
  <si>
    <t>ADHĀN</t>
  </si>
  <si>
    <t>SHORT STORY URD</t>
  </si>
  <si>
    <t>CONVERSATION MLM</t>
  </si>
  <si>
    <t>ḤIFẒ</t>
  </si>
  <si>
    <t>KADHAKADHANAM MLM</t>
  </si>
  <si>
    <t>EXCEL EXPERT</t>
  </si>
  <si>
    <t>QIRĀʾAH</t>
  </si>
  <si>
    <t>TYPING QUADRILINGUAL</t>
  </si>
  <si>
    <t>SONG ARB</t>
  </si>
  <si>
    <t>PHOTOGRAPHY</t>
  </si>
  <si>
    <t>SONG MLM</t>
  </si>
  <si>
    <t>HISTORY TALK ENG</t>
  </si>
  <si>
    <t>POSTER DESIGNING DIGITAL</t>
  </si>
  <si>
    <t>SONG URD</t>
  </si>
  <si>
    <t>JUST A MINUTE</t>
  </si>
  <si>
    <t>SPEECH &amp; SONG MLM</t>
  </si>
  <si>
    <t>PADHYAPARAYANAM</t>
  </si>
  <si>
    <t>SPEECH ARB</t>
  </si>
  <si>
    <t>SPEECH ENG</t>
  </si>
  <si>
    <t>SPEECH MLM</t>
  </si>
  <si>
    <t>SONG ENG</t>
  </si>
  <si>
    <t>SPEECH URD</t>
  </si>
  <si>
    <t>EXTEMPORE SPEECH MLM</t>
  </si>
  <si>
    <t>WAʿẒ</t>
  </si>
  <si>
    <t>FACE TO FACE ENG</t>
  </si>
  <si>
    <t>MASHUP</t>
  </si>
  <si>
    <t>MOTIVATIONAL SPEECH ENG</t>
  </si>
  <si>
    <t>NASHEED ARB</t>
  </si>
  <si>
    <t>READING ARB</t>
  </si>
  <si>
    <t>SPEECH &amp; SONG ARB</t>
  </si>
  <si>
    <t>READING ENG</t>
  </si>
  <si>
    <t>READING MLM</t>
  </si>
  <si>
    <t>READING URD</t>
  </si>
  <si>
    <t>INSTANT MAGAZINE MLM</t>
  </si>
  <si>
    <t>TEACHING</t>
  </si>
  <si>
    <t>WORD FIGHT ENG</t>
  </si>
  <si>
    <t>INSTANT MAGAZINE ENG</t>
  </si>
  <si>
    <t>QAWWALI URD</t>
  </si>
  <si>
    <t>ACADEMIC TALK ENG</t>
  </si>
  <si>
    <t>DIGITAL MAGAZINE</t>
  </si>
  <si>
    <t>DOCUMENTARY NARRATION ARB</t>
  </si>
  <si>
    <t>COLLAGE</t>
  </si>
  <si>
    <t>GENERAL SPEECH MLM</t>
  </si>
  <si>
    <t>DOCUMENTARY</t>
  </si>
  <si>
    <t>KAVIYARANG</t>
  </si>
  <si>
    <t>MUNĀẒARAH</t>
  </si>
  <si>
    <t>KHUṬBAH</t>
  </si>
  <si>
    <t>DEBATE ENGLISH</t>
  </si>
  <si>
    <t>MAPPILAPPATT</t>
  </si>
  <si>
    <t>PROJECT BRANDING</t>
  </si>
  <si>
    <t>MOCK INTERVIEW ENG</t>
  </si>
  <si>
    <t>SUFI SANGEEDAM</t>
  </si>
  <si>
    <t>NEWS WRITING &amp; READING ARB</t>
  </si>
  <si>
    <t>REVERSE QUIZ</t>
  </si>
  <si>
    <t>SIYASI THAQREER URD</t>
  </si>
  <si>
    <t>TADRĪS</t>
  </si>
  <si>
    <t>ABSTRACT WRITING ENG</t>
  </si>
  <si>
    <t>ACADEMIC ESSAY ENG</t>
  </si>
  <si>
    <t>PROOF READING ARB</t>
  </si>
  <si>
    <t>PROOF READING ENG</t>
  </si>
  <si>
    <t>PROOF READING MLM</t>
  </si>
  <si>
    <t>PROOF READING URD</t>
  </si>
  <si>
    <t>SHORT STORY MLM</t>
  </si>
  <si>
    <t>DIGITAL TABLOID ARB</t>
  </si>
  <si>
    <t>MUSHĀʿARAH</t>
  </si>
  <si>
    <t>MULTI LING HAND WRITING
ARB, MLM, ENG, URD AND HIND</t>
  </si>
  <si>
    <r>
      <rPr>
        <b/>
        <sz val="11"/>
        <color rgb="FFFFFFFF"/>
        <rFont val="Cambria"/>
        <family val="1"/>
      </rPr>
      <t xml:space="preserve">KULLIYYAH </t>
    </r>
    <r>
      <rPr>
        <b/>
        <sz val="8"/>
        <color rgb="FFFFFFFF"/>
        <rFont val="Cambria"/>
        <family val="1"/>
      </rPr>
      <t>(GENERAL)</t>
    </r>
  </si>
  <si>
    <t>FATWA COUNCIL</t>
  </si>
  <si>
    <t>JOURNAL</t>
  </si>
  <si>
    <t>CAPTION MAKING</t>
  </si>
  <si>
    <t>SLOGAN MAKING</t>
  </si>
  <si>
    <t>GRAMMAR QUIZ QUADRILI</t>
  </si>
  <si>
    <t>PROJECT PRESEN ENG</t>
  </si>
  <si>
    <t>SCREENPLAYWRTML</t>
  </si>
  <si>
    <t>DICTIONARY MAKING ENG</t>
  </si>
  <si>
    <t>TYPING ENG</t>
  </si>
  <si>
    <t>POSTER DESIGNING (non digital)</t>
  </si>
  <si>
    <t>Sub Junior (1-2)</t>
  </si>
  <si>
    <t>Junior (3-4)</t>
  </si>
  <si>
    <t>Senior (5-7)</t>
  </si>
  <si>
    <t>Sup Senior (8-10)</t>
  </si>
  <si>
    <t>TYPING MASTER MLM</t>
  </si>
  <si>
    <t>MADH GANAM MLM</t>
  </si>
  <si>
    <t>POLITICAL SATIRE MLM</t>
  </si>
  <si>
    <t>Football</t>
  </si>
  <si>
    <t>Item</t>
  </si>
  <si>
    <t>S.No</t>
  </si>
  <si>
    <t>Program Name</t>
  </si>
  <si>
    <r>
      <rPr>
        <b/>
        <sz val="11"/>
        <color rgb="FF000000"/>
        <rFont val="Times New Roman"/>
        <family val="1"/>
        <scheme val="major"/>
      </rPr>
      <t>Number of
Candidates</t>
    </r>
  </si>
  <si>
    <t>SPORTS</t>
  </si>
  <si>
    <t>INDIVIDUAL</t>
  </si>
  <si>
    <t>Music Chair</t>
  </si>
  <si>
    <t>Long Jump</t>
  </si>
  <si>
    <t>Elephant Tail</t>
  </si>
  <si>
    <t>Stone Picking</t>
  </si>
  <si>
    <t>Shoot to Point</t>
  </si>
  <si>
    <t>Balloon Keeping</t>
  </si>
  <si>
    <t>Spoon Balance</t>
  </si>
  <si>
    <t>Water Filling</t>
  </si>
  <si>
    <t>GROUP</t>
  </si>
  <si>
    <t>Water filling relay</t>
  </si>
  <si>
    <t>2t (2)</t>
  </si>
  <si>
    <t>Relay</t>
  </si>
  <si>
    <t>Badminton</t>
  </si>
  <si>
    <t>High Jump</t>
  </si>
  <si>
    <t>Sweet Eating</t>
  </si>
  <si>
    <t>Running 200</t>
  </si>
  <si>
    <t>Stand jump</t>
  </si>
  <si>
    <t>Pot breaking</t>
  </si>
  <si>
    <t>Ball Thrawing</t>
  </si>
  <si>
    <t>1t (4)</t>
  </si>
  <si>
    <t>Push up</t>
  </si>
  <si>
    <t>Mass balance</t>
  </si>
  <si>
    <t>Panchagusti</t>
  </si>
  <si>
    <t>Juggling</t>
  </si>
  <si>
    <t>Basket Ball</t>
  </si>
  <si>
    <t>ANNOUNCEMENT</t>
  </si>
  <si>
    <t>ARTICLE SUBMISSION</t>
  </si>
  <si>
    <t>VIDEO MAKING</t>
  </si>
  <si>
    <t>FEATURE WRITING</t>
  </si>
  <si>
    <t>EXTEMPORE SPEECH ARB</t>
  </si>
  <si>
    <t>GD ENGLISH</t>
  </si>
  <si>
    <t>WEB DESIGNING</t>
  </si>
  <si>
    <t>CAMPUS BRAIN</t>
  </si>
  <si>
    <t>GEO GIANT</t>
  </si>
  <si>
    <t>SPELLING BEE</t>
  </si>
  <si>
    <t>FEATURE ENG</t>
  </si>
  <si>
    <t>TRANSLITERATION ARB ENG</t>
  </si>
  <si>
    <t>TRANSLITERATION HND URD</t>
  </si>
  <si>
    <t>WORD FIGHT URD</t>
  </si>
  <si>
    <t>CAPTION WRITIING URD</t>
  </si>
  <si>
    <t>WALL PAINTING</t>
  </si>
  <si>
    <t>Non-stage</t>
  </si>
  <si>
    <t>GD URD</t>
  </si>
  <si>
    <t>HIFZ AND THAJWEED</t>
  </si>
  <si>
    <t>GD MLM</t>
  </si>
  <si>
    <t>Subject</t>
  </si>
  <si>
    <t>Usthad</t>
  </si>
  <si>
    <t>IBR</t>
  </si>
  <si>
    <t>BARI</t>
  </si>
  <si>
    <t>VM</t>
  </si>
  <si>
    <t>MHD</t>
  </si>
  <si>
    <t>ABD</t>
  </si>
  <si>
    <t>Sub Junior</t>
  </si>
  <si>
    <t>Junior</t>
  </si>
  <si>
    <t>Senior</t>
  </si>
  <si>
    <t>Super Senior</t>
  </si>
  <si>
    <t>General</t>
  </si>
  <si>
    <t>RAES</t>
  </si>
  <si>
    <t>SDQ</t>
  </si>
  <si>
    <t>SIR</t>
  </si>
  <si>
    <t>MUS</t>
  </si>
  <si>
    <t>SMD</t>
  </si>
  <si>
    <t>ZINU</t>
  </si>
  <si>
    <t>SAB</t>
  </si>
  <si>
    <t>ASF</t>
  </si>
  <si>
    <t>SDQL</t>
  </si>
  <si>
    <t>THA</t>
  </si>
  <si>
    <t>BTS</t>
  </si>
  <si>
    <t>NFL</t>
  </si>
  <si>
    <t>ANS</t>
  </si>
  <si>
    <t>LUQ</t>
  </si>
  <si>
    <t>URD</t>
  </si>
  <si>
    <t>ABD, BAR, SDQ</t>
  </si>
  <si>
    <t>RAES, SAB, ANS</t>
  </si>
  <si>
    <t>RAES, ZINU, IBR</t>
  </si>
  <si>
    <t>Stg/Non-stg</t>
  </si>
  <si>
    <t>Section</t>
  </si>
  <si>
    <t>Program</t>
  </si>
  <si>
    <t>Sl.</t>
  </si>
  <si>
    <t>Subject Maker</t>
  </si>
  <si>
    <t>Cricket</t>
  </si>
  <si>
    <t>TOTAL PROGRAMS</t>
  </si>
  <si>
    <t>SJ01</t>
  </si>
  <si>
    <t>SJ02</t>
  </si>
  <si>
    <t>SJ03</t>
  </si>
  <si>
    <t>SJ04</t>
  </si>
  <si>
    <t>SJ05</t>
  </si>
  <si>
    <t>SJ06</t>
  </si>
  <si>
    <t>SJ07</t>
  </si>
  <si>
    <t>SJ08</t>
  </si>
  <si>
    <t>SJ09</t>
  </si>
  <si>
    <t>SJ10</t>
  </si>
  <si>
    <t>SJ11</t>
  </si>
  <si>
    <t>SJ12</t>
  </si>
  <si>
    <t>SJ13</t>
  </si>
  <si>
    <t>SJ14</t>
  </si>
  <si>
    <t>SJ15</t>
  </si>
  <si>
    <t>SJ16</t>
  </si>
  <si>
    <t>SJ17</t>
  </si>
  <si>
    <t>SJ18</t>
  </si>
  <si>
    <t>SJ19</t>
  </si>
  <si>
    <t>SJ20</t>
  </si>
  <si>
    <t>SJ21</t>
  </si>
  <si>
    <t>SJ22</t>
  </si>
  <si>
    <t>SJ23</t>
  </si>
  <si>
    <t>SJ24</t>
  </si>
  <si>
    <t>SJ25</t>
  </si>
  <si>
    <t>SJ26</t>
  </si>
  <si>
    <t>SJ27</t>
  </si>
  <si>
    <t>SJ28</t>
  </si>
  <si>
    <t>SJ29</t>
  </si>
  <si>
    <t>SJ30</t>
  </si>
  <si>
    <t>SJ31</t>
  </si>
  <si>
    <t>SJ32</t>
  </si>
  <si>
    <t>SJ33</t>
  </si>
  <si>
    <t>SJ34</t>
  </si>
  <si>
    <t>SJ35</t>
  </si>
  <si>
    <t>SJ36</t>
  </si>
  <si>
    <t>SJ37</t>
  </si>
  <si>
    <t>SJ38</t>
  </si>
  <si>
    <t>SJ39</t>
  </si>
  <si>
    <t>SJ40</t>
  </si>
  <si>
    <t>SJ41</t>
  </si>
  <si>
    <t>SJ42</t>
  </si>
  <si>
    <t>SJ43</t>
  </si>
  <si>
    <t>SS01</t>
  </si>
  <si>
    <t>SS02</t>
  </si>
  <si>
    <t>SS03</t>
  </si>
  <si>
    <t>SS04</t>
  </si>
  <si>
    <t>SS05</t>
  </si>
  <si>
    <t>SS06</t>
  </si>
  <si>
    <t>SS07</t>
  </si>
  <si>
    <t>SS08</t>
  </si>
  <si>
    <t>SS09</t>
  </si>
  <si>
    <t>SS10</t>
  </si>
  <si>
    <t>SS11</t>
  </si>
  <si>
    <t>SS12</t>
  </si>
  <si>
    <t>SS13</t>
  </si>
  <si>
    <t>SS14</t>
  </si>
  <si>
    <t>SS15</t>
  </si>
  <si>
    <t>SS16</t>
  </si>
  <si>
    <t>SS17</t>
  </si>
  <si>
    <t>SS18</t>
  </si>
  <si>
    <t>SS19</t>
  </si>
  <si>
    <t>SS20</t>
  </si>
  <si>
    <t>SS21</t>
  </si>
  <si>
    <t>SS22</t>
  </si>
  <si>
    <t>SS23</t>
  </si>
  <si>
    <t>SS24</t>
  </si>
  <si>
    <t>SS25</t>
  </si>
  <si>
    <t>SS26</t>
  </si>
  <si>
    <t>SS27</t>
  </si>
  <si>
    <t>SS28</t>
  </si>
  <si>
    <t>SS29</t>
  </si>
  <si>
    <t>SS30</t>
  </si>
  <si>
    <t>SS31</t>
  </si>
  <si>
    <t>SS32</t>
  </si>
  <si>
    <t>SS33</t>
  </si>
  <si>
    <t>SS34</t>
  </si>
  <si>
    <t>SS35</t>
  </si>
  <si>
    <t>SS36</t>
  </si>
  <si>
    <t>SS37</t>
  </si>
  <si>
    <t>SS38</t>
  </si>
  <si>
    <t>SS39</t>
  </si>
  <si>
    <t>SS40</t>
  </si>
  <si>
    <t>SS41</t>
  </si>
  <si>
    <t>SS42</t>
  </si>
  <si>
    <t>SS43</t>
  </si>
  <si>
    <t>SS44</t>
  </si>
  <si>
    <t>SS45</t>
  </si>
  <si>
    <t>SS46</t>
  </si>
  <si>
    <t>Pr. Code</t>
  </si>
  <si>
    <t>Pr. Name</t>
  </si>
  <si>
    <t>Stage/Non-stage</t>
  </si>
  <si>
    <t>Single/Group</t>
  </si>
  <si>
    <t>Candi. Limit</t>
  </si>
  <si>
    <t>Position</t>
  </si>
  <si>
    <t>Grade</t>
  </si>
  <si>
    <t>Non-Stg</t>
  </si>
  <si>
    <t>Single</t>
  </si>
  <si>
    <t>Individual</t>
  </si>
  <si>
    <t>Master</t>
  </si>
  <si>
    <t>JN01</t>
  </si>
  <si>
    <t>JN02</t>
  </si>
  <si>
    <t>JN03</t>
  </si>
  <si>
    <t>JN04</t>
  </si>
  <si>
    <t>JN05</t>
  </si>
  <si>
    <t>JN06</t>
  </si>
  <si>
    <t>JN07</t>
  </si>
  <si>
    <t>JN08</t>
  </si>
  <si>
    <t>JN09</t>
  </si>
  <si>
    <t>JN10</t>
  </si>
  <si>
    <t>JN11</t>
  </si>
  <si>
    <t>JN12</t>
  </si>
  <si>
    <t>JN13</t>
  </si>
  <si>
    <t>JN14</t>
  </si>
  <si>
    <t>JN15</t>
  </si>
  <si>
    <t>JN16</t>
  </si>
  <si>
    <t>JN17</t>
  </si>
  <si>
    <t>JN18</t>
  </si>
  <si>
    <t>JN19</t>
  </si>
  <si>
    <t>JN20</t>
  </si>
  <si>
    <t>JN21</t>
  </si>
  <si>
    <t>JN22</t>
  </si>
  <si>
    <t>JN23</t>
  </si>
  <si>
    <t>JN24</t>
  </si>
  <si>
    <t>JN25</t>
  </si>
  <si>
    <t>JN26</t>
  </si>
  <si>
    <t>JN27</t>
  </si>
  <si>
    <t>JN28</t>
  </si>
  <si>
    <t>JN29</t>
  </si>
  <si>
    <t>JN30</t>
  </si>
  <si>
    <t>JN31</t>
  </si>
  <si>
    <t>JN32</t>
  </si>
  <si>
    <t>JN33</t>
  </si>
  <si>
    <t>JN34</t>
  </si>
  <si>
    <t>JN35</t>
  </si>
  <si>
    <t>JN36</t>
  </si>
  <si>
    <t>JN37</t>
  </si>
  <si>
    <t>JN38</t>
  </si>
  <si>
    <t>JN39</t>
  </si>
  <si>
    <t>JN40</t>
  </si>
  <si>
    <t>JN41</t>
  </si>
  <si>
    <t>JN42</t>
  </si>
  <si>
    <t>JN43</t>
  </si>
  <si>
    <t>JN44</t>
  </si>
  <si>
    <t>SN01</t>
  </si>
  <si>
    <t>SN02</t>
  </si>
  <si>
    <t>SN03</t>
  </si>
  <si>
    <t>SN04</t>
  </si>
  <si>
    <t>SN05</t>
  </si>
  <si>
    <t>SN06</t>
  </si>
  <si>
    <t>SN07</t>
  </si>
  <si>
    <t>SN08</t>
  </si>
  <si>
    <t>SN09</t>
  </si>
  <si>
    <t>SN10</t>
  </si>
  <si>
    <t>SN11</t>
  </si>
  <si>
    <t>SN12</t>
  </si>
  <si>
    <t>SN13</t>
  </si>
  <si>
    <t>SN14</t>
  </si>
  <si>
    <t>SN15</t>
  </si>
  <si>
    <t>SN16</t>
  </si>
  <si>
    <t>SN17</t>
  </si>
  <si>
    <t>SN18</t>
  </si>
  <si>
    <t>SN19</t>
  </si>
  <si>
    <t>SN20</t>
  </si>
  <si>
    <t>SN21</t>
  </si>
  <si>
    <t>SN22</t>
  </si>
  <si>
    <t>SN23</t>
  </si>
  <si>
    <t>SN24</t>
  </si>
  <si>
    <t>SN25</t>
  </si>
  <si>
    <t>SN26</t>
  </si>
  <si>
    <t>SN27</t>
  </si>
  <si>
    <t>SN28</t>
  </si>
  <si>
    <t>SN29</t>
  </si>
  <si>
    <t>SN30</t>
  </si>
  <si>
    <t>SN31</t>
  </si>
  <si>
    <t>SN32</t>
  </si>
  <si>
    <t>SN33</t>
  </si>
  <si>
    <t>SN34</t>
  </si>
  <si>
    <t>SN35</t>
  </si>
  <si>
    <t>SN36</t>
  </si>
  <si>
    <t>SN37</t>
  </si>
  <si>
    <t>SN38</t>
  </si>
  <si>
    <t>SN39</t>
  </si>
  <si>
    <t>SN40</t>
  </si>
  <si>
    <t>SN41</t>
  </si>
  <si>
    <t>SN42</t>
  </si>
  <si>
    <t>SN43</t>
  </si>
  <si>
    <t>SN44</t>
  </si>
  <si>
    <t>SN45</t>
  </si>
  <si>
    <t>SN46</t>
  </si>
  <si>
    <t>SN47</t>
  </si>
  <si>
    <t>SN48</t>
  </si>
  <si>
    <t>SN49</t>
  </si>
  <si>
    <t>SN50</t>
  </si>
  <si>
    <t>SN51</t>
  </si>
  <si>
    <t>SN52</t>
  </si>
  <si>
    <t>SN53</t>
  </si>
  <si>
    <t>GN01</t>
  </si>
  <si>
    <t>GN02</t>
  </si>
  <si>
    <t>GN03</t>
  </si>
  <si>
    <t>GN04</t>
  </si>
  <si>
    <t>GN05</t>
  </si>
  <si>
    <t>GN06</t>
  </si>
  <si>
    <t>GN07</t>
  </si>
  <si>
    <t>GN08</t>
  </si>
  <si>
    <t>GN09</t>
  </si>
  <si>
    <t>GN10</t>
  </si>
  <si>
    <t>GN11</t>
  </si>
  <si>
    <t>GN12</t>
  </si>
  <si>
    <t>GN13</t>
  </si>
  <si>
    <t>READING HINDI</t>
  </si>
  <si>
    <t>MASH UP</t>
  </si>
  <si>
    <t>WORD WIZARD</t>
  </si>
  <si>
    <t>GRAMMAR QUIZ QUADRILINGUAL</t>
  </si>
  <si>
    <t>SCREENPLAY WRITING MLM</t>
  </si>
  <si>
    <t>PROJECT PRESENTATION ENG</t>
  </si>
  <si>
    <t>GD ENG</t>
  </si>
  <si>
    <t>WATER PAINTING</t>
  </si>
  <si>
    <t>NJAN MALAYALI</t>
  </si>
  <si>
    <t>POEM RECITATION</t>
  </si>
  <si>
    <t>1t (3)</t>
  </si>
  <si>
    <t>1t (1+2)</t>
  </si>
  <si>
    <t>SPOT TRANSLATION</t>
  </si>
  <si>
    <t>NEWS WRITING AND READING ENG</t>
  </si>
  <si>
    <t>RAP SONG</t>
  </si>
  <si>
    <t>PAINTING</t>
  </si>
  <si>
    <t>1t (5)</t>
  </si>
  <si>
    <t>INSTANT DIGITAL TABLOID ARB</t>
  </si>
  <si>
    <t>1t (2)</t>
  </si>
  <si>
    <t>JN45</t>
  </si>
  <si>
    <t>SS47</t>
  </si>
  <si>
    <t>SS48</t>
  </si>
  <si>
    <t>GN14</t>
  </si>
  <si>
    <t>ISHQE RASOOL</t>
  </si>
  <si>
    <t>Nano Cricket</t>
  </si>
  <si>
    <t>1t(5)</t>
  </si>
  <si>
    <t>Volleyball</t>
  </si>
  <si>
    <t>MULTI LING HAND WRITING</t>
  </si>
  <si>
    <t>FIQHI DEMO</t>
  </si>
  <si>
    <t>Biscuit Eating</t>
  </si>
  <si>
    <t>STORY COMPLETION MLM</t>
  </si>
  <si>
    <t>Thread Needling</t>
  </si>
  <si>
    <t>1t (9)</t>
  </si>
  <si>
    <t>STARRED</t>
  </si>
  <si>
    <t>Time limit</t>
  </si>
  <si>
    <t>30 min</t>
  </si>
  <si>
    <t>45 min</t>
  </si>
  <si>
    <t>60 min</t>
  </si>
  <si>
    <t>Date</t>
  </si>
  <si>
    <t>Start</t>
  </si>
  <si>
    <t>End</t>
  </si>
  <si>
    <t>5 3 1</t>
  </si>
  <si>
    <t>Indi</t>
  </si>
  <si>
    <t>7 5 3</t>
  </si>
  <si>
    <t>10 7 5</t>
  </si>
  <si>
    <t>Special</t>
  </si>
  <si>
    <t>2t (3)</t>
  </si>
  <si>
    <t>SS49</t>
  </si>
  <si>
    <t>MULAFADHA</t>
  </si>
  <si>
    <t>JN46</t>
  </si>
  <si>
    <t>SJSP01</t>
  </si>
  <si>
    <t>SJSP02</t>
  </si>
  <si>
    <t>SJSP03</t>
  </si>
  <si>
    <t>SJSP04</t>
  </si>
  <si>
    <t>SJSP05</t>
  </si>
  <si>
    <t>SJSP06</t>
  </si>
  <si>
    <t>SJSP07</t>
  </si>
  <si>
    <t>SJSP08</t>
  </si>
  <si>
    <t>SJSP09</t>
  </si>
  <si>
    <t>SJSP10</t>
  </si>
  <si>
    <t>SJSP11</t>
  </si>
  <si>
    <t>JNSP01</t>
  </si>
  <si>
    <t>JNSP02</t>
  </si>
  <si>
    <t>JNSP03</t>
  </si>
  <si>
    <t>JNSP04</t>
  </si>
  <si>
    <t>JNSP05</t>
  </si>
  <si>
    <t>JNSP06</t>
  </si>
  <si>
    <t>JNSP07</t>
  </si>
  <si>
    <t>JNSP08</t>
  </si>
  <si>
    <t>JNSP09</t>
  </si>
  <si>
    <t>JNSP10</t>
  </si>
  <si>
    <t>SNSP01</t>
  </si>
  <si>
    <t>SNSP02</t>
  </si>
  <si>
    <t>SNSP03</t>
  </si>
  <si>
    <t>SNSP04</t>
  </si>
  <si>
    <t>SNSP05</t>
  </si>
  <si>
    <t>SNSP06</t>
  </si>
  <si>
    <t>SNSP07</t>
  </si>
  <si>
    <t>SNSP08</t>
  </si>
  <si>
    <t>SNSP09</t>
  </si>
  <si>
    <t>SNSP10</t>
  </si>
  <si>
    <t>SNSP11</t>
  </si>
  <si>
    <t>SNSP12</t>
  </si>
  <si>
    <t>SNSP13</t>
  </si>
  <si>
    <t>SNSP14</t>
  </si>
  <si>
    <t>SNSP15</t>
  </si>
  <si>
    <t>SNSP16</t>
  </si>
  <si>
    <t>SSSP01</t>
  </si>
  <si>
    <t>SSSP02</t>
  </si>
  <si>
    <t>SSSP03</t>
  </si>
  <si>
    <t>SSSP04</t>
  </si>
  <si>
    <t>SSSP05</t>
  </si>
  <si>
    <t>SSSP06</t>
  </si>
  <si>
    <t>SSSP07</t>
  </si>
  <si>
    <t>SSSP08</t>
  </si>
  <si>
    <t>SSSP09</t>
  </si>
  <si>
    <t>SSSP10</t>
  </si>
  <si>
    <t>SSSP11</t>
  </si>
  <si>
    <t>SSSP12</t>
  </si>
  <si>
    <t>SSSP13</t>
  </si>
  <si>
    <t>SSSP14</t>
  </si>
  <si>
    <t>SSSP15</t>
  </si>
  <si>
    <t>SSSP16</t>
  </si>
  <si>
    <t>SSSP17</t>
  </si>
  <si>
    <t>GNSP01</t>
  </si>
  <si>
    <t>GNSP02</t>
  </si>
  <si>
    <t>GNSP03</t>
  </si>
  <si>
    <t>GNSP04</t>
  </si>
  <si>
    <t>GNSP05</t>
  </si>
  <si>
    <t>STORRY NARRATION ENG</t>
  </si>
  <si>
    <t>FEATURE WRITING MLM</t>
  </si>
  <si>
    <t>MALA COMPOSITION</t>
  </si>
  <si>
    <t>45min</t>
  </si>
  <si>
    <t>Problems and questions based on fundamental Mathematics (Addition, Subtraction, Multiplication, Division and basic geometry) along with mathematical tests apt for a Darul Huda secondary first year student. Candidate may prepare reading books about easy Math and Math plays.</t>
  </si>
  <si>
    <t>To memorize read, shown or heard things within a given period of time. Judges can arrange any possible way to check memory capacity of the candidates.</t>
  </si>
  <si>
    <t>To create a digital picture using MS Paint drawing tools within the given period of time.</t>
  </si>
  <si>
    <t>Sub’h azan is prescribed</t>
  </si>
  <si>
    <t xml:space="preserve">To arrange the given words in alphabetic order along with meaning. </t>
  </si>
  <si>
    <t>To write an essay on a given topic. Language, presentation, ordering, analyzing and content are considered.</t>
  </si>
  <si>
    <t>40% Islamic and 40% General questions would be asked. 20% questions can be expected based on life of Prophet Muhammed (PBUH)</t>
  </si>
  <si>
    <t xml:space="preserve">To prepare news report on given topics. Different features of news reporting are considered. </t>
  </si>
  <si>
    <t>To draw the picture of a shown object using pencil.</t>
  </si>
  <si>
    <t>To write a poem on a given topic. Language, presentation, creativity and content are considered</t>
  </si>
  <si>
    <t xml:space="preserve">To recite a given portion of Qur’an with Tajwīd. </t>
  </si>
  <si>
    <t xml:space="preserve">To write a short story on a given topic on time. Language, content and variation should be considered. </t>
  </si>
  <si>
    <t>To complete a given uncompleted story. Language, content and variations are considered.</t>
  </si>
  <si>
    <t>To complete the puzzle first, then the time taken is important.</t>
  </si>
  <si>
    <t>To type the given paragraphs in English within the permitted time. Completion, lack of mistakes and the time taken are considered. The PCs for each candidate will be selected by lotting.</t>
  </si>
  <si>
    <t>To translate words from any of the four languages, namely English, Malayalam, Arabic and Urdu into the other three. Expected areas: Human body, Animal, Bird, Daily routines, Campus, House.</t>
  </si>
  <si>
    <t>To paint a theme on a topic given on time. Tools for the painting should be carried by the candidate.</t>
  </si>
  <si>
    <t>Two candidates do converse on subjects given earlier. All features of a healthy and non-arranged conversation should be considered.</t>
  </si>
  <si>
    <t xml:space="preserve">To examine geographical ability to spot or identify any suggested country, place or area on the Map. Candidates may expect general questions relating geography. Expected Areas: Major water bodies, Mountains, Grasslands, Deserts are also prescribed. </t>
  </si>
  <si>
    <t>To narrate a moral story registered and approved earlier. The style of narration and the content should be morally and ethically suitable.</t>
  </si>
  <si>
    <t>To talk continuously on a picked topic for 3 minutes using Malayalam language only. Fluency of presentation is considered. The topic will be given before 6 minutes.</t>
  </si>
  <si>
    <t>To recite a moral Malayalam poem registered and approved earlier.</t>
  </si>
  <si>
    <t xml:space="preserve">To read any spot suggested in that language. Fluency, clarity, Pronunciation and voice modulation are considered. </t>
  </si>
  <si>
    <t>To sing any Islamic song registered and approved earlier. Performance, vocal techniques (pitch, harmonies, tempo and beat) and diction are considered.</t>
  </si>
  <si>
    <t>To sing any ‘Madhunnabi’ Malayalam Song, registered and approved earlier.</t>
  </si>
  <si>
    <t>To deliver a speech on a given subject. The Fluency, Clarity in ideas, Body language, vocal variations corresponding to emotional changes along with all other features of Speech are considered.</t>
  </si>
  <si>
    <t xml:space="preserve">Moral stories should be chosen. The style of narration and the content should be morally and ethically suitable.  </t>
  </si>
  <si>
    <t>A group of three candidates can sing chain of Islamic songs. Mutual agreement among singers and collaboration in tone, rhythm and gestures along with different features of song are considered. The songs should be registered and approved earlier.</t>
  </si>
  <si>
    <t>A group of an orator and two singers (mandatory) has to present any Islamic story. The Orator has the choice to sing with singer. Presentation skill, collaboration, linking between Speech &amp; Song along with different features of speech and song are valuated. The story should be registered and approved earlier.</t>
  </si>
  <si>
    <t>To draw a calligraphy on glossy calligraphy paper from given Arabic sentence using calligraphy pen or marker.</t>
  </si>
  <si>
    <t>To make a caption for the given picture.</t>
  </si>
  <si>
    <t>To draw a cartoon on a given subject using pencil. Drawing and creative thinking are considered. Candidates must carry tools.</t>
  </si>
  <si>
    <t>To examine geographical ability to spot or identify any suggested country, place or area on the Map. Candidates may expect general questions relating geography. Expected Areas: Major water bodies, Mountains, Grasslands, Deserts are also prescribed.</t>
  </si>
  <si>
    <t>(50%) Islamic and (50%) General questions could be expected.</t>
  </si>
  <si>
    <t>Problems and questions based on fundamental Mathematics (Addition, Subtraction, Multiplication, Division, Decimal, Fraction, Integer, and basic geometry) along with mathematical tests apt for a Darul Huda secondary 3rd year student. Candidate may prepare by reading books about easy Math and Math plays.</t>
  </si>
  <si>
    <t>To prepare a news report on given topic. Language and matter arrangement are considered.</t>
  </si>
  <si>
    <t>To write a poem on a given topic. Language, presentation, creativity and content are considered.</t>
  </si>
  <si>
    <t>To recite given portion of Qur’an with Tajwīd.</t>
  </si>
  <si>
    <t>To test the knowledge of the student in major fields of science. The key three branches, namely physics, chemistry and biology are equally considered. The questions may be expected from NCERT 6, 7, and 8 texts.</t>
  </si>
  <si>
    <t>To translate given sentences of any of the three languages, namely English, Arabic and Urdu into other two.</t>
  </si>
  <si>
    <t>To write a short story on a given topic. Language, content and variation are considered.</t>
  </si>
  <si>
    <t>To examine the expertise of the candidate in the dictation of English words.</t>
  </si>
  <si>
    <t>To examine the fundamental morphological knowledge apt for Darul Huda secondary 3rd year student in Arabic language.</t>
  </si>
  <si>
    <t>To type the given paragraphs in English, and Malayalam within the permitted time. Completion, lack of mistakes and the time taken are considered.</t>
  </si>
  <si>
    <t>To translate words from any of the four languages, namely English, Malayalam, Arabic and Urdu into other three.</t>
  </si>
  <si>
    <t>To talk continuously on the given topic for 1 minute. Candidates are not supposed to stop talking during the time. Fluency, and punctuality are considered. Judges reserve the right to take any decision on time.</t>
  </si>
  <si>
    <t>To sing any Madhu-nnabi song registered and approved earlier. Performance, vocal techniques (pitch, harmonies, tempo and beat) and diction are considered.</t>
  </si>
  <si>
    <t>Only Ism Jamid, Thulasi and Ruba’i Mujarrad Fi’l and Manthooq (i.e, هوى = واو ) are considered. The candidate should prove meaning first, then source if needed. The appellant’s failure in proving carry minus marks. Only candidates can make appeals. Judges reserve their right to arrange any decision on time.</t>
  </si>
  <si>
    <t>To recite a moral Malayalam poem registered and approved earlier. That are inappropriate to community guidelines would be rejected.</t>
  </si>
  <si>
    <t>To prepare an A5 sized magazine within 2 hr, containing stories, moral stories, picture stories, parts of serial episodes, kids’ activities etc. A group of 5 students is permitted.</t>
  </si>
  <si>
    <t>To make a caption for the given picture in URD</t>
  </si>
  <si>
    <t>To draw a cartoon on a given subject using pencil.</t>
  </si>
  <si>
    <t>To transform given data into an Excel sheet. Arrangement of data, attractive designing and other features considered in the excel making are considered.</t>
  </si>
  <si>
    <t>To write a feature on a given topic. Language, content and style of writing are considered.</t>
  </si>
  <si>
    <t>To examine the expertise of the student in General awareness other than Mathematics, language and Science. Students should concern following areas * Central Asia, Middle East, North Africa Geography (Medieval and Modern) * History of major three Muslim empires Umayyad, Abbasid and Ottoman * Islamic studies and related science * General awareness: it covers all fields appropriate for a general awareness quizzing.</t>
  </si>
  <si>
    <t>To test expertise in four different languages, namely English, Arabic, Urdu and Malayalam. Expected Areas: Grammar, Word Puzzle and Word game.</t>
  </si>
  <si>
    <t>Problems and questions based on fundamental Mathematics (Addition, Subtraction, Multiplication, Division, Decimal, Fraction, Integer, and basic geometry) along with mathematical tests apt for a Darul Huda secondary 5th year student. Candidate may prepare by reading books about easy Math and Math plays.</t>
  </si>
  <si>
    <t>To prepare a poster in any Adobe Photoshop, Adobe Illustrator and Corel Draw of a given topic in English in an allotted computer. The features of a poster like Matter arrangement, Color adjustment, Layout, Design are considered.</t>
  </si>
  <si>
    <t>To recite the suggested verses with Tartīl. 20% marks will be given with Tajwīd questions.</t>
  </si>
  <si>
    <t>To write creative and effective slogans on a given topic.</t>
  </si>
  <si>
    <t>To deliver an extempore speech on a subject given before 10 minutes before the Program. The Fluency, Clarity in ideas, Body language and vocal variations are considered.</t>
  </si>
  <si>
    <t>A group of two contestants will talk over an issue given before 10 minutes in English in an interview mode (both of them will have to keep their mock position as suggested in the topic). One will question and other will defend.</t>
  </si>
  <si>
    <t>To prepare a PPT and present it on a topic (personality) given earlier. Prepared PPT should be white in background and images in format, no animations are allowed. The candidate shall answer the questions related the topic from jury panel. Presentation skill and depth of knowledge are considered. The candidate shall answer 3-5 question related to topic. No special consideration for PPT.</t>
  </si>
  <si>
    <t>To sing any authentic Arabic Nasheed. Performance, vocal techniques (pitch, harmonies, tempo and beat) and diction are considered.</t>
  </si>
  <si>
    <t>To write a news report on the given topics by 30 minutes before stage Program and present it on the stage. The quality of both writing and presentation will be examined. The radio style of news reading is considered.</t>
  </si>
  <si>
    <t>To perform the written work on the early given topic in the form of rap song. All the features of rap song including rapid and rhythmic ways are considered. Lyrics must be submitted before 4 days of program.</t>
  </si>
  <si>
    <t>To find out a person, picked by candidate from pot, through 15 questions. Lesser questions, then time taken to ask questions are considered to decide the winner.</t>
  </si>
  <si>
    <t xml:space="preserve">To sing an Islamic song registered and approved earlier. Performance, vocal techniques (pitch, harmonies, tempo and beat) and diction are considered. </t>
  </si>
  <si>
    <t xml:space="preserve">To sing an Islamic devotional song registered and approved earlier. Performance, vocal techniques (pitch, harmonies, tempo and beat) and diction are considered. </t>
  </si>
  <si>
    <t>Only verbs will be regarded. The candidate should prove meaning first, then source if needed. The appellant’s failure in proving carry minus marks. Only candidates can make appeals. Judges reserve their right to arrange any decision on time.</t>
  </si>
  <si>
    <t>A group of an orator and two singers (mandatory) has to present a registered and approved Islamic story. The Orator has the choice to sing with singer (no special consideration). Presentation skill, collaboration, linking between speech &amp; Song are valuated.</t>
  </si>
  <si>
    <t>To write an abstract on a given topic. Structure, Academic language and presentation of arguments are considered.</t>
  </si>
  <si>
    <t>To write an academic essay analyzing the given data or charts. Structure, Academic language and presentation of arguments are considered.</t>
  </si>
  <si>
    <t>The advanced excel knowledges including Charts, Tables, Conditional Formatting, Data Validation, Pivot Table and etc. may be examined.</t>
  </si>
  <si>
    <t>To write a poem on a topic given on time. Language, presentation, creativity and content are considered.</t>
  </si>
  <si>
    <t>To examine the given text carefully to find out and correct typographical errors and mistakes in language, grammar, style and spelling.</t>
  </si>
  <si>
    <t>To write a screen play on a topic given on time with a fully developed theme. Structure, movements, expressions, and dialogues along with all other features of screen play are considered.</t>
  </si>
  <si>
    <t>To write a short story on a topic given on time. Language, content and variation are considered.</t>
  </si>
  <si>
    <t>To type the given paragraphs in English, Malayalam, Arabic and Urdu within the permitted time. Completion, lack of mistakes and the time taken are considered. The PCs for each candidate will be selected by lotting.</t>
  </si>
  <si>
    <t>To design a website on a given theme in VS code. The candidate can use only HTML, JS and CSS to develop. Internet facilities are not allowed.</t>
  </si>
  <si>
    <t>To present an academic talk on an early given subject. The candidate shall defend the questions from the jury. Academic language, structured content and clarity in ideas are considered.</t>
  </si>
  <si>
    <t>To perform Arabic narration on a shown video 5 minute before. Fluency, language, clarity, vocal variations and narration skills are considered.</t>
  </si>
  <si>
    <t>All the laws of jumua khuṭbah should be followed. The contestant has to present registered and approved khuṭbah.</t>
  </si>
  <si>
    <t>To sing any Mappilappatt song registered and approved earlier. Sruthilayam, bhavam, language and literary clarity are evaluated. Candidates are directed to select the Padappat songs of keralite Mappila poets .</t>
  </si>
  <si>
    <t>To deliver a sarcastic and entertaining talk on spot fixed subject from the two political issues given earlier. Content, presentation, appearance and body language are considered. No video cuttings or external facilities are allowed.</t>
  </si>
  <si>
    <t>To prepare an ideal project on an already given topic and present with help of PPT. Fluency, body language, clarity and presentation are considered.</t>
  </si>
  <si>
    <t>To deliver a speech on a subject related to politics given 2 hours before program. General awareness in politics, fluency, clarity in ideas, body language and vocal variations corresponding to emotional changes are considered.</t>
  </si>
  <si>
    <t>To sing any Islamic related English song registered and approved earlier. Performance, vocal techniques (pitch, harmonies, tempo and beat) and diction are considered.</t>
  </si>
  <si>
    <t xml:space="preserve">To prepare the first page of an A3 sized Digital Tabloid having news on some on the spot given issues in a permitted computer system. All features of a newspaper like contents, title, news arrangement, colour adjustment, layout and design are considered. </t>
  </si>
  <si>
    <t>To be prepared on the given theme using pictures and cuttings. No printout cuttings are used.</t>
  </si>
  <si>
    <t>To produce a Documentary in Malayalam based on the given theme not exceeding five minutes. Any gestures or presentation method including acting that do not go with Islamic terms should be avoided and lead to negative marks if any.</t>
  </si>
  <si>
    <t>To do a wall painting on a given surface in the given theme. Clarity, creativity, cleanliness and idea are considered.</t>
  </si>
  <si>
    <t xml:space="preserve">The talent of the candidate in all areas including General Knowledge, Islamic knowledge, Grammer, reasoning, writing, presentation, mathematics, person / voice identification skills are checked. </t>
  </si>
  <si>
    <t>The British Parliamentary (BP) format will be followed.</t>
  </si>
  <si>
    <t>To present on given fiqhi mas’alah within 10 minutes; when a team presents other teams can ask questions within next 20 minutes. The presentation, replying and questions are considered.</t>
  </si>
  <si>
    <t>To educate a fiqhi portion through demonstration. Any non Islamic practices are not allowed.</t>
  </si>
  <si>
    <t>A team of 7 candidates presents a Qawwali in its formal style within the given time limit. Any costumes, gestures or presentation method that do not go with Islamic terms should be avoided and lead to negative marks if any. Synchronisation among singers and collaboration along with performance, vocal techniques (pitch, harmonies, tempo and beat) and diction are considered. Narration and daff is allowed. New composition and tones are highly recommended.</t>
  </si>
  <si>
    <t>A group of three [1 for performing daff] members perform, song and narration, sufi writings or new composed lyrics about sufis. Synchronisation among singers and collaboration along with performance, vocal techniques (pitch, harmonies, tempo and beat) and diction are considered. New composition and tone are highly recommended.</t>
  </si>
  <si>
    <t xml:space="preserve">البيئة في الإسلام/الأخوة والصداقة </t>
  </si>
  <si>
    <t xml:space="preserve">drug addiction: a risky challenge in the contemporary society </t>
  </si>
  <si>
    <t>പ്രകൃതി നമ്മുടേത്; അത് നാം സംരക്ഷിക്കണം</t>
  </si>
  <si>
    <t>والدین کی خدمت اور ادب و احترام</t>
  </si>
  <si>
    <t>7.00PM</t>
  </si>
  <si>
    <t xml:space="preserve"> മൂന്നാം ദിവസവും ട്രെയിനിന് നേരെ കല്ലേറ്</t>
  </si>
  <si>
    <t>മഴ</t>
  </si>
  <si>
    <t>أثر علماء سمست في نهضة المجتمع</t>
  </si>
  <si>
    <t>The Significance of Islamic Law in the World Today</t>
  </si>
  <si>
    <t>മത സൗഹാർദത്തിന്റെ കേരളീയ മാതൃക</t>
  </si>
  <si>
    <t xml:space="preserve"> 9.55 PM</t>
  </si>
  <si>
    <t>To examine student’s ability in English with wide range of tests like word puzzle, correcting the jumbled sentence, word quiz, spelling tests and related items.</t>
  </si>
  <si>
    <t>To prepare a poster of a given subject. The features of a poster like matter arrangement, color adjustment, layout and design are considered. Network facility isn’t allowed. The assets will be available in folder</t>
  </si>
  <si>
    <t>Completion of given matter in four languages (MLM, ENG, URD, ARB) along with all other features of hand writing skill is considered.</t>
  </si>
  <si>
    <t>To prepare a poster of a given subject or Program using poster tools given below. The features of a poster like matter arrangement, color adjustment, layout and design are considered. The candidate can only use normal pencil, blue or black ink pen and marker.</t>
  </si>
  <si>
    <t>To paint a theme on a topic given on time. Tools for the painting kid’s waterpainting should be carried by the candidate.</t>
  </si>
  <si>
    <t>To deliver a speech on any of three subjects. Any one subject should be selected by the candidate and verfied at the time of reporting.</t>
  </si>
  <si>
    <t>To deliver wa’z on chosen subject from suggested two topics given earlier. Fluency, Clarity in ideas, Body language, and vocal variation according to emotional changes are considered. Any one subject should be selected by the candidate and verfied at the time of reporting.</t>
  </si>
  <si>
    <t>To paint a theme on the given topic on the spot using acrylic paint (paste) on given paper [300 GSM]. Tools for the painting should be carried by the candidates.</t>
  </si>
  <si>
    <t>Only verbs (prefixes and suffixes are excluded). The candidate should prove meaning first, then source if needed. The appellant’s failure in proving carry minus marks. Only candidates can make appeals. Judges reserve their right to arrange any decision on time.</t>
  </si>
  <si>
    <t>To examine the knowledge of candidate relating Sharah ibn Aqeel of Alfiya and General questions relating Alfiya; including history, other commentaries of Alfiya, baiths, grammatical rules and discussions etc…. Portion: DH Secondary First Year first semester.</t>
  </si>
  <si>
    <t>To test the knowledge of the student in major fields of science. Contestant should concern all science related areas including famous theories, inventions, scientists, new developments and additionally, the contributions of Muslims to Science etc and scientific contents under 10th standard (including)</t>
  </si>
  <si>
    <t>To explain the given part from any Arabic classical text and clarify I’rab and Tharkeeb of underlined words.</t>
  </si>
  <si>
    <t>To write an announcement on given topic within 25 minutes and announce it on stage. Both writing &amp; announcement quality will be regarded. The written copy will be return before 6 minutes of reading.</t>
  </si>
  <si>
    <t>To Write a poem on a given topic within 40 minutes before the Program and present it on the stage. The quality of both writing and presentation will be examined. The written copy will be return before 6 minutes of reading.</t>
  </si>
  <si>
    <t>To compose MALA on given topic within 30 minutes and recite it on stage should done by a group of two member both composition and recitation. Written copy can be carried by candidates after writing.</t>
  </si>
  <si>
    <t>To deliver a speech on spot suggested subject from 3 given earlier. The Fluency, Clarity in ideas, Body language and vocal variations are considered. Any one subject should be selected by the candidate and verfied at the time of reporting.</t>
  </si>
  <si>
    <t>To deliver a speech on spot fixed subject from the 3 topics given earlier. The fluency, clarity in ideas, body language, and vocal variation according to emotional changes are considered. Any one subject should be selected by the candidate and verfied at the time of reporting.</t>
  </si>
  <si>
    <t>To teach pre-registered and approved part of ALFIYA of DH secondary final year first semester portion. At the competition venue, candidate must keep at least four copies of the text.</t>
  </si>
  <si>
    <t>To deliver a waʿẓ on subject suggested on time among the 3 given earlier. Fluency, Clarity in ideas, Body language and vocal variation are considered. Any one subject should be selected by the candidate and verfied at the time of reporting.</t>
  </si>
  <si>
    <t xml:space="preserve">To deliver an extempore speech on a subject given before 10 minutes before the Program by lotting. The Fluency, Clarity in ideas, Body language and vocal variations are considered. </t>
  </si>
  <si>
    <t>To teach pre-registered and approved part from FATHHUL MUEEN. PPT is not allowed.</t>
  </si>
  <si>
    <t>To deliver a waʿẓ on spot fixed topic from two topics given before 24 hours, and the topic will be confirmed 5 minute before the program. Fluency, Clarity in ideas, Body language, and vocal variation according to emotional changes are considered.</t>
  </si>
  <si>
    <t>To present one of four candidate on a subject (lotted 5 minutes before the program) in Malayalam within 3 minutes and the remaining three candidates translate it to the other three languages in 3 minutes each.</t>
  </si>
  <si>
    <t>To prepare an A4 sized Campus Magazine in Malayalam language. The number of pages is limited between 40-50. Teams should submit printout copy of magazine along with soft copy (to be mailed) to chief controller’s office before the scheduled deadline.</t>
  </si>
  <si>
    <t>To prepare and brand an ideal project on MDIA @ 2030 using various techniques of branding. Each candidate is required to send an abstract of six pages constituting 2 pages of concept note, 3 pages of process note and final page of organized structure. The prepared project have to be presented with the help of ppt in malayalam.</t>
  </si>
  <si>
    <t>A group of five candidates represents a team. The competition is on knockout method.</t>
  </si>
  <si>
    <t>To recite suggested verses on the spot with Tajwīd. Portion: يس، الضحى-الناس</t>
  </si>
  <si>
    <t>To recite the spot suggested verses with Tajwīd. Portion: واقعة، الرحمان، الملك</t>
  </si>
  <si>
    <t>A group of two contestants will talk over an issue given before 10 minutes in English in an interview mode (both of them will have to keep their mock position as suggested in the topic). One will question and other will defend. Scores are individual.</t>
  </si>
  <si>
    <t xml:space="preserve">To submit a journal article on given subject earlier for each candidate. The printout copy of article not exceeding five pages with the style of 12pt (Times New Roman) font and normal margin, should be submitted along with soft copy (to be mailed) to chief controller’s office before the scheduled deadline. </t>
  </si>
  <si>
    <t>To recite suggested verses on the spot with Tajwīd. Portion: الكهف، انسان، الحاقة</t>
  </si>
  <si>
    <t>To discuss on given topic early, the language, involvement, depth of arguments and expression will be regarded. Scores are individual</t>
  </si>
  <si>
    <t>To deliver a speech on the spot given theme. It would consist of speeches like inauguration, felicitation, commemoration talks etc… clarity in ideas, body language, and vocal variations corresponding to emotional changes are considered. Scores are individual</t>
  </si>
  <si>
    <t>To attend a NGO model (Working for Muslim empowerment in North India) mock interview indoor by a panel of juries. Appearance, body language, intelligence, communication, presentation, decision making skills are considered. Candidate should submit Curriculum Vitae.</t>
  </si>
  <si>
    <t>To prepare a 20 page A4 sized written magazine in English language dealing with some spot given theme. All tools except the paper should be carried. No paper/photo cuttings are allowed. All features of a written magazine like Content, Arrangement, Pictures, Titles, Layout and Designing are considered.</t>
  </si>
  <si>
    <t>To capture a photo on a specific topic with permitted ANDROID device. Any kind of malpractice like editing, candidate changing and using external camera app would disqualify the candidates.</t>
  </si>
  <si>
    <t>മാലിക് ദീനാർ ഇസ്ലാമിക് അക്കാദമി സിൽവർ ജൂബിലി സമ്മേളനം. 2026 April 10,11,12</t>
  </si>
  <si>
    <t>വൃദ്ധസദനം</t>
  </si>
  <si>
    <t xml:space="preserve">Malik Deenar mosque: a charming landmark of eternal legacy </t>
  </si>
  <si>
    <t>Given puzzle</t>
  </si>
  <si>
    <t xml:space="preserve"> یونیفارم سول کوڈ</t>
  </si>
  <si>
    <t>എന്റെ ഇന്ത്യ</t>
  </si>
  <si>
    <t>Venue</t>
  </si>
  <si>
    <t xml:space="preserve"> കാസർകോട് നിപ ഭീതിയിൽ, രണ്ടു മരണം</t>
  </si>
  <si>
    <t>زیر تعمیر عمارت کی چھت گرنے سے دو مزدور ہلاک</t>
  </si>
  <si>
    <t>The impact of artificial intelligence on society</t>
  </si>
  <si>
    <t>إحياء السنة النبوية ملاذ الأمة المحمدية</t>
  </si>
  <si>
    <t xml:space="preserve"> الأستاذ</t>
  </si>
  <si>
    <t>കറുപ്പിനഴകെ</t>
  </si>
  <si>
    <t>പരാഷ്രയത്വം</t>
  </si>
  <si>
    <t>Given test</t>
  </si>
  <si>
    <t>Hamas -Israel War kills 1500</t>
  </si>
  <si>
    <t>Malik DEENAR പള്ളിയും പരിസരവും</t>
  </si>
  <si>
    <t>Sun set</t>
  </si>
  <si>
    <t>Freedom</t>
  </si>
  <si>
    <t>نور على نور</t>
  </si>
  <si>
    <t>أحلام المسافر</t>
  </si>
  <si>
    <t>സ്വപ്നം</t>
  </si>
  <si>
    <t>نفرت کا ماحول ایوان تک پہنچ گیا</t>
  </si>
  <si>
    <t xml:space="preserve">میرا باپ </t>
  </si>
  <si>
    <t>privacy</t>
  </si>
  <si>
    <t>ഇന്ത്യ മുന്നണി: ഫാസിസ്റ്റ് ഭരണത്തിന് അന്ത്യമാകുമോ?</t>
  </si>
  <si>
    <t xml:space="preserve">മഴ </t>
  </si>
  <si>
    <t>മാലിക് ദീനാർ ഇസ്‌ലാമിക് അക്കാദമി ഗോള്ഡന് ജൂബിലി</t>
  </si>
  <si>
    <t>ആധുനിക ശാസ്ത്രത്തിന്റെ കുതിപ്പ്</t>
  </si>
  <si>
    <t>الضحية</t>
  </si>
  <si>
    <t xml:space="preserve">Memories </t>
  </si>
  <si>
    <t>اعتراف</t>
  </si>
  <si>
    <t>يتيم</t>
  </si>
  <si>
    <t xml:space="preserve">മതിഭ്രമം </t>
  </si>
  <si>
    <t>Identity</t>
  </si>
  <si>
    <t xml:space="preserve">അറിവാണ് പ്രധാനം... </t>
  </si>
  <si>
    <t>കലാങ്കം 2023 സമാപന സമ്മേളനം</t>
  </si>
  <si>
    <t>മസ്ലക് നടത്തുന്ന ഫലസ്തീന് ഐക്യ ദാർഢ്യ റാലി</t>
  </si>
  <si>
    <t>The Influence of Social Media in the Modern Era</t>
  </si>
  <si>
    <t>page no :85  والمسكين :من قدر  على مال أو كسب</t>
  </si>
  <si>
    <t>കാട്ടിലെ ആന</t>
  </si>
  <si>
    <t>Non-Stage Group Programs Schedule</t>
  </si>
  <si>
    <t>The scarfed girl</t>
  </si>
  <si>
    <t>ഇസ്രയേല് അധിനിവേശം</t>
  </si>
  <si>
    <t>പ്രണയത്തിന് ദാരുണാന്ത്യം</t>
  </si>
  <si>
    <t>قناعت</t>
  </si>
  <si>
    <t>A painting room</t>
  </si>
  <si>
    <t xml:space="preserve">حسبنا الله ونعم الوكيل </t>
  </si>
  <si>
    <t xml:space="preserve">മധുരചൂരൽ </t>
  </si>
  <si>
    <t>الله نور السماوات والأرض</t>
  </si>
  <si>
    <t>പിണറായിയെ കണ്ടുമുട്ടിയപ്പോൾ</t>
  </si>
  <si>
    <t>وقت</t>
  </si>
  <si>
    <t>1. عزل دروبادي مورمو
2. الحرب الإسرائيلية الفلسطينية: روسيا تعلن دعمها لفلسطين
3. الغارات الجوية الإسرائلية تقصف غزة مع ارتفاع عدد القتلى
4. أدى اشتباك سيارة ودراجة في بلدة تالانجارا إلى مقتل شخصين
5. الهند تفوز بكأس العالم للكريكيت</t>
  </si>
  <si>
    <t xml:space="preserve"> mvmt</t>
  </si>
  <si>
    <t>JUDGE-1</t>
  </si>
  <si>
    <t>JUDGE-2</t>
  </si>
  <si>
    <t>JUDGE-3</t>
  </si>
  <si>
    <t>INAUGURATION CEREMONY</t>
  </si>
  <si>
    <t>22/10/23</t>
  </si>
  <si>
    <t>8:00PM</t>
  </si>
  <si>
    <t>9:30PM</t>
  </si>
  <si>
    <t>MUNĀẒARAH FINAL</t>
  </si>
  <si>
    <t xml:space="preserve"> </t>
  </si>
  <si>
    <t>MUNĀẒARAH FIRST ROUND</t>
  </si>
  <si>
    <t>10.50AM</t>
  </si>
  <si>
    <t>12.20PM</t>
  </si>
  <si>
    <t/>
  </si>
  <si>
    <t>9:40AM</t>
  </si>
  <si>
    <t>9:45AM</t>
  </si>
  <si>
    <t>1:10PM</t>
  </si>
  <si>
    <t>1:30PM</t>
  </si>
  <si>
    <t>10:20AM</t>
  </si>
  <si>
    <t>10:50AM</t>
  </si>
  <si>
    <t>2:05PM</t>
  </si>
  <si>
    <t>2:15PM</t>
  </si>
  <si>
    <t>10:00PM</t>
  </si>
  <si>
    <t>10:45AM</t>
  </si>
  <si>
    <t>11:15AM</t>
  </si>
  <si>
    <t>2:10PM</t>
  </si>
  <si>
    <t>2:30PM</t>
  </si>
  <si>
    <t>2:45PM</t>
  </si>
  <si>
    <t>7:30AM</t>
  </si>
  <si>
    <t>8:10AM</t>
  </si>
  <si>
    <t>FEATURE WRITING ENG</t>
  </si>
  <si>
    <t>8:20PM</t>
  </si>
  <si>
    <t>8:25PM</t>
  </si>
  <si>
    <t>9:10PM</t>
  </si>
  <si>
    <t>7:15AM</t>
  </si>
  <si>
    <t>7:30PM</t>
  </si>
  <si>
    <t>8:20AM</t>
  </si>
  <si>
    <t xml:space="preserve">MUNĀẒARAH LOSERS </t>
  </si>
  <si>
    <t>10-10-2023.</t>
  </si>
  <si>
    <t>JUDGE 1</t>
  </si>
  <si>
    <t>JUDGE 2</t>
  </si>
  <si>
    <t>JUDGE 3</t>
  </si>
  <si>
    <t xml:space="preserve">MUNĀẒARAH LOOSERS </t>
  </si>
  <si>
    <t>HASAN</t>
  </si>
  <si>
    <t>SAMAD</t>
  </si>
  <si>
    <t>BAD</t>
  </si>
  <si>
    <t>FAZAL</t>
  </si>
  <si>
    <t>8:30AM</t>
  </si>
  <si>
    <t>11:30AM</t>
  </si>
  <si>
    <t>YASEEN</t>
  </si>
  <si>
    <t>BATHISHA</t>
  </si>
  <si>
    <t>3:40PM</t>
  </si>
  <si>
    <t>9:00AM</t>
  </si>
  <si>
    <t>ARSHAD</t>
  </si>
  <si>
    <t>SUHAIL</t>
  </si>
  <si>
    <t>SULLIYA</t>
  </si>
  <si>
    <t>JUDGE 4</t>
  </si>
  <si>
    <t>SAIFU</t>
  </si>
  <si>
    <t>SALAM</t>
  </si>
  <si>
    <t>ASHFAQ</t>
  </si>
  <si>
    <t>GN11-F</t>
  </si>
  <si>
    <t>GN11-1</t>
  </si>
  <si>
    <t xml:space="preserve">PROGRAM SCHEDULE FOR THE JUDGE: </t>
  </si>
  <si>
    <t>A team of 6 candidates presents a Ishqe Rasool - mixture of Madh songs in any language and narration within the given time limit.  Synchronisation among singers and collaboration along with performance, vocal techniques (pitch, harmonies, tempo and beat) and diction are considered. Narration and daff is allowed. New composition and tones are highly recommended.</t>
  </si>
  <si>
    <t>To recite suggested verses on the spot with Tajwīd. Portion:  كهف, سجدة , يس</t>
  </si>
  <si>
    <t xml:space="preserve">Qatar Style of Munazara should be followed. </t>
  </si>
  <si>
    <t>USTHAD</t>
  </si>
  <si>
    <t>ZAINU</t>
  </si>
  <si>
    <t>SKSSF 30 വാർഷിക സമ്മേളനം</t>
  </si>
  <si>
    <t>സ്കൂൾ, പുഴ, മഴ, പൂന്തോട്ടം, മൈക്ക്, ടേബിൾ, ഭക്ഷണം, മുഖം, മൊബൈൽ ഫോൺ, കലാങ്കം, മലയാളം, പേന</t>
  </si>
  <si>
    <t>WHEN MET OLD FRIEND - MLM</t>
  </si>
  <si>
    <t>[reg]</t>
  </si>
  <si>
    <t>TOLERANCE IN ISLAM, IMPACT OF SOCIAL MEDIA ON PEOPLE</t>
  </si>
  <si>
    <t>قمة الخليج تدعم فلسطين: العالم إلى حرب خليجية أخرى،   الزلزال في أفغانستان: ارتفاع معدل الوفيات،    كأس العالم للكريكيت الهند تخسر نصف النهائي،    أكاديمية مالك دينار الإسلامية تحتفل بالذكرى السنوية الخامسة والعشرين لتأسيسها،     هطول أمطار غزيرة في ولاية كيرالا: خبراء المناخ يحذرون من فيضان آخر</t>
  </si>
  <si>
    <t>interview with Rahul Gandhi / DY Chandrachood / Dr bahahuddeen vc of darul huda / Hamza yousuf</t>
  </si>
  <si>
    <t xml:space="preserve">Islamic model Village </t>
  </si>
  <si>
    <t>اولیاء کرام کی محبت رسول، سیاست میں عدل و انصاف کی اہمیت</t>
  </si>
  <si>
    <t>ഡൈനിങ് ഹാൾ, ഹോട്ടൽ, സ്കൂൾ, ടൗൺ, സ്വിച്ച്, ഹോസ്പിറ്റൽ, കിതാബ്, ഷെൽഫ്, ബോംബ്, സ്പോർട്സ്, പേപ്പർ, മാപ്പ്</t>
  </si>
  <si>
    <t>حب الاولياء للنبي صلى الله عليه وسلم، اهتمام في السياسه</t>
  </si>
  <si>
    <t>നിർമ്മിത ബുദ്ധി (Al) മനുഷ്യ വിഭവശേഷിക്ക് പാരയാകുമോ ?</t>
  </si>
  <si>
    <t>الإيمان اعظم الدواء وطريق النجاة/
الصبر الصبر فإن الأيام دول/
المعروف تقي مصارع السوء/
أطفئ نار العداوة قبل أن تضطرم/
الإحسان إلى الغير /
ابعث عن السعادة في نفسك/ 
لا تعجب من الأشرار وكثرتهم/
لا تحزن إن الله معنا /
الأقلية في الهند/
دور الديانة في مواجهة التحديات/
تعزيز المساواة والعدالة الإجتماعية/ 
مفهوم العدالة الإجتماعية وضرورتها/
الحفاظ على اللغة والثقافة الأصلية للأقليات/
التعصب والكراهية العنصرية والدينية /
معالجة الجرائم التي ترتكب ضد الأقليات/
أهمية قانون الشخصي في الهند وتطورها/
دور الأقليات في الإغاثة الإنسانية/</t>
  </si>
  <si>
    <t>ഫലസ്തീൻ ജനതയ്ക്ക് ഐക്യദാർഢ്യം, മുസ്ലിം ലീഗ് സംഘടിപ്പിക്കുന്ന മനുഷ്യാവകാശ മഹാ റാലി</t>
  </si>
  <si>
    <t>മണ്ണുമാന്തിയന്ത്രം</t>
  </si>
  <si>
    <t>https://youtu.be/jAa58N4Jlos?si=rFjwOdO8MqQxD-t-</t>
  </si>
  <si>
    <t>لقد كان لكم في رسول الله اسوه حسنة، ان الصلاه تنهى عن الفحشاء والمنكر</t>
  </si>
  <si>
    <t>دور النسوه في ترقيه الامه، هل يكون الذكاء الاصطناعي تحديا للموارد البشريه</t>
  </si>
  <si>
    <t>اج کی دنیا میں اسلامی سیاست کی اہمیت، محبت اور دشمنی صرف اللہ کے لیے ہونے چاہیے</t>
  </si>
  <si>
    <t>[any/spot reg.]</t>
  </si>
  <si>
    <t>കൃത്യനിഷ്ഠത വിദ്യാർത്ഥിയുടെ കൈമുതൽ, തിരുനബിയാണ് പരിഹാരം</t>
  </si>
  <si>
    <t>അനുഗ്രഹങ്ങളിൽ നന്ദിയുള്ളവരാവുക, ആശിഖീങ്ങളുടെ മുത്ത് റസൂൽ</t>
  </si>
  <si>
    <t>👉 ലിറ്ററേച്ചർ ഫെസ്റ്റ് ഉദ്ഘാടനം ചെയ്ത് സംസാരിക്കുക.
👉 എപിജെ അനുസ്മരണം
👉  ചന്ദ്രയാൻ ദൗത്യത്തിന്റെ ഭാഗമായ കാസർകോടുകാരന് അനുമോദനം
👉 പത്മഭൂഷൺ ലഭിച്ച ശേഷം മറുപടി പ്രസംഗം നടത്തുക
👉 പുസ്തക പ്രകാശന ചടങ്ങ് പുസ്തകം പരിചയപ്പെടുത്തുക
( സയ്യിദ് ഫദ്ൽ - book plus)</t>
  </si>
  <si>
    <t>UNAIS WAFI</t>
  </si>
  <si>
    <t>ALTERNATIVE TO DEVELOPMENT: THE ISLAMIC PARDIGM OF PROGRESS, Harmony of hierarchy: how islamic ethics engaged with postmodernism</t>
  </si>
  <si>
    <t>വീണ്ടും പൗരത്വ നിയമം?, ഫലസ്തീനി ശാന്തി ഉണ്ടാകുമോ, ജാതി സെൻസസ് അനിവാര്യമോ, സ്ത്രീയും സമൂഹവും, വിദ്യാധനം സർവ്വധനാൽ പ്രധാനം, വേലി തന്നെ വിളവ് തിന്നുമ്പോൾ</t>
  </si>
  <si>
    <t>ഏക സിവിൽ കോഡ്, ജി എസ് ടി: ജനദ്രോഹ നികുതി നയം, ഇന്ത്യ എങ്ങോട്ട്, നിർമ്മിത ബുദ്ധി: പുരോഗതിയോ</t>
  </si>
  <si>
    <t>ذاتی مردم شماری۔۔۔۔
اقتصادی بہران اور ہندوستانی غریب
اعلی تعلیم اور تشدد پسندی
بی جے پی سرکار میں مڈل کلاس کی‌کثرت</t>
  </si>
  <si>
    <t>BADF- ബീവി ഫാത്തിമ – വിശപ്പ്, വിസ്മയിപ്പിച്ച മാതൃ പുത്രൻ, വിസ്മയം തീർത്ത വിരുന്ന് സൽക്കാരം
DAHF-  ഈമാന്റെ ശക്തി, ആത്മാർത്ഥതയുടെ വില, ഇതാ വീണ്ടും ഒരു ദീർബൽ കഥ
FANT- മൂന്ന് ദുആക്ക് ഉത്തരം, ലൈല, വാര്യം കുന്നത്ത് കുഞ്ഞഹമ്മദ് ഹാജി
JARF- ഡിസംബർ 6, ഇമാം റിയാസ് മറികടന്ന ദിനം, നഷ്ടപ്പെട്ടത് നഷ്ടപ്പെട്ടത് തന്നെ</t>
  </si>
  <si>
    <t xml:space="preserve">BADF- രക്തസാക്ഷി, , ഉമ്മുക്കുലുസു കാട്ടുപൂവ്
DAHF- അമ്മ, സഖാവ് , ബാല്യം
FANT- അച്ഛൻ വരുന്നുണ്ട്, പക, അമ്മയ്ക്കൊരു താരാട്ട്
JARF- സൗന്ദര്യലഹരി, മരണം, സ്നേഹപൂർവ്വം അമ്മയ്ക്ക് </t>
  </si>
  <si>
    <t>BDF- يا ودود نصرك، رحمن يا رحمن، الله الله نشكو دوما 
DAHF- سبيل الهدى، لا لا نحتاج المال، انا طالب انا طالب
FANT- سندي يا طه، بسم الله هو الرحمن، يا من في قلبك
JARF- على الفرح، من اصلاح شطانه، شافعا للأمة</t>
  </si>
  <si>
    <t>BADF- സുബഹ് ബാങ്കിൻ നേരത്ത്, കാരുണ്യകനിമരം റസൂലുള്ളാഹി, പണ്ടേ മദീനയെ പാടി
DAHF- എനിക്കെന്റെ താഹന്റെ ഭൂവദനം കാണണം, ഹൃദയവാതിലിൽ അമൃത് തേടി, അന്നു മക്ക കുടിലിനുള്ളിൽ
FANT- ഇതിഹാസ പൂവ്, നെഞ്ചിൽ താഹാന്റെ, വരികളിലൊഴുകിയ 
JARF-b സലാം സലാം നബീന, മദീനത്തെ മലർ മണ്ണിൽ,  സ്നേഹലോകം</t>
  </si>
  <si>
    <t>BADF- ജാഫർ ബിനു അബീത്വാലിബ് 
DAHF- വഹ്ശിയുടെ ചാട്ടളി
FANT- കുരിശിന്റെ പതനം കുതുസിന്റെ ഗർജ്ജനം
JARF- സിൻഡിൻ്റെ പടനായകൻ</t>
  </si>
  <si>
    <t>BADF- ബഹറിന്റെ അക്കരെ, മദീനത്ത് മദർ മണ്ണിൽ, അഹദിൻ്റെ നൂറായി
DAHF- അനുരാഗി മടങ്ങി, ഇതിഹാസ പൂവ്, അന്ന് മക്ക കുടിലിനുള്ളിൽ
FANT- സ്നേഹലോകം, പണ്ടേ മദീന, റോസാ റോസാ പ്പൂവ് 
JARF- താജ ഹുസൂർ, കാത്തിരുന്ന ദിനം, മലരാം കുലം നിർത്തി</t>
  </si>
  <si>
    <t>BADF- കാട്ടുപൂവ് കണ്ണട നെല്ലിക്ക
DAHF- അമ്മ സഖാവ് ബാല്യം
FANT- ജവാൻ പക അമ്മക്കൊരു താരാട്ട് 
JARF- സ്നേഹപൂർവ്വം അമ്മക്ക് സൗന്ദര്യലഹരി മരണം</t>
  </si>
  <si>
    <t>BADF-lمن اصلاح شطانا, سبيل الهدى، الله الله نشكو دوما
DAHF-   يا قلبي عشق، رحمن يا رحمان
FANT- الله الله لا يوفقهم، شافعا للأمة، انا طالب انا طالب
JARF- قمر، انت هادينا</t>
  </si>
  <si>
    <t>BADF- inshallah, I found away, I am so lonely broken Angel
DAHF- I have been waiting, Jannah, barakalla
FANT- you might have a mom, oh Mohammed, assalamu alaikum
JARF- I love you, worth it, your beauty</t>
  </si>
  <si>
    <t>BADF- Hara Gumbad, Kya shan theri, Allah ke karam
DAHF- Wo Mera nabi, Choote na kabhi, Thamanna
FANT- Sarbaze Hussain, Idlaale Dil, Idam apne musthafa 
JARF- Dare Nabi par, Chalo diayare, Madine vale se</t>
  </si>
  <si>
    <t>BADF- ജാഫർ ബിൻ അബീത്വാലി
DAHF- വഹ്ശിയുടെ ചാട്ടോളി
FANT- കുരിശിന്റെ പതനം ഖുദ്സിന്റെ ഗർജനം
JARF- സിന്ധിന്റെ പടനായകൻ</t>
  </si>
  <si>
    <t>BADF- മദ്ഹിശൽ
DAHF- പ്രണയ റാന്തൽ
FANT- ഫഹദത്തിലെ അലിഫ്
JARF- സ്വരമുകരിതം</t>
  </si>
  <si>
    <t>BADF- Madhishal, Labbaika
DAHF- കാത്തിമുൽ അമ്പിയ
FANT- അഹദത്തിലെ അലി
JARF-അലിഫുന് antha</t>
  </si>
  <si>
    <t>BADF- جمال الوجود، لا لا تحسب، رحمن يا رحمن
DAHF- يا سيدي يا رسول الله ، يا رسول الله وقدوتنا ، كن انت
FANT- يا حمانة،  يا من صليت ، سبيل الدموع
JARF- صلاه سلام على المصطفى، أشرقت نفسي، فزت حميدا</t>
  </si>
  <si>
    <t>BADF- inshallah, you might have a mom, you might have a mom
DAHF- it is way too late,  all blessing on best,  Raleetu Billahi Rabba
FANT- Rabbi love it , don't fight the feeling,   heat waves
JARF- barakallah, assalamu alaikum, come on come on</t>
  </si>
  <si>
    <t>BADF- Madine Wale se mera, Allah Tera shukar hai, main to ummati hun
DAHF- Tushahe khuba, bolo madina, karam ke Badal Baras
FANT- Hamne Ankhon, Dare Nabi par, Kaabe ki Rounnak
JARF- Hey sitam gar, Mere Mushkil kusha, Musthafa muathafa</t>
  </si>
  <si>
    <t>BADF- ഹൃദയവാതിലിൽ, നടക്കുമ്പോൾ ഓർക്കില്ല, നാഥാ വേദനകൾ
DAHF- എല്ലാം പടയ്ത്തുള്ള, നിലയില്ലാത്തൊരു അനേകമിൽ  നിറഞ്ഞുനിൽക്കും
FANT- അധിപൻ അഹദേ , കണ്ണീരിൽ മുങ്ങി ഞാൻ, കാരുണ്യനാഥ
JARF- നാഥാ നീ വരച്ചുള്ള, ജലജലാലം,  മനസ്സിൻ അകം കേഴുന്നതാ</t>
  </si>
  <si>
    <t>BADF- باب علم واسما أتى وكنية	معرب مبني  وفعل أمر ومضي بني 	وارفع بواو وانصبن بالالف
DAHF- المعرب والمبني وارفع بواو وبيا اجرر وانصب	نكرة ومعرفة	 الكلام وما يتألّف منه بتا فعلت
FANT- KALAMUNA LAFLUN MUFEEDUN	BAB-KALAM, SIVAHUMAL HARFU KAHAL, ISM ISHARA
JARF- المعرب والمبني وارفع بواو وبيا اجرر وانصب	نكرة ومعرفة	 الكلام وما يتألّف منه بتا فع ,59, 58</t>
  </si>
  <si>
    <t>BADF- ഇബാദു റഹ്മാനി , സ്നേഹലോകം
DAHF- സ്വലാത്തുള്ള സലാമുള്ള, താജ് ഹബീബി
FANT- ആകലോക കാരണമത്തൊളി സെബീലു ദുമു 
JARF- യാ നബി സലാം, അമ്പിയ രാജ യാ നബിയള്ള…</t>
  </si>
  <si>
    <t>Concept note</t>
  </si>
  <si>
    <t>KABEER</t>
  </si>
  <si>
    <t>BADF- Hara Gumbad، Dare Nabi par, Nabi ka Lab par
DAHF- Hamno Ankhon se dekha, Mary Mushkil kusha, Wo Mera nabi he
FANT- Savbaze Hussain, Madine vale se mera salam, Thamanna
JARF- Ham apne musthafa, Noor wala aaya he, Thi kuja Man kuja</t>
  </si>
  <si>
    <t>ഇന്ത്യ ഹിന്ദുരാഷ്ട്രമാകുമ്പോൾ, അഴിമതിയിൽ മുങ്ങിയ കേരള രാഷ്ട്രീയം</t>
  </si>
  <si>
    <t>مسلم عورتوں کی شال کی تنازعہ۔۔, اتحاد انڈیا کی خامیاں اور خوبیاں۔۔۔</t>
  </si>
  <si>
    <t>ഈ ഡി വരുന്നേ ഈ ഡി, തട്ടിപ്പിൽ സഹകരണം</t>
  </si>
  <si>
    <t>അധികാരം അമാനത്താണ്, വഴി കാട്ടുന്ന ജീവിതങ്ങൾ</t>
  </si>
  <si>
    <t>Women's Reservation Bill</t>
  </si>
  <si>
    <t>നിസ്കാരം വിശ്വാസിയുടെ അടയാളം, പാപത്തിന്റെ ശമ്പളം</t>
  </si>
  <si>
    <t>BADF- يا سيدي يا رسول الله،  كن انت،  صلاة سلام على المصطفى
DAHF- هو الخليل الغفار، الله الله نشكر دوما، حن قلبي  للمدينه
FANT- بلغ العلا بكلامه, يا من صليت, روحي فداك
JARF- انت هادينا, لولاك, غلطانل</t>
  </si>
  <si>
    <t>BADF- you might have a mom, maula ya Salli wa sallim
DAHF- I was a foolish, I am a Barbie girl, you are always unselfish
FANT- let me see him of God, Rasool Allah, let me down slowly
JARF- brighter than the sun, let's go to holy madina, barakallah lakuma</t>
  </si>
  <si>
    <t>BADF- faslun fi swalathil mayyithi, faslun fi mubthilathi swalathi 
DAHF- فصل في الاذان والاقامة	فصل في صلاة الجماعة 	حرم تثقيب أنف
FANT- Bab Salath Fathhul Mueen 	Fasl Fi Abaali Salat	فصل في حضانة 
JARF- الوليمة	تتمة الآخر في فصل الكفاية  page no 204	باب النكاح first page</t>
  </si>
  <si>
    <t>BADF-: ലബൈക്ക് പാടുന്നു
DAHF: റാഹിമിൻ പുകളോതി, യാ നബി സലാം, പരം പൊരുളായി
FANT: ആകെ ലോക കാരണ മുത്തോളി, അഹദത്തിലെ അലിഫ് അലിഫിയ അഗമിയ
JARF: സ്വരമുകരിതം</t>
  </si>
  <si>
    <t>BADF - thajheez al mayyith
DAHF- Thajheez-ul-mayyith
FANT- Salat Al Khauf
JARF- Swalathul Khouf</t>
  </si>
  <si>
    <t xml:space="preserve">TKM Bava musliyar </t>
  </si>
  <si>
    <t>zainu</t>
  </si>
  <si>
    <t>പ്രണയം മദീനയോട്
അല്ലാഹു കൂടെയുണ്ട്</t>
  </si>
  <si>
    <t>Prophet(s) the universal leader
Islam: the religion of peace</t>
  </si>
  <si>
    <t>Salahuddin Ayyubi and the conquest of Al-Quds</t>
  </si>
  <si>
    <t>طلاق: FANTHALAN
قدوة: BADFATHAN
زكوة التجارة والعملة: JARFATHAN
الكفارات: DAHFATHAN</t>
  </si>
  <si>
    <t>تاج مدینہ
عصر حاضر  میں ادب کی اہمیت</t>
  </si>
  <si>
    <t>വർണവെറി</t>
  </si>
  <si>
    <t>WILL AI POSE CHALLENGE TO HUMAN RESOURCES?
THE MISGUIDED YOUTH</t>
  </si>
  <si>
    <t>STORRY NARRATION</t>
  </si>
  <si>
    <t>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</si>
</sst>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h:mm\ AM/PM;@"/>
    <numFmt numFmtId="165" formatCode="[$-F800]dddd\,\ mmmm\ dd\,\ yyyy"/>
    <numFmt numFmtId="166" formatCode="[$-F400]h:mm:ss\ AM/PM"/>
    <numFmt numFmtId="167" formatCode="[$-409]d\-mmm\-yyyy;@"/>
    <numFmt numFmtId="168" formatCode="dd/mmm/yy\ h:mm\ AM/PM"/>
  </numFmts>
  <fonts count="57">
    <font>
      <sz val="10"/>
      <color rgb="FF000000"/>
      <name val="Times New Roman"/>
      <scheme val="minor"/>
    </font>
    <font>
      <sz val="11"/>
      <color theme="1"/>
      <name val="Times New Roman"/>
      <family val="2"/>
      <scheme val="minor"/>
    </font>
    <font>
      <sz val="12"/>
      <color rgb="FF000000"/>
      <name val="Carlito"/>
    </font>
    <font>
      <sz val="12"/>
      <name val="Carlito"/>
    </font>
    <font>
      <b/>
      <sz val="11"/>
      <color rgb="FFF3F3F3"/>
      <name val="Times New Roman"/>
      <family val="1"/>
      <scheme val="minor"/>
    </font>
    <font>
      <sz val="11"/>
      <color rgb="FF000000"/>
      <name val="Times New Roman"/>
      <family val="1"/>
      <scheme val="minor"/>
    </font>
    <font>
      <sz val="11"/>
      <name val="Times New Roman"/>
      <family val="1"/>
    </font>
    <font>
      <b/>
      <sz val="11"/>
      <color theme="1"/>
      <name val="Times New Roman"/>
      <family val="1"/>
      <scheme val="minor"/>
    </font>
    <font>
      <sz val="11"/>
      <color theme="1"/>
      <name val="Times New Roman"/>
      <family val="1"/>
      <scheme val="minor"/>
    </font>
    <font>
      <sz val="11"/>
      <color theme="1"/>
      <name val="Cambria"/>
      <family val="1"/>
    </font>
    <font>
      <b/>
      <sz val="11"/>
      <color rgb="FFFFFFFF"/>
      <name val="Cambria"/>
      <family val="1"/>
    </font>
    <font>
      <b/>
      <sz val="8"/>
      <color rgb="FFFFFFFF"/>
      <name val="Cambria"/>
      <family val="1"/>
    </font>
    <font>
      <sz val="11"/>
      <name val="Cambria"/>
      <family val="1"/>
    </font>
    <font>
      <sz val="11"/>
      <name val="Times New Roman"/>
      <family val="1"/>
      <scheme val="minor"/>
    </font>
    <font>
      <b/>
      <sz val="12"/>
      <name val="Times New Roman"/>
      <family val="1"/>
      <scheme val="major"/>
    </font>
    <font>
      <sz val="10"/>
      <color rgb="FF000000"/>
      <name val="Times New Roman"/>
      <family val="1"/>
      <scheme val="major"/>
    </font>
    <font>
      <b/>
      <sz val="11"/>
      <color rgb="FF000000"/>
      <name val="Times New Roman"/>
      <family val="1"/>
      <scheme val="major"/>
    </font>
    <font>
      <sz val="12"/>
      <color rgb="FF000000"/>
      <name val="Times New Roman"/>
      <family val="1"/>
      <scheme val="major"/>
    </font>
    <font>
      <sz val="12"/>
      <name val="Times New Roman"/>
      <family val="1"/>
      <scheme val="major"/>
    </font>
    <font>
      <sz val="16"/>
      <color rgb="FF000000"/>
      <name val="Times New Roman"/>
      <family val="1"/>
      <scheme val="minor"/>
    </font>
    <font>
      <b/>
      <sz val="16"/>
      <color theme="0"/>
      <name val="Times New Roman"/>
      <family val="1"/>
      <scheme val="major"/>
    </font>
    <font>
      <b/>
      <sz val="11"/>
      <color rgb="FF000000"/>
      <name val="Times New Roman"/>
      <family val="1"/>
      <scheme val="minor"/>
    </font>
    <font>
      <sz val="11"/>
      <color rgb="FF000000"/>
      <name val="Cambria"/>
      <family val="1"/>
    </font>
    <font>
      <sz val="11"/>
      <color theme="0"/>
      <name val="Times New Roman"/>
      <family val="1"/>
      <scheme val="minor"/>
    </font>
    <font>
      <sz val="8"/>
      <name val="Times New Roman"/>
      <family val="1"/>
      <scheme val="minor"/>
    </font>
    <font>
      <sz val="10"/>
      <color rgb="FF000000"/>
      <name val="Times New Roman"/>
      <family val="1"/>
      <scheme val="minor"/>
    </font>
    <font>
      <b/>
      <sz val="9"/>
      <color rgb="FFF3F3F3"/>
      <name val="Times New Roman"/>
      <family val="1"/>
      <scheme val="minor"/>
    </font>
    <font>
      <sz val="9"/>
      <color rgb="FF000000"/>
      <name val="Times New Roman"/>
      <family val="1"/>
      <scheme val="minor"/>
    </font>
    <font>
      <sz val="9"/>
      <name val="Times New Roman"/>
      <family val="1"/>
    </font>
    <font>
      <b/>
      <sz val="9"/>
      <color rgb="FFFFFFFF"/>
      <name val="Cambria"/>
      <family val="1"/>
    </font>
    <font>
      <b/>
      <sz val="9"/>
      <color theme="0"/>
      <name val="Times New Roman"/>
      <family val="1"/>
      <scheme val="minor"/>
    </font>
    <font>
      <b/>
      <sz val="9"/>
      <color theme="1"/>
      <name val="Times New Roman"/>
      <family val="1"/>
      <scheme val="minor"/>
    </font>
    <font>
      <sz val="9"/>
      <color theme="1"/>
      <name val="Times New Roman"/>
      <family val="1"/>
      <scheme val="minor"/>
    </font>
    <font>
      <sz val="9"/>
      <color theme="1"/>
      <name val="Cambria"/>
      <family val="1"/>
    </font>
    <font>
      <sz val="9"/>
      <name val="Cambria"/>
      <family val="1"/>
    </font>
    <font>
      <sz val="9"/>
      <name val="Times New Roman"/>
      <family val="1"/>
      <scheme val="minor"/>
    </font>
    <font>
      <b/>
      <sz val="9"/>
      <color theme="1"/>
      <name val="Cambria"/>
      <family val="1"/>
    </font>
    <font>
      <b/>
      <sz val="9"/>
      <color rgb="FF000000"/>
      <name val="Times New Roman"/>
      <family val="1"/>
      <scheme val="minor"/>
    </font>
    <font>
      <sz val="9"/>
      <color rgb="FF000000"/>
      <name val="Cambria"/>
      <family val="1"/>
    </font>
    <font>
      <sz val="10"/>
      <color theme="1"/>
      <name val="Times New Roman"/>
      <family val="1"/>
      <scheme val="minor"/>
    </font>
    <font>
      <sz val="8"/>
      <name val="Times New Roman"/>
      <family val="1"/>
      <scheme val="minor"/>
    </font>
    <font>
      <b/>
      <sz val="10"/>
      <color theme="0"/>
      <name val="Times New Roman"/>
      <family val="1"/>
      <scheme val="minor"/>
    </font>
    <font>
      <b/>
      <sz val="10"/>
      <color theme="0"/>
      <name val="Times New Roman"/>
      <family val="1"/>
      <scheme val="minor"/>
    </font>
    <font>
      <b/>
      <sz val="14"/>
      <color rgb="FF000000"/>
      <name val="Times New Roman"/>
      <family val="1"/>
      <scheme val="minor"/>
    </font>
    <font>
      <sz val="10"/>
      <color theme="0"/>
      <name val="Times New Roman"/>
      <family val="1"/>
      <scheme val="minor"/>
    </font>
    <font>
      <sz val="11"/>
      <color theme="0"/>
      <name val="Times New Roman"/>
      <family val="2"/>
      <scheme val="minor"/>
    </font>
    <font>
      <b/>
      <sz val="16"/>
      <color rgb="FF000000"/>
      <name val="Times New Roman"/>
      <family val="1"/>
      <scheme val="minor"/>
    </font>
    <font>
      <sz val="12"/>
      <color rgb="FF000000"/>
      <name val="Times New Roman"/>
      <family val="1"/>
      <scheme val="minor"/>
    </font>
    <font>
      <b/>
      <sz val="13"/>
      <color rgb="FF000000"/>
      <name val="Times New Roman"/>
      <family val="1"/>
      <scheme val="minor"/>
    </font>
    <font>
      <u/>
      <sz val="10"/>
      <color theme="10"/>
      <name val="Times New Roman"/>
      <family val="1"/>
      <scheme val="minor"/>
    </font>
    <font>
      <b/>
      <sz val="14"/>
      <color theme="0"/>
      <name val="Times New Roman"/>
      <family val="1"/>
      <scheme val="minor"/>
    </font>
    <font>
      <b/>
      <sz val="10"/>
      <color theme="0"/>
      <name val="Times New Roman"/>
      <family val="1"/>
      <scheme val="minor"/>
    </font>
    <font>
      <sz val="10"/>
      <color theme="1"/>
      <name val="Times New Roman"/>
      <family val="1"/>
      <scheme val="minor"/>
    </font>
    <font>
      <b/>
      <sz val="10"/>
      <color theme="0"/>
      <name val="Times New Roman"/>
      <family val="1"/>
      <scheme val="minor"/>
    </font>
    <font>
      <sz val="10"/>
      <color theme="1"/>
      <name val="Times New Roman"/>
      <family val="1"/>
      <scheme val="minor"/>
    </font>
    <font>
      <b/>
      <sz val="10"/>
      <color rgb="FF000000"/>
      <name val="Times New Roman"/>
      <family val="1"/>
      <scheme val="minor"/>
    </font>
    <font>
      <b/>
      <sz val="18"/>
      <color rgb="FF000000"/>
      <name val="Times New Roman"/>
      <family val="1"/>
      <scheme val="minor"/>
    </font>
  </fonts>
  <fills count="14">
    <fill>
      <patternFill patternType="none"/>
    </fill>
    <fill>
      <patternFill patternType="gray125"/>
    </fill>
    <fill>
      <patternFill patternType="solid">
        <fgColor rgb="FF000000"/>
        <bgColor rgb="FF000000"/>
      </patternFill>
    </fill>
    <fill>
      <patternFill patternType="solid">
        <fgColor theme="3" tint="4.9989318521683403E-2"/>
        <bgColor indexed="64"/>
      </patternFill>
    </fill>
    <fill>
      <patternFill patternType="solid">
        <fgColor theme="1"/>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2" tint="-0.14999847407452621"/>
        <bgColor indexed="64"/>
      </patternFill>
    </fill>
    <fill>
      <patternFill patternType="solid">
        <fgColor theme="4" tint="0.79998168889431442"/>
        <bgColor theme="4" tint="0.79998168889431442"/>
      </patternFill>
    </fill>
    <fill>
      <patternFill patternType="solid">
        <fgColor rgb="FFDCE6F1"/>
        <bgColor rgb="FFDCE6F1"/>
      </patternFill>
    </fill>
    <fill>
      <patternFill patternType="solid">
        <fgColor theme="1"/>
        <bgColor theme="4"/>
      </patternFill>
    </fill>
    <fill>
      <patternFill patternType="solid">
        <fgColor theme="5"/>
      </patternFill>
    </fill>
    <fill>
      <patternFill patternType="solid">
        <fgColor theme="0"/>
        <bgColor indexed="64"/>
      </patternFill>
    </fill>
    <fill>
      <patternFill patternType="solid">
        <fgColor theme="4"/>
        <bgColor theme="4"/>
      </patternFill>
    </fill>
  </fills>
  <borders count="5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
      <left/>
      <right style="thin">
        <color indexed="64"/>
      </right>
      <top/>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top/>
      <bottom style="thin">
        <color rgb="FF000000"/>
      </bottom>
      <diagonal/>
    </border>
    <border>
      <left/>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style="thin">
        <color rgb="FF000000"/>
      </right>
      <top/>
      <bottom/>
      <diagonal/>
    </border>
    <border>
      <left style="thin">
        <color indexed="64"/>
      </left>
      <right style="thin">
        <color indexed="64"/>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rgb="FF95B3D7"/>
      </right>
      <top style="thin">
        <color rgb="FF95B3D7"/>
      </top>
      <bottom style="thin">
        <color rgb="FF95B3D7"/>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0" fontId="45" fillId="11" borderId="0" applyNumberFormat="0" applyBorder="0" applyAlignment="0" applyProtection="0"/>
    <xf numFmtId="0" fontId="49" fillId="0" borderId="0" applyNumberFormat="0" applyFill="0" applyBorder="0" applyAlignment="0" applyProtection="0"/>
    <xf numFmtId="0" fontId="1" fillId="0" borderId="5"/>
  </cellStyleXfs>
  <cellXfs count="303">
    <xf numFmtId="0" fontId="0" fillId="0" borderId="0" xfId="0" applyAlignment="1">
      <alignment horizontal="left" vertical="top"/>
    </xf>
    <xf numFmtId="0" fontId="5" fillId="0" borderId="0" xfId="0" applyFont="1" applyAlignment="1">
      <alignment horizontal="left" vertical="top"/>
    </xf>
    <xf numFmtId="0" fontId="8" fillId="0" borderId="6" xfId="0" applyFont="1" applyBorder="1" applyAlignment="1">
      <alignment horizontal="left" vertical="top"/>
    </xf>
    <xf numFmtId="0" fontId="9" fillId="0" borderId="6" xfId="0" applyFont="1" applyBorder="1" applyAlignment="1">
      <alignment horizontal="left" vertical="top" wrapText="1"/>
    </xf>
    <xf numFmtId="0" fontId="9" fillId="0" borderId="8" xfId="0" applyFont="1" applyBorder="1" applyAlignment="1">
      <alignment horizontal="left" vertical="top" wrapText="1"/>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5" fillId="0" borderId="0" xfId="0" applyFont="1" applyAlignment="1">
      <alignment horizontal="center" vertical="center"/>
    </xf>
    <xf numFmtId="0" fontId="10" fillId="2" borderId="3" xfId="0" applyFont="1" applyFill="1" applyBorder="1" applyAlignment="1">
      <alignment vertical="top" wrapText="1"/>
    </xf>
    <xf numFmtId="0" fontId="9" fillId="0" borderId="5" xfId="0" applyFont="1" applyBorder="1" applyAlignment="1">
      <alignment horizontal="left" vertical="top" wrapText="1"/>
    </xf>
    <xf numFmtId="0" fontId="9" fillId="0" borderId="9" xfId="0" applyFont="1" applyBorder="1" applyAlignment="1">
      <alignment horizontal="left" vertical="top" wrapText="1"/>
    </xf>
    <xf numFmtId="0" fontId="5" fillId="0" borderId="9" xfId="0" applyFont="1" applyBorder="1" applyAlignment="1">
      <alignment horizontal="left" vertical="top"/>
    </xf>
    <xf numFmtId="0" fontId="8" fillId="0" borderId="9" xfId="0" applyFont="1" applyBorder="1" applyAlignment="1">
      <alignment horizontal="center" vertical="center"/>
    </xf>
    <xf numFmtId="0" fontId="8" fillId="0" borderId="9" xfId="0" applyFont="1" applyBorder="1" applyAlignment="1">
      <alignment horizontal="left" vertical="top"/>
    </xf>
    <xf numFmtId="0" fontId="6" fillId="0" borderId="9" xfId="0" applyFont="1" applyBorder="1" applyAlignment="1">
      <alignment horizontal="left" vertical="top"/>
    </xf>
    <xf numFmtId="0" fontId="12" fillId="0" borderId="6" xfId="0" applyFont="1" applyBorder="1" applyAlignment="1">
      <alignment horizontal="left" vertical="top" wrapText="1"/>
    </xf>
    <xf numFmtId="0" fontId="13" fillId="0" borderId="6" xfId="0" applyFont="1" applyBorder="1" applyAlignment="1">
      <alignment horizontal="left" vertical="top"/>
    </xf>
    <xf numFmtId="0" fontId="6" fillId="3" borderId="5" xfId="0" applyFont="1" applyFill="1" applyBorder="1" applyAlignment="1">
      <alignment horizontal="left" vertical="top"/>
    </xf>
    <xf numFmtId="0" fontId="12" fillId="0" borderId="9" xfId="0" applyFont="1" applyBorder="1" applyAlignment="1">
      <alignment horizontal="left" vertical="top" wrapText="1"/>
    </xf>
    <xf numFmtId="0" fontId="5" fillId="0" borderId="8" xfId="0" applyFont="1" applyBorder="1" applyAlignment="1">
      <alignment horizontal="center" vertical="center"/>
    </xf>
    <xf numFmtId="0" fontId="22" fillId="0" borderId="7" xfId="0" applyFont="1" applyBorder="1" applyAlignment="1">
      <alignment horizontal="left" vertical="top" wrapText="1"/>
    </xf>
    <xf numFmtId="0" fontId="5" fillId="0" borderId="24" xfId="0" applyFont="1" applyBorder="1" applyAlignment="1">
      <alignment horizontal="center" vertical="center"/>
    </xf>
    <xf numFmtId="0" fontId="22" fillId="0" borderId="25" xfId="0" applyFont="1" applyBorder="1" applyAlignment="1">
      <alignment horizontal="left" vertical="top" wrapText="1"/>
    </xf>
    <xf numFmtId="0" fontId="22" fillId="0" borderId="9" xfId="0" applyFont="1" applyBorder="1" applyAlignment="1">
      <alignment horizontal="left" vertical="top" wrapText="1"/>
    </xf>
    <xf numFmtId="0" fontId="13" fillId="0" borderId="9" xfId="0" applyFont="1" applyBorder="1" applyAlignment="1">
      <alignment horizontal="left" vertical="top"/>
    </xf>
    <xf numFmtId="0" fontId="22" fillId="0" borderId="13" xfId="0" applyFont="1" applyBorder="1" applyAlignment="1">
      <alignment horizontal="left" vertical="top" wrapText="1"/>
    </xf>
    <xf numFmtId="0" fontId="5" fillId="0" borderId="13" xfId="0" applyFont="1" applyBorder="1" applyAlignment="1">
      <alignment horizontal="left" vertical="top"/>
    </xf>
    <xf numFmtId="0" fontId="5" fillId="0" borderId="9" xfId="0" applyFont="1" applyBorder="1" applyAlignment="1">
      <alignment horizontal="left" vertical="top" wrapText="1"/>
    </xf>
    <xf numFmtId="0" fontId="5" fillId="0" borderId="13" xfId="0" applyFont="1" applyBorder="1" applyAlignment="1">
      <alignment horizontal="left" vertical="top" wrapText="1"/>
    </xf>
    <xf numFmtId="0" fontId="8" fillId="0" borderId="9" xfId="0" applyFont="1" applyBorder="1" applyAlignment="1">
      <alignment horizontal="center" vertical="top"/>
    </xf>
    <xf numFmtId="0" fontId="5" fillId="0" borderId="9" xfId="0" applyFont="1" applyBorder="1" applyAlignment="1">
      <alignment horizontal="center" vertical="top"/>
    </xf>
    <xf numFmtId="0" fontId="23" fillId="4" borderId="9" xfId="0" applyFont="1" applyFill="1" applyBorder="1" applyAlignment="1">
      <alignment horizontal="left"/>
    </xf>
    <xf numFmtId="0" fontId="23" fillId="4" borderId="9" xfId="0" applyFont="1" applyFill="1" applyBorder="1" applyAlignment="1">
      <alignment horizontal="left" wrapText="1"/>
    </xf>
    <xf numFmtId="0" fontId="5" fillId="0" borderId="0" xfId="0" applyFont="1" applyAlignment="1">
      <alignment horizontal="left"/>
    </xf>
    <xf numFmtId="0" fontId="25" fillId="0" borderId="0" xfId="0" applyFont="1" applyAlignment="1">
      <alignment horizontal="left" vertical="top"/>
    </xf>
    <xf numFmtId="0" fontId="0" fillId="0" borderId="0" xfId="0" applyAlignment="1">
      <alignment horizontal="left"/>
    </xf>
    <xf numFmtId="0" fontId="19" fillId="6" borderId="5" xfId="0" applyFont="1" applyFill="1" applyBorder="1" applyAlignment="1">
      <alignment horizontal="left"/>
    </xf>
    <xf numFmtId="0" fontId="19" fillId="0" borderId="0" xfId="0" applyFont="1" applyAlignment="1">
      <alignment horizontal="left"/>
    </xf>
    <xf numFmtId="0" fontId="0" fillId="6" borderId="5" xfId="0" applyFill="1" applyBorder="1" applyAlignment="1">
      <alignment horizontal="left"/>
    </xf>
    <xf numFmtId="1" fontId="17" fillId="0" borderId="9" xfId="0" applyNumberFormat="1" applyFont="1" applyBorder="1" applyAlignment="1">
      <alignment horizontal="center" shrinkToFit="1"/>
    </xf>
    <xf numFmtId="0" fontId="18" fillId="0" borderId="9" xfId="0" applyFont="1" applyBorder="1" applyAlignment="1">
      <alignment horizontal="left" wrapText="1"/>
    </xf>
    <xf numFmtId="0" fontId="0" fillId="0" borderId="0" xfId="0" applyAlignment="1">
      <alignment horizontal="center"/>
    </xf>
    <xf numFmtId="0" fontId="0" fillId="0" borderId="5" xfId="0" applyBorder="1" applyAlignment="1">
      <alignment horizontal="left"/>
    </xf>
    <xf numFmtId="0" fontId="19" fillId="0" borderId="5" xfId="0" applyFont="1" applyBorder="1" applyAlignment="1">
      <alignment horizontal="left"/>
    </xf>
    <xf numFmtId="1" fontId="2" fillId="0" borderId="5" xfId="0" applyNumberFormat="1" applyFont="1" applyBorder="1" applyAlignment="1">
      <alignment horizontal="center" shrinkToFit="1"/>
    </xf>
    <xf numFmtId="0" fontId="3" fillId="0" borderId="5" xfId="0" applyFont="1" applyBorder="1" applyAlignment="1">
      <alignment horizontal="left" wrapText="1"/>
    </xf>
    <xf numFmtId="0" fontId="27" fillId="0" borderId="0" xfId="0" applyFont="1" applyAlignment="1">
      <alignment horizontal="left" vertical="center"/>
    </xf>
    <xf numFmtId="0" fontId="28" fillId="0" borderId="5" xfId="0" applyFont="1" applyBorder="1" applyAlignment="1">
      <alignment horizontal="left" vertical="center"/>
    </xf>
    <xf numFmtId="0" fontId="28" fillId="3" borderId="5" xfId="0" applyFont="1" applyFill="1" applyBorder="1" applyAlignment="1">
      <alignment horizontal="left" vertical="center"/>
    </xf>
    <xf numFmtId="0" fontId="30" fillId="6" borderId="20" xfId="0" applyFont="1" applyFill="1" applyBorder="1" applyAlignment="1">
      <alignment horizontal="center" vertical="center"/>
    </xf>
    <xf numFmtId="0" fontId="31" fillId="0" borderId="5" xfId="0" applyFont="1" applyBorder="1" applyAlignment="1">
      <alignment horizontal="center" vertical="center"/>
    </xf>
    <xf numFmtId="0" fontId="27" fillId="0" borderId="5" xfId="0" applyFont="1" applyBorder="1" applyAlignment="1">
      <alignment horizontal="left" vertical="center"/>
    </xf>
    <xf numFmtId="0" fontId="27" fillId="7" borderId="21" xfId="0" applyFont="1" applyFill="1" applyBorder="1" applyAlignment="1">
      <alignment horizontal="center" vertical="center"/>
    </xf>
    <xf numFmtId="0" fontId="32" fillId="0" borderId="6" xfId="0" applyFont="1" applyBorder="1" applyAlignment="1">
      <alignment horizontal="center" vertical="center"/>
    </xf>
    <xf numFmtId="0" fontId="32" fillId="0" borderId="8" xfId="0" applyFont="1" applyBorder="1" applyAlignment="1">
      <alignment horizontal="center" vertical="center"/>
    </xf>
    <xf numFmtId="0" fontId="32" fillId="0" borderId="24" xfId="0" applyFont="1" applyBorder="1" applyAlignment="1">
      <alignment horizontal="center" vertical="center"/>
    </xf>
    <xf numFmtId="0" fontId="32" fillId="0" borderId="9" xfId="0" applyFont="1" applyBorder="1" applyAlignment="1">
      <alignment horizontal="center" vertical="center"/>
    </xf>
    <xf numFmtId="0" fontId="27" fillId="0" borderId="21" xfId="0" applyFont="1" applyBorder="1" applyAlignment="1">
      <alignment horizontal="center" vertical="center"/>
    </xf>
    <xf numFmtId="0" fontId="35" fillId="0" borderId="6" xfId="0" applyFont="1" applyBorder="1" applyAlignment="1">
      <alignment horizontal="left" vertical="center"/>
    </xf>
    <xf numFmtId="0" fontId="35" fillId="0" borderId="5" xfId="0" applyFont="1" applyBorder="1" applyAlignment="1">
      <alignment horizontal="left" vertical="center"/>
    </xf>
    <xf numFmtId="0" fontId="32" fillId="0" borderId="9" xfId="0" applyFont="1" applyBorder="1" applyAlignment="1">
      <alignment horizontal="left" vertical="center"/>
    </xf>
    <xf numFmtId="0" fontId="27" fillId="0" borderId="22" xfId="0" applyFont="1" applyBorder="1" applyAlignment="1">
      <alignment horizontal="center" vertical="center"/>
    </xf>
    <xf numFmtId="0" fontId="28" fillId="0" borderId="9" xfId="0" applyFont="1" applyBorder="1" applyAlignment="1">
      <alignment horizontal="left" vertical="center"/>
    </xf>
    <xf numFmtId="0" fontId="27" fillId="0" borderId="12" xfId="0" applyFont="1" applyBorder="1" applyAlignment="1">
      <alignment horizontal="left" vertical="center"/>
    </xf>
    <xf numFmtId="0" fontId="27" fillId="0" borderId="9" xfId="0" applyFont="1" applyBorder="1" applyAlignment="1">
      <alignment horizontal="left" vertical="center"/>
    </xf>
    <xf numFmtId="0" fontId="27" fillId="0" borderId="0" xfId="0" applyFont="1" applyAlignment="1">
      <alignment horizontal="center" vertical="center"/>
    </xf>
    <xf numFmtId="0" fontId="32" fillId="0" borderId="14" xfId="0" applyFont="1" applyBorder="1" applyAlignment="1">
      <alignment horizontal="left" vertical="center"/>
    </xf>
    <xf numFmtId="0" fontId="32" fillId="0" borderId="24" xfId="0" applyFont="1" applyBorder="1" applyAlignment="1">
      <alignment horizontal="left" vertical="center"/>
    </xf>
    <xf numFmtId="0" fontId="32" fillId="0" borderId="1" xfId="0" applyFont="1" applyBorder="1" applyAlignment="1">
      <alignment horizontal="left" vertical="center"/>
    </xf>
    <xf numFmtId="0" fontId="32" fillId="0" borderId="5" xfId="0" applyFont="1" applyBorder="1" applyAlignment="1">
      <alignment horizontal="left" vertical="center"/>
    </xf>
    <xf numFmtId="0" fontId="27" fillId="0" borderId="24" xfId="0" applyFont="1" applyBorder="1" applyAlignment="1">
      <alignment horizontal="left" vertical="center"/>
    </xf>
    <xf numFmtId="0" fontId="27" fillId="0" borderId="6" xfId="0" applyFont="1" applyBorder="1" applyAlignment="1">
      <alignment horizontal="left" vertical="center"/>
    </xf>
    <xf numFmtId="0" fontId="27" fillId="0" borderId="8" xfId="0" applyFont="1" applyBorder="1" applyAlignment="1">
      <alignment horizontal="left" vertical="center"/>
    </xf>
    <xf numFmtId="0" fontId="32" fillId="0" borderId="27" xfId="0" applyFont="1" applyBorder="1" applyAlignment="1">
      <alignment horizontal="left" vertical="center"/>
    </xf>
    <xf numFmtId="0" fontId="32" fillId="0" borderId="6" xfId="0" applyFont="1" applyBorder="1" applyAlignment="1">
      <alignment horizontal="left" vertical="center"/>
    </xf>
    <xf numFmtId="0" fontId="27" fillId="0" borderId="5" xfId="0" applyFont="1" applyBorder="1" applyAlignment="1">
      <alignment horizontal="center" vertical="center"/>
    </xf>
    <xf numFmtId="0" fontId="32" fillId="0" borderId="5" xfId="0" applyFont="1" applyBorder="1" applyAlignment="1">
      <alignment horizontal="center" vertical="center"/>
    </xf>
    <xf numFmtId="0" fontId="35" fillId="0" borderId="0" xfId="0" applyFont="1" applyAlignment="1">
      <alignment horizontal="left" vertical="center"/>
    </xf>
    <xf numFmtId="0" fontId="29" fillId="2" borderId="3" xfId="0" applyFont="1" applyFill="1" applyBorder="1" applyAlignment="1">
      <alignment vertical="center"/>
    </xf>
    <xf numFmtId="0" fontId="29" fillId="2" borderId="5" xfId="0" applyFont="1" applyFill="1" applyBorder="1" applyAlignment="1">
      <alignment vertical="center"/>
    </xf>
    <xf numFmtId="0" fontId="33" fillId="0" borderId="1" xfId="0" applyFont="1" applyBorder="1" applyAlignment="1">
      <alignment horizontal="left" vertical="center"/>
    </xf>
    <xf numFmtId="0" fontId="33" fillId="0" borderId="9" xfId="0" applyFont="1" applyBorder="1" applyAlignment="1">
      <alignment horizontal="left" vertical="center"/>
    </xf>
    <xf numFmtId="0" fontId="34" fillId="0" borderId="8" xfId="0" applyFont="1" applyBorder="1" applyAlignment="1">
      <alignment horizontal="left" vertical="center"/>
    </xf>
    <xf numFmtId="0" fontId="34" fillId="0" borderId="5" xfId="0" applyFont="1" applyBorder="1" applyAlignment="1">
      <alignment horizontal="left" vertical="center"/>
    </xf>
    <xf numFmtId="0" fontId="33" fillId="0" borderId="24" xfId="0" applyFont="1" applyBorder="1" applyAlignment="1">
      <alignment horizontal="left" vertical="center"/>
    </xf>
    <xf numFmtId="0" fontId="33" fillId="0" borderId="5" xfId="0" applyFont="1" applyBorder="1" applyAlignment="1">
      <alignment horizontal="left" vertical="center"/>
    </xf>
    <xf numFmtId="0" fontId="33" fillId="0" borderId="12" xfId="0" applyFont="1" applyBorder="1" applyAlignment="1">
      <alignment horizontal="left" vertical="center"/>
    </xf>
    <xf numFmtId="0" fontId="34" fillId="0" borderId="6" xfId="0" applyFont="1" applyBorder="1" applyAlignment="1">
      <alignment horizontal="left" vertical="center"/>
    </xf>
    <xf numFmtId="0" fontId="33" fillId="0" borderId="18" xfId="0" applyFont="1" applyBorder="1" applyAlignment="1">
      <alignment horizontal="left" vertical="center"/>
    </xf>
    <xf numFmtId="0" fontId="36" fillId="0" borderId="5" xfId="0" applyFont="1" applyBorder="1" applyAlignment="1">
      <alignment horizontal="left" vertical="center"/>
    </xf>
    <xf numFmtId="0" fontId="33" fillId="0" borderId="27" xfId="0" applyFont="1" applyBorder="1" applyAlignment="1">
      <alignment horizontal="left" vertical="center"/>
    </xf>
    <xf numFmtId="0" fontId="38" fillId="0" borderId="9" xfId="0" applyFont="1" applyBorder="1" applyAlignment="1">
      <alignment horizontal="left" vertical="center"/>
    </xf>
    <xf numFmtId="0" fontId="34" fillId="0" borderId="9" xfId="0" applyFont="1" applyBorder="1" applyAlignment="1">
      <alignment horizontal="left" vertical="center"/>
    </xf>
    <xf numFmtId="0" fontId="34" fillId="0" borderId="4" xfId="0" applyFont="1" applyBorder="1" applyAlignment="1">
      <alignment horizontal="left" vertical="center"/>
    </xf>
    <xf numFmtId="0" fontId="33" fillId="0" borderId="10" xfId="0" applyFont="1" applyBorder="1" applyAlignment="1">
      <alignment horizontal="left" vertical="center"/>
    </xf>
    <xf numFmtId="0" fontId="33" fillId="0" borderId="13" xfId="0" applyFont="1" applyBorder="1" applyAlignment="1">
      <alignment horizontal="left" vertical="center"/>
    </xf>
    <xf numFmtId="0" fontId="33" fillId="0" borderId="25" xfId="0" applyFont="1" applyBorder="1" applyAlignment="1">
      <alignment horizontal="left" vertical="center"/>
    </xf>
    <xf numFmtId="1" fontId="17" fillId="0" borderId="37" xfId="0" applyNumberFormat="1" applyFont="1" applyBorder="1" applyAlignment="1">
      <alignment horizontal="center" shrinkToFit="1"/>
    </xf>
    <xf numFmtId="0" fontId="18" fillId="0" borderId="37" xfId="0" applyFont="1" applyBorder="1" applyAlignment="1">
      <alignment horizontal="left" wrapText="1"/>
    </xf>
    <xf numFmtId="1" fontId="17" fillId="0" borderId="38" xfId="0" applyNumberFormat="1" applyFont="1" applyBorder="1" applyAlignment="1">
      <alignment horizontal="center" shrinkToFit="1"/>
    </xf>
    <xf numFmtId="1" fontId="17" fillId="0" borderId="39" xfId="0" applyNumberFormat="1" applyFont="1" applyBorder="1" applyAlignment="1">
      <alignment horizontal="center" shrinkToFit="1"/>
    </xf>
    <xf numFmtId="1" fontId="17" fillId="0" borderId="40" xfId="0" applyNumberFormat="1" applyFont="1" applyBorder="1" applyAlignment="1">
      <alignment horizontal="center" shrinkToFit="1"/>
    </xf>
    <xf numFmtId="0" fontId="18" fillId="0" borderId="40" xfId="0" applyFont="1" applyBorder="1" applyAlignment="1">
      <alignment horizontal="left" wrapText="1"/>
    </xf>
    <xf numFmtId="1" fontId="17" fillId="0" borderId="41" xfId="0" applyNumberFormat="1" applyFont="1" applyBorder="1" applyAlignment="1">
      <alignment horizontal="center" shrinkToFit="1"/>
    </xf>
    <xf numFmtId="0" fontId="18" fillId="0" borderId="38" xfId="0" applyFont="1" applyBorder="1" applyAlignment="1">
      <alignment horizontal="center" wrapText="1"/>
    </xf>
    <xf numFmtId="0" fontId="14" fillId="0" borderId="43" xfId="0" applyFont="1" applyBorder="1" applyAlignment="1">
      <alignment horizontal="center" textRotation="90" wrapText="1"/>
    </xf>
    <xf numFmtId="1" fontId="17" fillId="0" borderId="44" xfId="0" applyNumberFormat="1" applyFont="1" applyBorder="1" applyAlignment="1">
      <alignment horizontal="center" shrinkToFit="1"/>
    </xf>
    <xf numFmtId="0" fontId="18" fillId="0" borderId="44" xfId="0" applyFont="1" applyBorder="1" applyAlignment="1">
      <alignment horizontal="left" wrapText="1"/>
    </xf>
    <xf numFmtId="1" fontId="17" fillId="0" borderId="45" xfId="0" applyNumberFormat="1" applyFont="1" applyBorder="1" applyAlignment="1">
      <alignment horizontal="center" shrinkToFit="1"/>
    </xf>
    <xf numFmtId="0" fontId="14" fillId="0" borderId="49" xfId="0" applyFont="1" applyBorder="1" applyAlignment="1">
      <alignment horizontal="center" textRotation="90" wrapText="1"/>
    </xf>
    <xf numFmtId="0" fontId="14" fillId="0" borderId="49" xfId="0" applyFont="1" applyBorder="1" applyAlignment="1">
      <alignment horizontal="center" wrapText="1"/>
    </xf>
    <xf numFmtId="0" fontId="15" fillId="0" borderId="49" xfId="0" applyFont="1" applyBorder="1" applyAlignment="1">
      <alignment horizontal="center" wrapText="1"/>
    </xf>
    <xf numFmtId="0" fontId="25" fillId="0" borderId="0" xfId="0" applyFont="1" applyAlignment="1">
      <alignment horizontal="left"/>
    </xf>
    <xf numFmtId="0" fontId="39" fillId="8" borderId="51" xfId="0" applyFont="1" applyFill="1" applyBorder="1" applyAlignment="1">
      <alignment horizontal="left" vertical="top"/>
    </xf>
    <xf numFmtId="0" fontId="27" fillId="0" borderId="9" xfId="0" applyFont="1" applyBorder="1" applyAlignment="1">
      <alignment horizontal="center" vertical="center"/>
    </xf>
    <xf numFmtId="164" fontId="0" fillId="0" borderId="0" xfId="0" applyNumberFormat="1" applyAlignment="1">
      <alignment horizontal="left" vertical="top"/>
    </xf>
    <xf numFmtId="14" fontId="0" fillId="0" borderId="0" xfId="0" applyNumberFormat="1" applyAlignment="1">
      <alignment horizontal="left" vertical="top"/>
    </xf>
    <xf numFmtId="165" fontId="0" fillId="0" borderId="0" xfId="0" applyNumberFormat="1" applyAlignment="1">
      <alignment horizontal="left" vertical="top"/>
    </xf>
    <xf numFmtId="18" fontId="0" fillId="0" borderId="0" xfId="0" applyNumberFormat="1" applyAlignment="1">
      <alignment horizontal="left" vertical="top"/>
    </xf>
    <xf numFmtId="0" fontId="0" fillId="0" borderId="5" xfId="0" applyBorder="1" applyAlignment="1">
      <alignment horizontal="left" vertical="top"/>
    </xf>
    <xf numFmtId="164" fontId="25" fillId="0" borderId="0" xfId="0" applyNumberFormat="1" applyFont="1" applyAlignment="1">
      <alignment horizontal="left" vertical="top"/>
    </xf>
    <xf numFmtId="0" fontId="0" fillId="0" borderId="9" xfId="0" applyBorder="1" applyAlignment="1">
      <alignment horizontal="left" vertical="top"/>
    </xf>
    <xf numFmtId="165" fontId="0" fillId="0" borderId="9" xfId="0" applyNumberFormat="1" applyBorder="1" applyAlignment="1">
      <alignment horizontal="left" vertical="top"/>
    </xf>
    <xf numFmtId="166" fontId="0" fillId="0" borderId="9" xfId="0" applyNumberFormat="1" applyBorder="1" applyAlignment="1">
      <alignment horizontal="left" vertical="top"/>
    </xf>
    <xf numFmtId="0" fontId="41" fillId="10" borderId="54" xfId="0" applyFont="1" applyFill="1" applyBorder="1" applyAlignment="1">
      <alignment horizontal="left"/>
    </xf>
    <xf numFmtId="0" fontId="42" fillId="10" borderId="5" xfId="0" applyFont="1" applyFill="1" applyBorder="1"/>
    <xf numFmtId="0" fontId="41" fillId="10" borderId="5" xfId="0" applyFont="1" applyFill="1" applyBorder="1" applyAlignment="1">
      <alignment horizontal="left"/>
    </xf>
    <xf numFmtId="14" fontId="41" fillId="10" borderId="5" xfId="0" applyNumberFormat="1" applyFont="1" applyFill="1" applyBorder="1" applyAlignment="1">
      <alignment horizontal="left"/>
    </xf>
    <xf numFmtId="0" fontId="44" fillId="0" borderId="9" xfId="0" applyFont="1" applyBorder="1" applyAlignment="1">
      <alignment horizontal="left" vertical="top"/>
    </xf>
    <xf numFmtId="0" fontId="44" fillId="0" borderId="0" xfId="0" applyFont="1" applyAlignment="1">
      <alignment horizontal="center" vertical="center"/>
    </xf>
    <xf numFmtId="167" fontId="0" fillId="0" borderId="9" xfId="0" applyNumberFormat="1" applyBorder="1" applyAlignment="1">
      <alignment horizontal="left" vertical="top"/>
    </xf>
    <xf numFmtId="164" fontId="0" fillId="0" borderId="9" xfId="0" applyNumberFormat="1" applyBorder="1" applyAlignment="1">
      <alignment horizontal="left" vertical="top"/>
    </xf>
    <xf numFmtId="18" fontId="0" fillId="0" borderId="9" xfId="0" applyNumberFormat="1" applyBorder="1" applyAlignment="1">
      <alignment horizontal="left" vertical="top"/>
    </xf>
    <xf numFmtId="21" fontId="0" fillId="0" borderId="0" xfId="0" applyNumberFormat="1" applyAlignment="1">
      <alignment horizontal="left" vertical="top"/>
    </xf>
    <xf numFmtId="0" fontId="25" fillId="0" borderId="9" xfId="0" applyFont="1" applyBorder="1" applyAlignment="1">
      <alignment horizontal="left" vertical="top"/>
    </xf>
    <xf numFmtId="167" fontId="25" fillId="0" borderId="9" xfId="0" applyNumberFormat="1" applyFont="1" applyBorder="1" applyAlignment="1">
      <alignment horizontal="left" vertical="top"/>
    </xf>
    <xf numFmtId="46" fontId="0" fillId="8" borderId="9" xfId="0" applyNumberFormat="1" applyFill="1" applyBorder="1" applyAlignment="1">
      <alignment horizontal="left" vertical="top"/>
    </xf>
    <xf numFmtId="0" fontId="0" fillId="8" borderId="9" xfId="0" applyFill="1" applyBorder="1" applyAlignment="1">
      <alignment horizontal="left" vertical="top"/>
    </xf>
    <xf numFmtId="15" fontId="25" fillId="0" borderId="9" xfId="0" applyNumberFormat="1" applyFont="1" applyBorder="1" applyAlignment="1">
      <alignment horizontal="left" vertical="top"/>
    </xf>
    <xf numFmtId="46" fontId="0" fillId="0" borderId="5" xfId="0" applyNumberFormat="1" applyBorder="1" applyAlignment="1">
      <alignment horizontal="left" vertical="top"/>
    </xf>
    <xf numFmtId="167" fontId="39" fillId="0" borderId="9" xfId="0" applyNumberFormat="1" applyFont="1" applyBorder="1" applyAlignment="1">
      <alignment horizontal="left" vertical="top"/>
    </xf>
    <xf numFmtId="164" fontId="39" fillId="0" borderId="9" xfId="0" applyNumberFormat="1" applyFont="1" applyBorder="1" applyAlignment="1">
      <alignment horizontal="left" vertical="top"/>
    </xf>
    <xf numFmtId="18" fontId="39" fillId="0" borderId="9" xfId="0" applyNumberFormat="1" applyFont="1" applyBorder="1" applyAlignment="1">
      <alignment horizontal="left" vertical="top"/>
    </xf>
    <xf numFmtId="0" fontId="39" fillId="0" borderId="9" xfId="0" applyFont="1" applyBorder="1" applyAlignment="1">
      <alignment horizontal="left" vertical="top"/>
    </xf>
    <xf numFmtId="20" fontId="0" fillId="0" borderId="9" xfId="0" applyNumberFormat="1" applyBorder="1" applyAlignment="1">
      <alignment horizontal="left" vertical="top"/>
    </xf>
    <xf numFmtId="167" fontId="0" fillId="0" borderId="0" xfId="0" applyNumberFormat="1" applyAlignment="1">
      <alignment horizontal="left" vertical="top"/>
    </xf>
    <xf numFmtId="167" fontId="25" fillId="0" borderId="0" xfId="0" applyNumberFormat="1" applyFont="1" applyAlignment="1">
      <alignment horizontal="left" vertical="top"/>
    </xf>
    <xf numFmtId="18" fontId="25" fillId="0" borderId="0" xfId="0" applyNumberFormat="1" applyFont="1" applyAlignment="1">
      <alignment horizontal="left" vertical="top"/>
    </xf>
    <xf numFmtId="15" fontId="0" fillId="0" borderId="0" xfId="0" applyNumberFormat="1" applyAlignment="1">
      <alignment horizontal="left" vertical="top"/>
    </xf>
    <xf numFmtId="46" fontId="0" fillId="0" borderId="0" xfId="0" applyNumberFormat="1" applyAlignment="1">
      <alignment horizontal="left" vertical="top"/>
    </xf>
    <xf numFmtId="164" fontId="25" fillId="0" borderId="9" xfId="0" applyNumberFormat="1" applyFont="1" applyBorder="1" applyAlignment="1">
      <alignment horizontal="left" vertical="top"/>
    </xf>
    <xf numFmtId="18" fontId="25" fillId="0" borderId="9" xfId="0" applyNumberFormat="1" applyFont="1" applyBorder="1" applyAlignment="1">
      <alignment horizontal="left" vertical="top"/>
    </xf>
    <xf numFmtId="164" fontId="0" fillId="0" borderId="5" xfId="0" applyNumberFormat="1" applyBorder="1" applyAlignment="1">
      <alignment horizontal="left" vertical="top"/>
    </xf>
    <xf numFmtId="18" fontId="0" fillId="0" borderId="5" xfId="0" applyNumberFormat="1" applyBorder="1" applyAlignment="1">
      <alignment horizontal="left" vertical="top"/>
    </xf>
    <xf numFmtId="168" fontId="25" fillId="0" borderId="9" xfId="0" applyNumberFormat="1" applyFont="1" applyBorder="1" applyAlignment="1">
      <alignment horizontal="left" vertical="top"/>
    </xf>
    <xf numFmtId="167" fontId="0" fillId="0" borderId="5" xfId="0" applyNumberFormat="1" applyBorder="1" applyAlignment="1">
      <alignment horizontal="left" vertical="top"/>
    </xf>
    <xf numFmtId="20" fontId="0" fillId="0" borderId="0" xfId="0" applyNumberFormat="1" applyAlignment="1">
      <alignment horizontal="left" vertical="top"/>
    </xf>
    <xf numFmtId="14" fontId="25" fillId="0" borderId="0" xfId="0" applyNumberFormat="1" applyFont="1" applyAlignment="1">
      <alignment horizontal="left"/>
    </xf>
    <xf numFmtId="164" fontId="25" fillId="0" borderId="0" xfId="0" applyNumberFormat="1" applyFont="1" applyAlignment="1">
      <alignment horizontal="left"/>
    </xf>
    <xf numFmtId="165" fontId="25" fillId="0" borderId="5" xfId="0" applyNumberFormat="1" applyFont="1" applyBorder="1" applyAlignment="1">
      <alignment horizontal="left"/>
    </xf>
    <xf numFmtId="164" fontId="25" fillId="0" borderId="5" xfId="0" applyNumberFormat="1" applyFont="1" applyBorder="1" applyAlignment="1">
      <alignment horizontal="left"/>
    </xf>
    <xf numFmtId="164" fontId="0" fillId="0" borderId="0" xfId="0" applyNumberFormat="1" applyAlignment="1">
      <alignment horizontal="left"/>
    </xf>
    <xf numFmtId="0" fontId="25" fillId="9" borderId="0" xfId="0" applyFont="1" applyFill="1" applyAlignment="1">
      <alignment horizontal="left" readingOrder="2"/>
    </xf>
    <xf numFmtId="0" fontId="0" fillId="0" borderId="53" xfId="0" applyBorder="1" applyAlignment="1">
      <alignment horizontal="left"/>
    </xf>
    <xf numFmtId="165" fontId="0" fillId="0" borderId="5" xfId="0" applyNumberFormat="1" applyBorder="1" applyAlignment="1">
      <alignment horizontal="left"/>
    </xf>
    <xf numFmtId="164" fontId="0" fillId="0" borderId="5" xfId="0" applyNumberFormat="1" applyBorder="1" applyAlignment="1">
      <alignment horizontal="left"/>
    </xf>
    <xf numFmtId="0" fontId="25" fillId="0" borderId="5" xfId="0" applyFont="1" applyBorder="1" applyAlignment="1">
      <alignment horizontal="left"/>
    </xf>
    <xf numFmtId="0" fontId="25" fillId="9" borderId="0" xfId="0" applyFont="1" applyFill="1" applyAlignment="1">
      <alignment horizontal="left"/>
    </xf>
    <xf numFmtId="0" fontId="25" fillId="0" borderId="0" xfId="0" applyFont="1" applyAlignment="1">
      <alignment horizontal="right"/>
    </xf>
    <xf numFmtId="0" fontId="25" fillId="0" borderId="0" xfId="0" applyFont="1" applyAlignment="1">
      <alignment horizontal="left" readingOrder="2"/>
    </xf>
    <xf numFmtId="0" fontId="39" fillId="8" borderId="51" xfId="0" applyFont="1" applyFill="1" applyBorder="1" applyAlignment="1">
      <alignment horizontal="left"/>
    </xf>
    <xf numFmtId="165" fontId="25" fillId="0" borderId="0" xfId="0" applyNumberFormat="1" applyFont="1" applyAlignment="1">
      <alignment horizontal="left"/>
    </xf>
    <xf numFmtId="14" fontId="0" fillId="0" borderId="0" xfId="0" applyNumberFormat="1" applyAlignment="1">
      <alignment horizontal="left"/>
    </xf>
    <xf numFmtId="0" fontId="0" fillId="0" borderId="9" xfId="0" applyBorder="1" applyAlignment="1">
      <alignment horizontal="left"/>
    </xf>
    <xf numFmtId="165" fontId="0" fillId="0" borderId="9" xfId="0" applyNumberFormat="1" applyBorder="1" applyAlignment="1">
      <alignment horizontal="left"/>
    </xf>
    <xf numFmtId="164" fontId="0" fillId="0" borderId="9" xfId="0" applyNumberFormat="1" applyBorder="1" applyAlignment="1">
      <alignment horizontal="left"/>
    </xf>
    <xf numFmtId="0" fontId="25" fillId="0" borderId="0" xfId="0" applyFont="1" applyAlignment="1">
      <alignment horizontal="left" wrapText="1"/>
    </xf>
    <xf numFmtId="0" fontId="25" fillId="0" borderId="53" xfId="0" applyFont="1" applyBorder="1" applyAlignment="1">
      <alignment horizontal="left"/>
    </xf>
    <xf numFmtId="0" fontId="25" fillId="9" borderId="53" xfId="0" applyFont="1" applyFill="1" applyBorder="1" applyAlignment="1">
      <alignment horizontal="left"/>
    </xf>
    <xf numFmtId="0" fontId="25" fillId="9" borderId="5" xfId="0" applyFont="1" applyFill="1" applyBorder="1" applyAlignment="1">
      <alignment horizontal="left"/>
    </xf>
    <xf numFmtId="0" fontId="46" fillId="12" borderId="5" xfId="0" applyFont="1" applyFill="1" applyBorder="1" applyAlignment="1">
      <alignment horizontal="left" vertical="center"/>
    </xf>
    <xf numFmtId="0" fontId="0" fillId="12" borderId="5" xfId="0" applyFill="1" applyBorder="1" applyAlignment="1">
      <alignment horizontal="left"/>
    </xf>
    <xf numFmtId="0" fontId="46" fillId="12" borderId="5" xfId="0" applyFont="1" applyFill="1" applyBorder="1" applyAlignment="1">
      <alignment horizontal="right" vertical="center"/>
    </xf>
    <xf numFmtId="1" fontId="0" fillId="0" borderId="5" xfId="0" applyNumberFormat="1" applyBorder="1" applyAlignment="1">
      <alignment horizontal="left"/>
    </xf>
    <xf numFmtId="1" fontId="0" fillId="0" borderId="9" xfId="0" applyNumberFormat="1" applyBorder="1" applyAlignment="1">
      <alignment horizontal="left"/>
    </xf>
    <xf numFmtId="0" fontId="0" fillId="0" borderId="0" xfId="0" applyAlignment="1">
      <alignment horizontal="left" wrapText="1"/>
    </xf>
    <xf numFmtId="0" fontId="49" fillId="0" borderId="0" xfId="2" applyAlignment="1">
      <alignment horizontal="left"/>
    </xf>
    <xf numFmtId="0" fontId="50" fillId="11" borderId="24" xfId="1" applyFont="1" applyBorder="1" applyAlignment="1">
      <alignment horizontal="left"/>
    </xf>
    <xf numFmtId="165" fontId="50" fillId="11" borderId="24" xfId="1" applyNumberFormat="1" applyFont="1" applyBorder="1" applyAlignment="1">
      <alignment horizontal="left"/>
    </xf>
    <xf numFmtId="164" fontId="50" fillId="11" borderId="24" xfId="1" applyNumberFormat="1" applyFont="1" applyBorder="1" applyAlignment="1">
      <alignment horizontal="left"/>
    </xf>
    <xf numFmtId="1" fontId="50" fillId="11" borderId="24" xfId="1" applyNumberFormat="1" applyFont="1" applyBorder="1" applyAlignment="1">
      <alignment horizontal="left"/>
    </xf>
    <xf numFmtId="0" fontId="50" fillId="11" borderId="0" xfId="1" applyFont="1" applyAlignment="1">
      <alignment horizontal="left"/>
    </xf>
    <xf numFmtId="0" fontId="43" fillId="0" borderId="0" xfId="0" applyFont="1" applyAlignment="1">
      <alignment horizontal="left"/>
    </xf>
    <xf numFmtId="0" fontId="21" fillId="0" borderId="5" xfId="0" applyFont="1" applyBorder="1" applyAlignment="1">
      <alignment horizontal="left" vertical="center"/>
    </xf>
    <xf numFmtId="0" fontId="47" fillId="0" borderId="13" xfId="0" applyFont="1" applyBorder="1" applyAlignment="1">
      <alignment horizontal="left"/>
    </xf>
    <xf numFmtId="0" fontId="50" fillId="11" borderId="9" xfId="1" applyFont="1" applyBorder="1" applyAlignment="1">
      <alignment horizontal="left"/>
    </xf>
    <xf numFmtId="0" fontId="48" fillId="0" borderId="9" xfId="0" applyFont="1" applyBorder="1" applyAlignment="1">
      <alignment horizontal="left"/>
    </xf>
    <xf numFmtId="0" fontId="51" fillId="13" borderId="55" xfId="0" applyFont="1" applyFill="1" applyBorder="1" applyAlignment="1">
      <alignment horizontal="left"/>
    </xf>
    <xf numFmtId="0" fontId="51" fillId="13" borderId="52" xfId="0" applyFont="1" applyFill="1" applyBorder="1" applyAlignment="1">
      <alignment horizontal="left"/>
    </xf>
    <xf numFmtId="14" fontId="41" fillId="13" borderId="52" xfId="0" applyNumberFormat="1" applyFont="1" applyFill="1" applyBorder="1" applyAlignment="1">
      <alignment horizontal="left"/>
    </xf>
    <xf numFmtId="164" fontId="41" fillId="13" borderId="52" xfId="0" applyNumberFormat="1" applyFont="1" applyFill="1" applyBorder="1" applyAlignment="1">
      <alignment horizontal="left"/>
    </xf>
    <xf numFmtId="0" fontId="41" fillId="13" borderId="52" xfId="0" applyFont="1" applyFill="1" applyBorder="1" applyAlignment="1">
      <alignment horizontal="left"/>
    </xf>
    <xf numFmtId="0" fontId="41" fillId="13" borderId="51" xfId="0" applyFont="1" applyFill="1" applyBorder="1" applyAlignment="1">
      <alignment horizontal="left"/>
    </xf>
    <xf numFmtId="0" fontId="52" fillId="8" borderId="55" xfId="0" applyFont="1" applyFill="1" applyBorder="1" applyAlignment="1">
      <alignment horizontal="left"/>
    </xf>
    <xf numFmtId="0" fontId="52" fillId="8" borderId="52" xfId="0" applyFont="1" applyFill="1" applyBorder="1" applyAlignment="1">
      <alignment horizontal="left"/>
    </xf>
    <xf numFmtId="165" fontId="39" fillId="8" borderId="52" xfId="0" applyNumberFormat="1" applyFont="1" applyFill="1" applyBorder="1" applyAlignment="1">
      <alignment horizontal="left"/>
    </xf>
    <xf numFmtId="164" fontId="39" fillId="8" borderId="52" xfId="0" applyNumberFormat="1" applyFont="1" applyFill="1" applyBorder="1" applyAlignment="1">
      <alignment horizontal="left"/>
    </xf>
    <xf numFmtId="164" fontId="52" fillId="8" borderId="52" xfId="0" applyNumberFormat="1" applyFont="1" applyFill="1" applyBorder="1" applyAlignment="1">
      <alignment horizontal="left"/>
    </xf>
    <xf numFmtId="0" fontId="39" fillId="8" borderId="52" xfId="0" applyFont="1" applyFill="1" applyBorder="1" applyAlignment="1">
      <alignment horizontal="left"/>
    </xf>
    <xf numFmtId="0" fontId="52" fillId="8" borderId="51" xfId="0" applyFont="1" applyFill="1" applyBorder="1" applyAlignment="1">
      <alignment horizontal="left"/>
    </xf>
    <xf numFmtId="0" fontId="52" fillId="0" borderId="55" xfId="0" applyFont="1" applyBorder="1" applyAlignment="1">
      <alignment horizontal="left"/>
    </xf>
    <xf numFmtId="0" fontId="52" fillId="0" borderId="52" xfId="0" applyFont="1" applyBorder="1" applyAlignment="1">
      <alignment horizontal="left"/>
    </xf>
    <xf numFmtId="165" fontId="39" fillId="0" borderId="52" xfId="0" applyNumberFormat="1" applyFont="1" applyBorder="1" applyAlignment="1">
      <alignment horizontal="left"/>
    </xf>
    <xf numFmtId="164" fontId="39" fillId="0" borderId="52" xfId="0" applyNumberFormat="1" applyFont="1" applyBorder="1" applyAlignment="1">
      <alignment horizontal="left"/>
    </xf>
    <xf numFmtId="164" fontId="52" fillId="0" borderId="52" xfId="0" applyNumberFormat="1" applyFont="1" applyBorder="1" applyAlignment="1">
      <alignment horizontal="left"/>
    </xf>
    <xf numFmtId="0" fontId="39" fillId="0" borderId="52" xfId="0" applyFont="1" applyBorder="1" applyAlignment="1">
      <alignment horizontal="left"/>
    </xf>
    <xf numFmtId="0" fontId="52" fillId="0" borderId="51" xfId="0" applyFont="1" applyBorder="1" applyAlignment="1">
      <alignment horizontal="left"/>
    </xf>
    <xf numFmtId="0" fontId="25" fillId="0" borderId="53" xfId="0" applyFont="1" applyBorder="1" applyAlignment="1">
      <alignment horizontal="left" wrapText="1"/>
    </xf>
    <xf numFmtId="0" fontId="41" fillId="13" borderId="55" xfId="0" applyFont="1" applyFill="1" applyBorder="1" applyAlignment="1">
      <alignment horizontal="left"/>
    </xf>
    <xf numFmtId="0" fontId="39" fillId="8" borderId="55" xfId="0" applyFont="1" applyFill="1" applyBorder="1" applyAlignment="1">
      <alignment horizontal="left"/>
    </xf>
    <xf numFmtId="0" fontId="39" fillId="0" borderId="55" xfId="0" applyFont="1" applyBorder="1" applyAlignment="1">
      <alignment horizontal="left"/>
    </xf>
    <xf numFmtId="0" fontId="39" fillId="0" borderId="51" xfId="0" applyFont="1" applyBorder="1" applyAlignment="1">
      <alignment horizontal="left"/>
    </xf>
    <xf numFmtId="0" fontId="53" fillId="13" borderId="55" xfId="0" applyFont="1" applyFill="1" applyBorder="1" applyAlignment="1">
      <alignment horizontal="left"/>
    </xf>
    <xf numFmtId="0" fontId="53" fillId="13" borderId="52" xfId="0" applyFont="1" applyFill="1" applyBorder="1" applyAlignment="1">
      <alignment horizontal="left"/>
    </xf>
    <xf numFmtId="0" fontId="54" fillId="8" borderId="55" xfId="0" applyFont="1" applyFill="1" applyBorder="1" applyAlignment="1">
      <alignment horizontal="left"/>
    </xf>
    <xf numFmtId="0" fontId="54" fillId="8" borderId="52" xfId="0" applyFont="1" applyFill="1" applyBorder="1" applyAlignment="1">
      <alignment horizontal="left"/>
    </xf>
    <xf numFmtId="164" fontId="54" fillId="8" borderId="52" xfId="0" applyNumberFormat="1" applyFont="1" applyFill="1" applyBorder="1" applyAlignment="1">
      <alignment horizontal="left"/>
    </xf>
    <xf numFmtId="0" fontId="54" fillId="8" borderId="51" xfId="0" applyFont="1" applyFill="1" applyBorder="1" applyAlignment="1">
      <alignment horizontal="left"/>
    </xf>
    <xf numFmtId="0" fontId="54" fillId="0" borderId="55" xfId="0" applyFont="1" applyBorder="1" applyAlignment="1">
      <alignment horizontal="left"/>
    </xf>
    <xf numFmtId="0" fontId="54" fillId="0" borderId="52" xfId="0" applyFont="1" applyBorder="1" applyAlignment="1">
      <alignment horizontal="left"/>
    </xf>
    <xf numFmtId="164" fontId="54" fillId="0" borderId="52" xfId="0" applyNumberFormat="1" applyFont="1" applyBorder="1" applyAlignment="1">
      <alignment horizontal="left"/>
    </xf>
    <xf numFmtId="0" fontId="54" fillId="0" borderId="51" xfId="0" applyFont="1" applyBorder="1" applyAlignment="1">
      <alignment horizontal="left"/>
    </xf>
    <xf numFmtId="0" fontId="0" fillId="0" borderId="13" xfId="0" applyBorder="1" applyAlignment="1">
      <alignment horizontal="left"/>
    </xf>
    <xf numFmtId="0" fontId="41" fillId="13" borderId="9" xfId="3" applyFont="1" applyFill="1" applyBorder="1" applyAlignment="1">
      <alignment horizontal="left" vertical="top"/>
    </xf>
    <xf numFmtId="0" fontId="41" fillId="13" borderId="9" xfId="3" applyFont="1" applyFill="1" applyBorder="1"/>
    <xf numFmtId="0" fontId="39" fillId="8" borderId="9" xfId="3" applyFont="1" applyFill="1" applyBorder="1"/>
    <xf numFmtId="0" fontId="39" fillId="0" borderId="9" xfId="3" applyFont="1" applyBorder="1"/>
    <xf numFmtId="0" fontId="39" fillId="0" borderId="9" xfId="3" applyFont="1" applyBorder="1" applyAlignment="1">
      <alignment horizontal="left" vertical="top"/>
    </xf>
    <xf numFmtId="0" fontId="41" fillId="13" borderId="9" xfId="3" applyFont="1" applyFill="1" applyBorder="1" applyAlignment="1">
      <alignment horizontal="right" vertical="top"/>
    </xf>
    <xf numFmtId="0" fontId="39" fillId="8" borderId="9" xfId="3" applyFont="1" applyFill="1" applyBorder="1" applyAlignment="1">
      <alignment horizontal="right"/>
    </xf>
    <xf numFmtId="0" fontId="39" fillId="0" borderId="9" xfId="3" applyFont="1" applyBorder="1" applyAlignment="1">
      <alignment horizontal="right" vertical="top"/>
    </xf>
    <xf numFmtId="0" fontId="39" fillId="0" borderId="9" xfId="3" applyFont="1" applyBorder="1" applyAlignment="1">
      <alignment horizontal="right"/>
    </xf>
    <xf numFmtId="0" fontId="39" fillId="8" borderId="9" xfId="3" applyFont="1" applyFill="1" applyBorder="1" applyAlignment="1">
      <alignment horizontal="right" vertical="top"/>
    </xf>
    <xf numFmtId="0" fontId="0" fillId="0" borderId="0" xfId="0" applyAlignment="1">
      <alignment horizontal="right" vertical="top"/>
    </xf>
    <xf numFmtId="0" fontId="55" fillId="0" borderId="0" xfId="0" applyFont="1" applyAlignment="1">
      <alignment horizontal="left"/>
    </xf>
    <xf numFmtId="0" fontId="56" fillId="0" borderId="0" xfId="0" applyFont="1" applyAlignment="1">
      <alignment horizontal="right"/>
    </xf>
    <xf numFmtId="0" fontId="31" fillId="0" borderId="9" xfId="0" applyFont="1" applyBorder="1" applyAlignment="1">
      <alignment horizontal="center" vertical="center"/>
    </xf>
    <xf numFmtId="0" fontId="30" fillId="6" borderId="29" xfId="0" applyFont="1" applyFill="1" applyBorder="1" applyAlignment="1">
      <alignment horizontal="center" vertical="center"/>
    </xf>
    <xf numFmtId="0" fontId="30" fillId="6" borderId="5" xfId="0" applyFont="1" applyFill="1" applyBorder="1" applyAlignment="1">
      <alignment horizontal="center" vertical="center"/>
    </xf>
    <xf numFmtId="0" fontId="37" fillId="0" borderId="30" xfId="0" applyFont="1" applyBorder="1" applyAlignment="1">
      <alignment horizontal="center" vertical="center"/>
    </xf>
    <xf numFmtId="0" fontId="37" fillId="0" borderId="31" xfId="0" applyFont="1" applyBorder="1" applyAlignment="1">
      <alignment horizontal="center" vertical="center"/>
    </xf>
    <xf numFmtId="0" fontId="37" fillId="0" borderId="32" xfId="0" applyFont="1" applyBorder="1" applyAlignment="1">
      <alignment horizontal="center" vertical="center"/>
    </xf>
    <xf numFmtId="0" fontId="31" fillId="0" borderId="12" xfId="0" applyFont="1" applyBorder="1" applyAlignment="1">
      <alignment horizontal="center" vertical="center"/>
    </xf>
    <xf numFmtId="0" fontId="31" fillId="0" borderId="28" xfId="0" applyFont="1" applyBorder="1" applyAlignment="1">
      <alignment horizontal="center" vertical="center"/>
    </xf>
    <xf numFmtId="0" fontId="31" fillId="0" borderId="13" xfId="0" applyFont="1" applyBorder="1" applyAlignment="1">
      <alignment horizontal="center" vertical="center"/>
    </xf>
    <xf numFmtId="0" fontId="26" fillId="2" borderId="5" xfId="0" applyFont="1" applyFill="1" applyBorder="1" applyAlignment="1">
      <alignment horizontal="center" vertical="center"/>
    </xf>
    <xf numFmtId="0" fontId="26" fillId="2" borderId="35" xfId="0" applyFont="1" applyFill="1" applyBorder="1" applyAlignment="1">
      <alignment horizontal="center" vertical="center"/>
    </xf>
    <xf numFmtId="0" fontId="26" fillId="2" borderId="10" xfId="0" applyFont="1" applyFill="1" applyBorder="1" applyAlignment="1">
      <alignment horizontal="center" vertical="center"/>
    </xf>
    <xf numFmtId="0" fontId="26" fillId="2" borderId="14" xfId="0" applyFont="1" applyFill="1" applyBorder="1" applyAlignment="1">
      <alignment horizontal="center" vertical="center"/>
    </xf>
    <xf numFmtId="0" fontId="31" fillId="0" borderId="35" xfId="0" applyFont="1" applyBorder="1" applyAlignment="1">
      <alignment horizontal="center" vertical="center"/>
    </xf>
    <xf numFmtId="0" fontId="31" fillId="0" borderId="5" xfId="0" applyFont="1" applyBorder="1" applyAlignment="1">
      <alignment horizontal="center" vertical="center"/>
    </xf>
    <xf numFmtId="0" fontId="31" fillId="0" borderId="15" xfId="0" applyFont="1" applyBorder="1" applyAlignment="1">
      <alignment horizontal="center" vertical="center"/>
    </xf>
    <xf numFmtId="0" fontId="31" fillId="0" borderId="33" xfId="0" applyFont="1" applyBorder="1" applyAlignment="1">
      <alignment horizontal="center" vertical="center"/>
    </xf>
    <xf numFmtId="0" fontId="31" fillId="0" borderId="34" xfId="0" applyFont="1" applyBorder="1" applyAlignment="1">
      <alignment horizontal="center" vertical="center"/>
    </xf>
    <xf numFmtId="0" fontId="31" fillId="0" borderId="10" xfId="0" applyFont="1" applyBorder="1" applyAlignment="1">
      <alignment horizontal="center" vertical="center"/>
    </xf>
    <xf numFmtId="0" fontId="31" fillId="0" borderId="14" xfId="0" applyFont="1" applyBorder="1" applyAlignment="1">
      <alignment horizontal="center" vertical="center"/>
    </xf>
    <xf numFmtId="0" fontId="14" fillId="0" borderId="46" xfId="0" applyFont="1" applyBorder="1" applyAlignment="1">
      <alignment horizontal="center" textRotation="90" wrapText="1"/>
    </xf>
    <xf numFmtId="0" fontId="14" fillId="0" borderId="43" xfId="0" applyFont="1" applyBorder="1" applyAlignment="1">
      <alignment horizontal="center" textRotation="90" wrapText="1"/>
    </xf>
    <xf numFmtId="0" fontId="14" fillId="0" borderId="27" xfId="0" applyFont="1" applyBorder="1" applyAlignment="1">
      <alignment horizontal="center" vertical="center" textRotation="90" wrapText="1"/>
    </xf>
    <xf numFmtId="0" fontId="14" fillId="0" borderId="50" xfId="0" applyFont="1" applyBorder="1" applyAlignment="1">
      <alignment horizontal="center" vertical="center" textRotation="90" wrapText="1"/>
    </xf>
    <xf numFmtId="0" fontId="14" fillId="0" borderId="24" xfId="0" applyFont="1" applyBorder="1" applyAlignment="1">
      <alignment horizontal="center" vertical="center" textRotation="90" wrapText="1"/>
    </xf>
    <xf numFmtId="0" fontId="14" fillId="0" borderId="42" xfId="0" applyFont="1" applyBorder="1" applyAlignment="1">
      <alignment horizontal="center" vertical="center" textRotation="90" wrapText="1"/>
    </xf>
    <xf numFmtId="0" fontId="14" fillId="0" borderId="46" xfId="0" applyFont="1" applyBorder="1" applyAlignment="1">
      <alignment horizontal="center" vertical="center" textRotation="90" wrapText="1"/>
    </xf>
    <xf numFmtId="0" fontId="14" fillId="0" borderId="43" xfId="0" applyFont="1" applyBorder="1" applyAlignment="1">
      <alignment horizontal="center" vertical="center" textRotation="90" wrapText="1"/>
    </xf>
    <xf numFmtId="0" fontId="20" fillId="5" borderId="42" xfId="0" applyFont="1" applyFill="1" applyBorder="1" applyAlignment="1">
      <alignment horizontal="center" wrapText="1"/>
    </xf>
    <xf numFmtId="0" fontId="20" fillId="5" borderId="47" xfId="0" applyFont="1" applyFill="1" applyBorder="1" applyAlignment="1">
      <alignment horizontal="center" wrapText="1"/>
    </xf>
    <xf numFmtId="0" fontId="20" fillId="5" borderId="48" xfId="0" applyFont="1" applyFill="1" applyBorder="1" applyAlignment="1">
      <alignment horizontal="center" wrapText="1"/>
    </xf>
    <xf numFmtId="0" fontId="14" fillId="0" borderId="42" xfId="0" applyFont="1" applyBorder="1" applyAlignment="1">
      <alignment horizontal="center" textRotation="90" wrapText="1"/>
    </xf>
    <xf numFmtId="0" fontId="20" fillId="4" borderId="30" xfId="0" applyFont="1" applyFill="1" applyBorder="1" applyAlignment="1">
      <alignment horizontal="center" wrapText="1"/>
    </xf>
    <xf numFmtId="0" fontId="20" fillId="4" borderId="31" xfId="0" applyFont="1" applyFill="1" applyBorder="1" applyAlignment="1">
      <alignment horizontal="center" wrapText="1"/>
    </xf>
    <xf numFmtId="0" fontId="20" fillId="4" borderId="32" xfId="0" applyFont="1" applyFill="1" applyBorder="1" applyAlignment="1">
      <alignment horizontal="center" wrapText="1"/>
    </xf>
    <xf numFmtId="0" fontId="20" fillId="5" borderId="36" xfId="0" applyFont="1" applyFill="1" applyBorder="1" applyAlignment="1">
      <alignment horizontal="center"/>
    </xf>
    <xf numFmtId="0" fontId="20" fillId="5" borderId="37" xfId="0" applyFont="1" applyFill="1" applyBorder="1" applyAlignment="1">
      <alignment horizontal="center"/>
    </xf>
    <xf numFmtId="0" fontId="20" fillId="5" borderId="38" xfId="0" applyFont="1" applyFill="1" applyBorder="1" applyAlignment="1">
      <alignment horizontal="center"/>
    </xf>
    <xf numFmtId="0" fontId="4" fillId="2" borderId="0" xfId="0" applyFont="1" applyFill="1" applyAlignment="1">
      <alignment horizontal="center" vertical="top"/>
    </xf>
    <xf numFmtId="0" fontId="5" fillId="0" borderId="0" xfId="0" applyFont="1" applyAlignment="1">
      <alignment horizontal="left" vertical="top"/>
    </xf>
    <xf numFmtId="0" fontId="4" fillId="2" borderId="10" xfId="0" applyFont="1" applyFill="1" applyBorder="1" applyAlignment="1">
      <alignment horizontal="center" vertical="top"/>
    </xf>
    <xf numFmtId="0" fontId="6" fillId="0" borderId="11" xfId="0" applyFont="1" applyBorder="1" applyAlignment="1">
      <alignment horizontal="left" vertical="top"/>
    </xf>
    <xf numFmtId="0" fontId="7" fillId="0" borderId="1" xfId="0" applyFont="1" applyBorder="1" applyAlignment="1">
      <alignment horizontal="center" vertical="top"/>
    </xf>
    <xf numFmtId="0" fontId="7" fillId="0" borderId="2" xfId="0" applyFont="1" applyBorder="1" applyAlignment="1">
      <alignment horizontal="center" vertical="top"/>
    </xf>
    <xf numFmtId="0" fontId="7" fillId="0" borderId="12" xfId="0" applyFont="1" applyBorder="1" applyAlignment="1">
      <alignment horizontal="center" vertical="top"/>
    </xf>
    <xf numFmtId="0" fontId="7" fillId="0" borderId="13" xfId="0" applyFont="1" applyBorder="1" applyAlignment="1">
      <alignment horizontal="center" vertical="top"/>
    </xf>
    <xf numFmtId="0" fontId="7" fillId="0" borderId="16" xfId="0" applyFont="1" applyBorder="1" applyAlignment="1">
      <alignment horizontal="center" vertical="top"/>
    </xf>
    <xf numFmtId="0" fontId="7" fillId="0" borderId="17" xfId="0" applyFont="1" applyBorder="1" applyAlignment="1">
      <alignment horizontal="center" vertical="top"/>
    </xf>
    <xf numFmtId="0" fontId="21" fillId="0" borderId="16" xfId="0" applyFont="1" applyBorder="1" applyAlignment="1">
      <alignment horizontal="center" vertical="top"/>
    </xf>
    <xf numFmtId="0" fontId="21" fillId="0" borderId="26" xfId="0" applyFont="1" applyBorder="1" applyAlignment="1">
      <alignment horizontal="center" vertical="top"/>
    </xf>
    <xf numFmtId="0" fontId="21" fillId="0" borderId="1" xfId="0" applyFont="1" applyBorder="1" applyAlignment="1">
      <alignment horizontal="center" vertical="top"/>
    </xf>
    <xf numFmtId="0" fontId="21" fillId="0" borderId="2" xfId="0" applyFont="1" applyBorder="1" applyAlignment="1">
      <alignment horizontal="center" vertical="top"/>
    </xf>
    <xf numFmtId="0" fontId="7" fillId="0" borderId="9" xfId="0" applyFont="1" applyBorder="1" applyAlignment="1">
      <alignment horizontal="center" vertical="top"/>
    </xf>
    <xf numFmtId="0" fontId="7" fillId="0" borderId="23" xfId="0" applyFont="1" applyBorder="1" applyAlignment="1">
      <alignment horizontal="center"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0" fontId="43" fillId="0" borderId="9" xfId="0" applyFont="1" applyBorder="1" applyAlignment="1">
      <alignment horizontal="center" vertical="center"/>
    </xf>
  </cellXfs>
  <cellStyles count="4">
    <cellStyle name="Accent2" xfId="1" builtinId="33"/>
    <cellStyle name="Hyperlink" xfId="2" builtinId="8"/>
    <cellStyle name="Normal" xfId="0" builtinId="0"/>
    <cellStyle name="Normal 2" xfId="3" xr:uid="{BCBD5EB5-87AA-4E5B-B3EB-54E289804764}"/>
  </cellStyles>
  <dxfs count="45">
    <dxf>
      <font>
        <color rgb="FF9C0006"/>
      </font>
      <fill>
        <patternFill>
          <bgColor rgb="FFFFC7CE"/>
        </patternFill>
      </fill>
    </dxf>
    <dxf>
      <font>
        <color theme="0"/>
      </font>
    </dxf>
    <dxf>
      <font>
        <color theme="0"/>
      </font>
    </dxf>
    <dxf>
      <numFmt numFmtId="31" formatCode="[h]:mm:ss"/>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dxf>
    <dxf>
      <numFmt numFmtId="167" formatCode="[$-409]d\-mmm\-yyyy;@"/>
    </dxf>
    <dxf>
      <font>
        <b val="0"/>
        <i val="0"/>
        <strike val="0"/>
        <condense val="0"/>
        <extend val="0"/>
        <outline val="0"/>
        <shadow val="0"/>
        <u val="none"/>
        <vertAlign val="baseline"/>
        <sz val="10"/>
        <color rgb="FF000000"/>
        <name val="Times New Roman"/>
        <family val="1"/>
        <scheme val="minor"/>
      </font>
      <alignment horizontal="left" vertical="top" textRotation="0" wrapText="0" indent="0" justifyLastLine="0" shrinkToFit="0" readingOrder="0"/>
    </dxf>
    <dxf>
      <numFmt numFmtId="31" formatCode="[h]:mm:ss"/>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dxf>
    <dxf>
      <numFmt numFmtId="167" formatCode="[$-409]d\-mmm\-yyyy;@"/>
    </dxf>
    <dxf>
      <font>
        <b val="0"/>
        <i val="0"/>
        <strike val="0"/>
        <condense val="0"/>
        <extend val="0"/>
        <outline val="0"/>
        <shadow val="0"/>
        <u val="none"/>
        <vertAlign val="baseline"/>
        <sz val="10"/>
        <color rgb="FF000000"/>
        <name val="Times New Roman"/>
        <family val="1"/>
        <scheme val="minor"/>
      </font>
      <alignment horizontal="left" vertical="top" textRotation="0" wrapText="0" indent="0" justifyLastLine="0" shrinkToFit="0" readingOrder="0"/>
    </dxf>
    <dxf>
      <alignment vertical="bottom" textRotation="0" wrapText="0" indent="0" justifyLastLine="0" shrinkToFit="0"/>
    </dxf>
    <dxf>
      <alignment vertical="bottom" textRotation="0" wrapText="0" indent="0" justifyLastLine="0" shrinkToFit="0"/>
    </dxf>
    <dxf>
      <alignment horizontal="left" vertical="bottom" textRotation="0" wrapText="0" indent="0" justifyLastLine="0" shrinkToFit="0" readingOrder="0"/>
    </dxf>
    <dxf>
      <alignment vertical="bottom" textRotation="0" wrapText="0" indent="0" justifyLastLine="0" shrinkToFit="0"/>
    </dxf>
    <dxf>
      <alignment vertical="bottom" textRotation="0" wrapText="0" indent="0" justifyLastLine="0" shrinkToFit="0"/>
    </dxf>
    <dxf>
      <numFmt numFmtId="0" formatCode="General"/>
      <alignment vertical="bottom" textRotation="0" wrapText="0" indent="0" justifyLastLine="0" shrinkToFit="0"/>
    </dxf>
    <dxf>
      <font>
        <b val="0"/>
        <i val="0"/>
        <strike val="0"/>
        <condense val="0"/>
        <extend val="0"/>
        <outline val="0"/>
        <shadow val="0"/>
        <u val="none"/>
        <vertAlign val="baseline"/>
        <sz val="10"/>
        <color rgb="FF000000"/>
        <name val="Times New Roman"/>
        <family val="1"/>
        <scheme val="minor"/>
      </font>
      <numFmt numFmtId="0" formatCode="General"/>
      <alignment horizontal="left" vertical="bottom" textRotation="0" wrapText="0" indent="0" justifyLastLine="0" shrinkToFit="0" readingOrder="0"/>
    </dxf>
    <dxf>
      <numFmt numFmtId="164" formatCode="[$-409]h:mm\ AM/PM;@"/>
      <alignment vertical="bottom" textRotation="0" wrapText="0" indent="0" justifyLastLine="0" shrinkToFit="0"/>
    </dxf>
    <dxf>
      <numFmt numFmtId="164" formatCode="[$-409]h:mm\ AM/PM;@"/>
      <alignment vertical="bottom" textRotation="0" wrapText="0" indent="0" justifyLastLine="0" shrinkToFit="0"/>
    </dxf>
    <dxf>
      <numFmt numFmtId="165" formatCode="[$-F800]dddd\,\ mmmm\ dd\,\ yyyy"/>
      <alignment vertical="bottom" textRotation="0" wrapText="0" indent="0" justifyLastLine="0" shrinkToFit="0"/>
    </dxf>
    <dxf>
      <numFmt numFmtId="0" formatCode="General"/>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alignment vertical="bottom" textRotation="0" wrapText="0" indent="0" justifyLastLine="0" shrinkToFit="0"/>
    </dxf>
    <dxf>
      <font>
        <b val="0"/>
        <i val="0"/>
        <strike val="0"/>
        <condense val="0"/>
        <extend val="0"/>
        <outline val="0"/>
        <shadow val="0"/>
        <u val="none"/>
        <vertAlign val="baseline"/>
        <sz val="10"/>
        <color rgb="FF000000"/>
        <name val="Times New Roman"/>
        <family val="1"/>
        <scheme val="minor"/>
      </font>
      <alignment horizontal="left" vertical="bottom" textRotation="0" wrapText="0" indent="0" justifyLastLine="0" shrinkToFit="0" readingOrder="0"/>
    </dxf>
    <dxf>
      <numFmt numFmtId="0" formatCode="General"/>
    </dxf>
    <dxf>
      <numFmt numFmtId="0" formatCode="General"/>
    </dxf>
    <dxf>
      <numFmt numFmtId="165" formatCode="[$-F800]dddd\,\ mmmm\ dd\,\ yyyy"/>
    </dxf>
    <dxf>
      <font>
        <b val="0"/>
        <i val="0"/>
        <strike val="0"/>
        <condense val="0"/>
        <extend val="0"/>
        <outline val="0"/>
        <shadow val="0"/>
        <u val="none"/>
        <vertAlign val="baseline"/>
        <sz val="10"/>
        <color rgb="FF000000"/>
        <name val="Times New Roman"/>
        <family val="1"/>
        <scheme val="minor"/>
      </font>
      <alignment horizontal="left" vertical="top" textRotation="0" wrapText="0" indent="0" justifyLastLine="0" shrinkToFit="0" readingOrder="0"/>
    </dxf>
  </dxfs>
  <tableStyles count="1" defaultTableStyle="TableStyleMedium2" defaultPivotStyle="PivotStyleLight16">
    <tableStyle name="Invisible" pivot="0" table="0" count="0" xr9:uid="{E618403E-5428-4B27-A943-E446B00A4C2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office/2006/xmlPackage' xmlns:ns2='urn:schemas-microsoft-com:vml' xmlns:ns3='urn:schemas-microsoft-com:office:office' xmlns:ns4='http://www.w3.org/XML/1998/namespace' xmlns:ns5='http://schemas.openxmlformats.org/wordprocessingml/2006/main' xmlns:ns6='http://schemas.openxmlformats.org/package/2006/relationships' xmlns:ns7='http://schemas.openxmlformats.org/package/2006/metadata/core-properties' xmlns:ns8='http://schemas.openxmlformats.org/officeDocument/2006/math' xmlns:ns9='http://schemas.openxmlformats.org/officeDocument/2006/extended-properties' xmlns:ns10='http://schemas.openxmlformats.org/markup-compatibility/2006' xmlns:ns11='http://schemas.openxmlformats.org/drawingml/2006/main' xmlns:ns12='http://schemas.microsoft.com/office/word/2012/wordml' xmlns:ns13='http://schemas.microsoft.com/office/word/2010/wordml' xmlns:ns14='http://purl.org/dc/terms/' xmlns:ns15='http://purl.org/dc/elements/1.1/'">
  <Schema ID="Schema1" Namespace="urn:schemas-microsoft-com:vml">
    <xsd:schema xmlns:xsd="http://www.w3.org/2001/XMLSchema" xmlns:ns0="urn:schemas-microsoft-com:vml" xmlns="" targetNamespace="urn:schemas-microsoft-com:vml">
      <xsd:attribute name="ext" type="xsd:string"/>
    </xsd:schema>
  </Schema>
  <Schema ID="Schema2" Namespace="urn:schemas-microsoft-com:office:office">
    <xsd:schema xmlns:xsd="http://www.w3.org/2001/XMLSchema" xmlns:ns0="urn:schemas-microsoft-com:vml" xmlns:ns1="urn:schemas-microsoft-com:office:office" xmlns="" targetNamespace="urn:schemas-microsoft-com:office:office">
      <xsd:import namespace="urn:schemas-microsoft-com:vml"/>
      <xsd:element nillable="true" name="shapedefaults">
        <xsd:complexType>
          <xsd:attribute ref="ns0:ext"/>
          <xsd:attribute name="spidmax" form="unqualified" type="xsd:integer"/>
        </xsd:complexType>
      </xsd:element>
      <xsd:element nillable="true" name="shapelayout">
        <xsd:complexType>
          <xsd:sequence minOccurs="0">
            <xsd:element minOccurs="0" nillable="true" name="idmap" form="qualified">
              <xsd:complexType>
                <xsd:attribute ref="ns0:ext"/>
                <xsd:attribute name="data" form="unqualified" type="xsd:integer"/>
              </xsd:complexType>
            </xsd:element>
          </xsd:sequence>
          <xsd:attribute ref="ns0:ext"/>
        </xsd:complexType>
      </xsd:element>
    </xsd:schema>
  </Schema>
  <Schema ID="Schema3" Namespace="http://www.w3.org/XML/1998/namespace">
    <xsd:schema xmlns:xsd="http://www.w3.org/2001/XMLSchema" xmlns:xml="http://www.w3.org/XML/1998/namespace" xmlns="" targetNamespace="http://www.w3.org/XML/1998/namespace">
      <xsd:attribute name="space" type="xsd:string"/>
    </xsd:schema>
  </Schema>
  <Schema ID="Schema4" Namespace="http://schemas.openxmlformats.org/wordprocessingml/2006/main">
    <xsd:schema xmlns:xsd="http://www.w3.org/2001/XMLSchema" xmlns:ns0="urn:schemas-microsoft-com:office:office" xmlns:xml="http://www.w3.org/XML/1998/namespace" xmlns:ns2="http://schemas.openxmlformats.org/wordprocessingml/2006/main" xmlns:ns3="http://schemas.openxmlformats.org/officeDocument/2006/math" xmlns:ns4="http://schemas.openxmlformats.org/markup-compatibility/2006" xmlns:ns5="http://schemas.microsoft.com/office/word/2012/wordml" xmlns:ns6="http://schemas.microsoft.com/office/word/2010/wordml" xmlns="" targetNamespace="http://schemas.openxmlformats.org/wordprocessingml/2006/main">
      <xsd:import namespace="urn:schemas-microsoft-com:office:office"/>
      <xsd:import namespace="http://www.w3.org/XML/1998/namespace"/>
      <xsd:import namespace="http://schemas.openxmlformats.org/officeDocument/2006/math"/>
      <xsd:import namespace="http://schemas.openxmlformats.org/markup-compatibility/2006"/>
      <xsd:import namespace="http://schemas.microsoft.com/office/word/2012/wordml"/>
      <xsd:import namespace="http://schemas.microsoft.com/office/word/2010/wordml"/>
      <xsd:element nillable="true" name="document">
        <xsd:complexType>
          <xsd:sequence minOccurs="0">
            <xsd:element minOccurs="0" nillable="true" name="body" form="qualified">
              <xsd:complexType>
                <xsd:sequence minOccurs="0">
                  <xsd:element minOccurs="0" maxOccurs="unbounded" nillable="true" name="p" form="qualified">
                    <xsd:complexType>
                      <xsd:sequence minOccurs="0" maxOccurs="unbounded">
                        <xsd:element minOccurs="0" maxOccurs="unbounded" nillable="true" name="r" form="qualified">
                          <xsd:complexType>
                            <xsd:all>
                              <xsd:element minOccurs="0" nillable="true" name="t" form="qualified">
                                <xsd:complexType>
                                  <xsd:simpleContent>
                                    <xsd:extension base="xsd:string">
                                      <xsd:attribute ref="xml:space"/>
                                    </xsd:extension>
                                  </xsd:simpleContent>
                                </xsd:complexType>
                              </xsd:element>
                              <xsd:element minOccurs="0" nillable="true" name="br" form="qualified">
                                <xsd:complexType>
                                  <xsd:attribute ref="ns2:type"/>
                                </xsd:complexType>
                              </xsd:element>
                              <xsd:element minOccurs="0" nillable="true" type="xsd:string" name="lastRenderedPageBreak" form="qualified"/>
                              <xsd:element minOccurs="0" nillable="true" name="rPr" form="qualified">
                                <xsd:complexType>
                                  <xsd:all>
                                    <xsd:element minOccurs="0" nillable="true" type="xsd:string" name="b" form="qualified"/>
                                    <xsd:element minOccurs="0" nillable="true" name="u" form="qualified">
                                      <xsd:complexType>
                                        <xsd:attribute ref="ns2:val"/>
                                      </xsd:complexType>
                                    </xsd:element>
                                    <xsd:element minOccurs="0" nillable="true" type="xsd:string" name="bCs" form="qualified"/>
                                    <xsd:element minOccurs="0" nillable="true" name="rFonts" form="qualified">
                                      <xsd:complexType>
                                        <xsd:attribute ref="ns2:hint"/>
                                      </xsd:complexType>
                                    </xsd:element>
                                    <xsd:element minOccurs="0" nillable="true" type="xsd:string" name="rtl" form="qualified"/>
                                    <xsd:element minOccurs="0" nillable="true" name="lang" form="qualified">
                                      <xsd:complexType>
                                        <xsd:attribute ref="ns2:val"/>
                                      </xsd:complexType>
                                    </xsd:element>
                                  </xsd:all>
                                </xsd:complexType>
                              </xsd:element>
                              <xsd:element minOccurs="0" nillable="true" type="xsd:string" name="tab" form="qualified"/>
                            </xsd:all>
                            <xsd:attribute ref="ns2:rsidRPr"/>
                            <xsd:attribute ref="ns2:rsidR"/>
                          </xsd:complexType>
                        </xsd:element>
                        <xsd:element minOccurs="0" maxOccurs="unbounded" nillable="true" name="proofErr" form="qualified">
                          <xsd:complexType>
                            <xsd:attribute ref="ns2:type"/>
                          </xsd:complexType>
                        </xsd:element>
                        <xsd:element minOccurs="0" nillable="true" name="pPr" form="qualified">
                          <xsd:complexType>
                            <xsd:all>
                              <xsd:element minOccurs="0" nillable="true" name="rPr" form="qualified">
                                <xsd:complexType>
                                  <xsd:all>
                                    <xsd:element minOccurs="0" nillable="true" name="sz" form="qualified">
                                      <xsd:complexType>
                                        <xsd:attribute ref="ns2:val"/>
                                      </xsd:complexType>
                                    </xsd:element>
                                    <xsd:element minOccurs="0" nillable="true" name="szCs" form="qualified">
                                      <xsd:complexType>
                                        <xsd:attribute ref="ns2:val"/>
                                      </xsd:complexType>
                                    </xsd:element>
                                    <xsd:element minOccurs="0" nillable="true" name="u" form="qualified">
                                      <xsd:complexType>
                                        <xsd:attribute ref="ns2:val"/>
                                      </xsd:complexType>
                                    </xsd:element>
                                    <xsd:element minOccurs="0" nillable="true" type="xsd:string" name="b" form="qualified"/>
                                    <xsd:element minOccurs="0" nillable="true" type="xsd:string" name="bCs" form="qualified"/>
                                    <xsd:element minOccurs="0" nillable="true" name="rFonts" form="qualified">
                                      <xsd:complexType>
                                        <xsd:attribute ref="ns2:hint"/>
                                      </xsd:complexType>
                                    </xsd:element>
                                    <xsd:element minOccurs="0" nillable="true" type="xsd:string" name="rtl" form="qualified"/>
                                    <xsd:element minOccurs="0" nillable="true" name="lang" form="qualified">
                                      <xsd:complexType>
                                        <xsd:attribute ref="ns2:val"/>
                                      </xsd:complexType>
                                    </xsd:element>
                                  </xsd:all>
                                </xsd:complexType>
                              </xsd:element>
                              <xsd:element minOccurs="0" nillable="true" name="pStyle" form="qualified">
                                <xsd:complexType>
                                  <xsd:attribute ref="ns2:val"/>
                                </xsd:complexType>
                              </xsd:element>
                              <xsd:element minOccurs="0" nillable="true" name="spacing" form="qualified">
                                <xsd:complexType>
                                  <xsd:attribute ref="ns2:before"/>
                                  <xsd:attribute ref="ns2:after"/>
                                </xsd:complexType>
                              </xsd:element>
                              <xsd:element minOccurs="0" nillable="true" name="jc" form="qualified">
                                <xsd:complexType>
                                  <xsd:attribute ref="ns2:val"/>
                                </xsd:complexType>
                              </xsd:element>
                            </xsd:all>
                          </xsd:complexType>
                        </xsd:element>
                      </xsd:sequence>
                      <xsd:attribute ref="ns6:paraId"/>
                      <xsd:attribute ref="ns6:textId"/>
                      <xsd:attribute ref="ns2:rsidR"/>
                      <xsd:attribute ref="ns2:rsidRDefault"/>
                      <xsd:attribute ref="ns2:rsidP"/>
                      <xsd:attribute ref="ns2:rsidRPr"/>
                    </xsd:complexType>
                  </xsd:element>
                  <xsd:element minOccurs="0" nillable="true" name="sectPr" form="qualified">
                    <xsd:complexType>
                      <xsd:sequence minOccurs="0">
                        <xsd:element minOccurs="0" nillable="true" name="pgSz" form="qualified">
                          <xsd:complexType>
                            <xsd:attribute ref="ns2:w"/>
                            <xsd:attribute ref="ns2:h"/>
                          </xsd:complexType>
                        </xsd:element>
                        <xsd:element minOccurs="0" nillable="true" name="pgMar" form="qualified">
                          <xsd:complexType>
                            <xsd:attribute ref="ns2:top"/>
                            <xsd:attribute ref="ns2:right"/>
                            <xsd:attribute ref="ns2:bottom"/>
                            <xsd:attribute ref="ns2:left"/>
                            <xsd:attribute ref="ns2:header"/>
                            <xsd:attribute ref="ns2:footer"/>
                            <xsd:attribute ref="ns2:gutter"/>
                          </xsd:complexType>
                        </xsd:element>
                        <xsd:element minOccurs="0" nillable="true" name="pgNumType" form="qualified">
                          <xsd:complexType>
                            <xsd:attribute ref="ns2:start"/>
                          </xsd:complexType>
                        </xsd:element>
                        <xsd:element minOccurs="0" nillable="true" name="cols" form="qualified">
                          <xsd:complexType>
                            <xsd:attribute ref="ns2:space"/>
                          </xsd:complexType>
                        </xsd:element>
                      </xsd:sequence>
                      <xsd:attribute ref="ns2:rsidR"/>
                      <xsd:attribute ref="ns2:rsidRPr"/>
                    </xsd:complexType>
                  </xsd:element>
                </xsd:sequence>
              </xsd:complexType>
            </xsd:element>
          </xsd:sequence>
          <xsd:attribute ref="ns4:Ignorable"/>
        </xsd:complexType>
      </xsd:element>
      <xsd:element nillable="true" name="settings">
        <xsd:complexType>
          <xsd:sequence minOccurs="0">
            <xsd:element minOccurs="0" nillable="true" name="zoom" form="qualified">
              <xsd:complexType>
                <xsd:attribute ref="ns2:percent"/>
              </xsd:complexType>
            </xsd:element>
            <xsd:element minOccurs="0" nillable="true" name="proofState" form="qualified">
              <xsd:complexType>
                <xsd:attribute ref="ns2:spelling"/>
                <xsd:attribute ref="ns2:grammar"/>
              </xsd:complexType>
            </xsd:element>
            <xsd:element minOccurs="0" nillable="true" name="defaultTabStop" form="qualified">
              <xsd:complexType>
                <xsd:attribute ref="ns2:val"/>
              </xsd:complexType>
            </xsd:element>
            <xsd:element minOccurs="0" nillable="true" name="characterSpacingControl" form="qualified">
              <xsd:complexType>
                <xsd:attribute ref="ns2:val"/>
              </xsd:complexType>
            </xsd:element>
            <xsd:element minOccurs="0" nillable="true" name="compat" form="qualified">
              <xsd:complexType>
                <xsd:sequence minOccurs="0">
                  <xsd:element minOccurs="0" maxOccurs="unbounded" nillable="true" name="compatSetting" form="qualified">
                    <xsd:complexType>
                      <xsd:attribute ref="ns2:name"/>
                      <xsd:attribute ref="ns2:uri"/>
                      <xsd:attribute ref="ns2:val"/>
                    </xsd:complexType>
                  </xsd:element>
                </xsd:sequence>
              </xsd:complexType>
            </xsd:element>
            <xsd:element minOccurs="0" nillable="true" name="rsids" form="qualified">
              <xsd:complexType>
                <xsd:sequence minOccurs="0">
                  <xsd:element minOccurs="0" nillable="true" name="rsidRoot" form="qualified">
                    <xsd:complexType>
                      <xsd:attribute ref="ns2:val"/>
                    </xsd:complexType>
                  </xsd:element>
                  <xsd:element minOccurs="0" maxOccurs="unbounded" nillable="true" name="rsid" form="qualified">
                    <xsd:complexType>
                      <xsd:attribute ref="ns2:val"/>
                    </xsd:complexType>
                  </xsd:element>
                </xsd:sequence>
              </xsd:complexType>
            </xsd:element>
            <xsd:element minOccurs="0" ref="ns3:mathPr"/>
            <xsd:element minOccurs="0" nillable="true" name="themeFontLang" form="qualified">
              <xsd:complexType>
                <xsd:attribute ref="ns2:val"/>
                <xsd:attribute ref="ns2:bidi"/>
              </xsd:complexType>
            </xsd:element>
            <xsd:element minOccurs="0" nillable="true" name="clrSchemeMapping" form="qualified">
              <xsd:complexType>
                <xsd:attribute ref="ns2:bg1"/>
                <xsd:attribute ref="ns2:t1"/>
                <xsd:attribute ref="ns2:bg2"/>
                <xsd:attribute ref="ns2:t2"/>
                <xsd:attribute ref="ns2:accent1"/>
                <xsd:attribute ref="ns2:accent2"/>
                <xsd:attribute ref="ns2:accent3"/>
                <xsd:attribute ref="ns2:accent4"/>
                <xsd:attribute ref="ns2:accent5"/>
                <xsd:attribute ref="ns2:accent6"/>
                <xsd:attribute ref="ns2:hyperlink"/>
                <xsd:attribute ref="ns2:followedHyperlink"/>
              </xsd:complexType>
            </xsd:element>
            <xsd:element minOccurs="0" nillable="true" name="shapeDefaults" form="qualified">
              <xsd:complexType>
                <xsd:sequence minOccurs="0">
                  <xsd:element minOccurs="0" ref="ns0:shapedefaults"/>
                  <xsd:element minOccurs="0" ref="ns0:shapelayout"/>
                </xsd:sequence>
              </xsd:complexType>
            </xsd:element>
            <xsd:element minOccurs="0" nillable="true" name="decimalSymbol" form="qualified">
              <xsd:complexType>
                <xsd:attribute ref="ns2:val"/>
              </xsd:complexType>
            </xsd:element>
            <xsd:element minOccurs="0" nillable="true" name="listSeparator" form="qualified">
              <xsd:complexType>
                <xsd:attribute ref="ns2:val"/>
              </xsd:complexType>
            </xsd:element>
            <xsd:element minOccurs="0" ref="ns6:docId"/>
            <xsd:element minOccurs="0" ref="ns5:docId"/>
          </xsd:sequence>
          <xsd:attribute ref="ns4:Ignorable"/>
        </xsd:complexType>
      </xsd:element>
      <xsd:element nillable="true" name="styles">
        <xsd:complexType>
          <xsd:sequence minOccurs="0">
            <xsd:element minOccurs="0" nillable="true" name="docDefaults" form="qualified">
              <xsd:complexType>
                <xsd:sequence minOccurs="0">
                  <xsd:element minOccurs="0" nillable="true" name="rPrDefault" form="qualified">
                    <xsd:complexType>
                      <xsd:sequence minOccurs="0">
                        <xsd:element minOccurs="0" nillable="true" name="rPr" form="qualified">
                          <xsd:complexType>
                            <xsd:sequence minOccurs="0">
                              <xsd:element minOccurs="0" nillable="true" name="rFonts" form="qualified">
                                <xsd:complexType>
                                  <xsd:attribute ref="ns2:ascii"/>
                                  <xsd:attribute ref="ns2:eastAsia"/>
                                  <xsd:attribute ref="ns2:hAnsi"/>
                                  <xsd:attribute ref="ns2:cs"/>
                                </xsd:complexType>
                              </xsd:element>
                              <xsd:element minOccurs="0" nillable="true" name="sz" form="qualified">
                                <xsd:complexType>
                                  <xsd:attribute ref="ns2:val"/>
                                </xsd:complexType>
                              </xsd:element>
                              <xsd:element minOccurs="0" nillable="true" name="szCs" form="qualified">
                                <xsd:complexType>
                                  <xsd:attribute ref="ns2:val"/>
                                </xsd:complexType>
                              </xsd:element>
                              <xsd:element minOccurs="0" nillable="true" name="lang" form="qualified">
                                <xsd:complexType>
                                  <xsd:attribute ref="ns2:val"/>
                                  <xsd:attribute ref="ns2:eastAsia"/>
                                  <xsd:attribute ref="ns2:bidi"/>
                                </xsd:complexType>
                              </xsd:element>
                            </xsd:sequence>
                          </xsd:complexType>
                        </xsd:element>
                      </xsd:sequence>
                    </xsd:complexType>
                  </xsd:element>
                  <xsd:element minOccurs="0" nillable="true" name="pPrDefault" form="qualified">
                    <xsd:complexType>
                      <xsd:sequence minOccurs="0">
                        <xsd:element minOccurs="0" nillable="true" name="pPr" form="qualified">
                          <xsd:complexType>
                            <xsd:sequence minOccurs="0">
                              <xsd:element minOccurs="0" nillable="true" name="spacing" form="qualified">
                                <xsd:complexType>
                                  <xsd:attribute ref="ns2:line"/>
                                  <xsd:attribute ref="ns2:lineRule"/>
                                </xsd:complexType>
                              </xsd:element>
                            </xsd:sequence>
                          </xsd:complexType>
                        </xsd:element>
                      </xsd:sequence>
                    </xsd:complexType>
                  </xsd:element>
                </xsd:sequence>
              </xsd:complexType>
            </xsd:element>
            <xsd:element minOccurs="0" nillable="true" name="latentStyles" form="qualified">
              <xsd:complexType>
                <xsd:sequence minOccurs="0">
                  <xsd:element minOccurs="0" maxOccurs="unbounded" nillable="true" name="lsdException" form="qualified">
                    <xsd:complexType>
                      <xsd:attribute ref="ns2:name"/>
                      <xsd:attribute ref="ns2:uiPriority"/>
                      <xsd:attribute ref="ns2:qFormat"/>
                      <xsd:attribute ref="ns2:semiHidden"/>
                      <xsd:attribute ref="ns2:unhideWhenUsed"/>
                    </xsd:complexType>
                  </xsd:element>
                </xsd:sequence>
                <xsd:attribute ref="ns2:defLockedState"/>
                <xsd:attribute ref="ns2:defUIPriority"/>
                <xsd:attribute ref="ns2:defSemiHidden"/>
                <xsd:attribute ref="ns2:defUnhideWhenUsed"/>
                <xsd:attribute ref="ns2:defQFormat"/>
                <xsd:attribute ref="ns2:count"/>
              </xsd:complexType>
            </xsd:element>
            <xsd:element minOccurs="0" maxOccurs="unbounded" nillable="true" name="style" form="qualified">
              <xsd:complexType>
                <xsd:all>
                  <xsd:element minOccurs="0" nillable="true" name="name" form="qualified">
                    <xsd:complexType>
                      <xsd:attribute ref="ns2:val"/>
                    </xsd:complexType>
                  </xsd:element>
                  <xsd:element minOccurs="0" nillable="true" type="xsd:string" name="qFormat" form="qualified"/>
                  <xsd:element minOccurs="0" nillable="true" name="rsid" form="qualified">
                    <xsd:complexType>
                      <xsd:attribute ref="ns2:val"/>
                    </xsd:complexType>
                  </xsd:element>
                  <xsd:element minOccurs="0" nillable="true" name="pPr" form="qualified">
                    <xsd:complexType>
                      <xsd:all>
                        <xsd:element minOccurs="0" nillable="true" name="spacing" form="qualified">
                          <xsd:complexType>
                            <xsd:attribute ref="ns2:before"/>
                            <xsd:attribute ref="ns2:after"/>
                          </xsd:complexType>
                        </xsd:element>
                        <xsd:element minOccurs="0" nillable="true" name="jc" form="qualified">
                          <xsd:complexType>
                            <xsd:attribute ref="ns2:val"/>
                          </xsd:complexType>
                        </xsd:element>
                        <xsd:element minOccurs="0" nillable="true" name="outlineLvl" form="qualified">
                          <xsd:complexType>
                            <xsd:attribute ref="ns2:val"/>
                          </xsd:complexType>
                        </xsd:element>
                        <xsd:element minOccurs="0" nillable="true" type="xsd:string" name="keepNext" form="qualified"/>
                        <xsd:element minOccurs="0" nillable="true" type="xsd:string" name="keepLines" form="qualified"/>
                      </xsd:all>
                    </xsd:complexType>
                  </xsd:element>
                  <xsd:element minOccurs="0" nillable="true" name="rPr" form="qualified">
                    <xsd:complexType>
                      <xsd:all>
                        <xsd:element minOccurs="0" nillable="true" name="rFonts" form="qualified">
                          <xsd:complexType>
                            <xsd:attribute ref="ns2:ascii"/>
                            <xsd:attribute ref="ns2:eastAsia"/>
                            <xsd:attribute ref="ns2:hAnsi"/>
                            <xsd:attribute ref="ns2:cs"/>
                          </xsd:complexType>
                        </xsd:element>
                        <xsd:element minOccurs="0" nillable="true" name="sz" form="qualified">
                          <xsd:complexType>
                            <xsd:attribute ref="ns2:val"/>
                          </xsd:complexType>
                        </xsd:element>
                        <xsd:element minOccurs="0" nillable="true" name="szCs" form="qualified">
                          <xsd:complexType>
                            <xsd:attribute ref="ns2:val"/>
                          </xsd:complexType>
                        </xsd:element>
                        <xsd:element minOccurs="0" nillable="true" type="xsd:string" name="b" form="qualified"/>
                        <xsd:element minOccurs="0" nillable="true" type="xsd:string" name="bCs" form="qualified"/>
                        <xsd:element minOccurs="0" nillable="true" name="u" form="qualified">
                          <xsd:complexType>
                            <xsd:attribute ref="ns2:val"/>
                          </xsd:complexType>
                        </xsd:element>
                        <xsd:element minOccurs="0" nillable="true" name="color" form="qualified">
                          <xsd:complexType>
                            <xsd:attribute ref="ns2:val"/>
                          </xsd:complexType>
                        </xsd:element>
                        <xsd:element minOccurs="0" nillable="true" type="xsd:string" name="i" form="qualified"/>
                      </xsd:all>
                    </xsd:complexType>
                  </xsd:element>
                  <xsd:element minOccurs="0" nillable="true" name="basedOn" form="qualified">
                    <xsd:complexType>
                      <xsd:attribute ref="ns2:val"/>
                    </xsd:complexType>
                  </xsd:element>
                  <xsd:element minOccurs="0" nillable="true" name="next" form="qualified">
                    <xsd:complexType>
                      <xsd:attribute ref="ns2:val"/>
                    </xsd:complexType>
                  </xsd:element>
                  <xsd:element minOccurs="0" nillable="true" name="uiPriority" form="qualified">
                    <xsd:complexType>
                      <xsd:attribute ref="ns2:val"/>
                    </xsd:complexType>
                  </xsd:element>
                  <xsd:element minOccurs="0" nillable="true" name="link" form="qualified">
                    <xsd:complexType>
                      <xsd:attribute ref="ns2:val"/>
                    </xsd:complexType>
                  </xsd:element>
                  <xsd:element minOccurs="0" nillable="true" type="xsd:string" name="unhideWhenUsed" form="qualified"/>
                  <xsd:element minOccurs="0" nillable="true" type="xsd:string" name="semiHidden" form="qualified"/>
                  <xsd:element minOccurs="0" nillable="true" name="tblPr" form="qualified">
                    <xsd:complexType>
                      <xsd:sequence minOccurs="0">
                        <xsd:element minOccurs="0" nillable="true" name="tblInd" form="qualified">
                          <xsd:complexType>
                            <xsd:attribute ref="ns2:w"/>
                            <xsd:attribute ref="ns2:type"/>
                          </xsd:complexType>
                        </xsd:element>
                        <xsd:element minOccurs="0" nillable="true" name="tblCellMar" form="qualified">
                          <xsd:complexType>
                            <xsd:sequence minOccurs="0">
                              <xsd:element minOccurs="0" nillable="true" name="top" form="qualified">
                                <xsd:complexType>
                                  <xsd:attribute ref="ns2:w"/>
                                  <xsd:attribute ref="ns2:type"/>
                                </xsd:complexType>
                              </xsd:element>
                              <xsd:element minOccurs="0" nillable="true" name="left" form="qualified">
                                <xsd:complexType>
                                  <xsd:attribute ref="ns2:w"/>
                                  <xsd:attribute ref="ns2:type"/>
                                </xsd:complexType>
                              </xsd:element>
                              <xsd:element minOccurs="0" nillable="true" name="bottom" form="qualified">
                                <xsd:complexType>
                                  <xsd:attribute ref="ns2:w"/>
                                  <xsd:attribute ref="ns2:type"/>
                                </xsd:complexType>
                              </xsd:element>
                              <xsd:element minOccurs="0" nillable="true" name="right" form="qualified">
                                <xsd:complexType>
                                  <xsd:attribute ref="ns2:w"/>
                                  <xsd:attribute ref="ns2:type"/>
                                </xsd:complexType>
                              </xsd:element>
                            </xsd:sequence>
                          </xsd:complexType>
                        </xsd:element>
                      </xsd:sequence>
                    </xsd:complexType>
                  </xsd:element>
                </xsd:all>
                <xsd:attribute ref="ns2:type"/>
                <xsd:attribute ref="ns2:default"/>
                <xsd:attribute ref="ns2:styleId"/>
                <xsd:attribute ref="ns2:customStyle"/>
              </xsd:complexType>
            </xsd:element>
          </xsd:sequence>
          <xsd:attribute ref="ns4:Ignorable"/>
        </xsd:complexType>
      </xsd:element>
      <xsd:element nillable="true" name="webSettings">
        <xsd:complexType>
          <xsd:sequence minOccurs="0">
            <xsd:element minOccurs="0" nillable="true" name="divs" form="qualified">
              <xsd:complexType>
                <xsd:sequence minOccurs="0">
                  <xsd:element minOccurs="0" maxOccurs="unbounded" nillable="true" name="div" form="qualified">
                    <xsd:complexType>
                      <xsd:sequence minOccurs="0">
                        <xsd:element minOccurs="0" nillable="true" name="bodyDiv" form="qualified">
                          <xsd:complexType>
                            <xsd:attribute ref="ns2:val"/>
                          </xsd:complexType>
                        </xsd:element>
                        <xsd:element minOccurs="0" nillable="true" name="marLeft" form="qualified">
                          <xsd:complexType>
                            <xsd:attribute ref="ns2:val"/>
                          </xsd:complexType>
                        </xsd:element>
                        <xsd:element minOccurs="0" nillable="true" name="marRight" form="qualified">
                          <xsd:complexType>
                            <xsd:attribute ref="ns2:val"/>
                          </xsd:complexType>
                        </xsd:element>
                        <xsd:element minOccurs="0" nillable="true" name="marTop" form="qualified">
                          <xsd:complexType>
                            <xsd:attribute ref="ns2:val"/>
                          </xsd:complexType>
                        </xsd:element>
                        <xsd:element minOccurs="0" nillable="true" name="marBottom" form="qualified">
                          <xsd:complexType>
                            <xsd:attribute ref="ns2:val"/>
                          </xsd:complexType>
                        </xsd:element>
                        <xsd:element minOccurs="0" nillable="true" name="divBdr" form="qualified">
                          <xsd:complexType>
                            <xsd:sequence minOccurs="0">
                              <xsd:element minOccurs="0" nillable="true" name="top" form="qualified">
                                <xsd:complexType>
                                  <xsd:attribute ref="ns2:val"/>
                                  <xsd:attribute ref="ns2:sz"/>
                                  <xsd:attribute ref="ns2:space"/>
                                  <xsd:attribute ref="ns2:color"/>
                                </xsd:complexType>
                              </xsd:element>
                              <xsd:element minOccurs="0" nillable="true" name="left" form="qualified">
                                <xsd:complexType>
                                  <xsd:attribute ref="ns2:val"/>
                                  <xsd:attribute ref="ns2:sz"/>
                                  <xsd:attribute ref="ns2:space"/>
                                  <xsd:attribute ref="ns2:color"/>
                                </xsd:complexType>
                              </xsd:element>
                              <xsd:element minOccurs="0" nillable="true" name="bottom" form="qualified">
                                <xsd:complexType>
                                  <xsd:attribute ref="ns2:val"/>
                                  <xsd:attribute ref="ns2:sz"/>
                                  <xsd:attribute ref="ns2:space"/>
                                  <xsd:attribute ref="ns2:color"/>
                                </xsd:complexType>
                              </xsd:element>
                              <xsd:element minOccurs="0" nillable="true" name="right" form="qualified">
                                <xsd:complexType>
                                  <xsd:attribute ref="ns2:val"/>
                                  <xsd:attribute ref="ns2:sz"/>
                                  <xsd:attribute ref="ns2:space"/>
                                  <xsd:attribute ref="ns2:color"/>
                                </xsd:complexType>
                              </xsd:element>
                            </xsd:sequence>
                          </xsd:complexType>
                        </xsd:element>
                      </xsd:sequence>
                      <xsd:attribute ref="ns2:id"/>
                    </xsd:complexType>
                  </xsd:element>
                </xsd:sequence>
              </xsd:complexType>
            </xsd:element>
          </xsd:sequence>
          <xsd:attribute ref="ns4:Ignorable"/>
        </xsd:complexType>
      </xsd:element>
      <xsd:element nillable="true" name="fonts">
        <xsd:complexType>
          <xsd:sequence minOccurs="0">
            <xsd:element minOccurs="0" maxOccurs="unbounded" nillable="true" name="font" form="qualified">
              <xsd:complexType>
                <xsd:sequence minOccurs="0">
                  <xsd:element minOccurs="0" nillable="true" name="panose1" form="qualified">
                    <xsd:complexType>
                      <xsd:attribute ref="ns2:val"/>
                    </xsd:complexType>
                  </xsd:element>
                  <xsd:element minOccurs="0" nillable="true" name="charset" form="qualified">
                    <xsd:complexType>
                      <xsd:attribute ref="ns2:val"/>
                    </xsd:complexType>
                  </xsd:element>
                  <xsd:element minOccurs="0" nillable="true" name="family" form="qualified">
                    <xsd:complexType>
                      <xsd:attribute ref="ns2:val"/>
                    </xsd:complexType>
                  </xsd:element>
                  <xsd:element minOccurs="0" nillable="true" name="pitch" form="qualified">
                    <xsd:complexType>
                      <xsd:attribute ref="ns2:val"/>
                    </xsd:complexType>
                  </xsd:element>
                  <xsd:element minOccurs="0" nillable="true" name="sig" form="qualified">
                    <xsd:complexType>
                      <xsd:attribute ref="ns2:usb0"/>
                      <xsd:attribute ref="ns2:usb1"/>
                      <xsd:attribute ref="ns2:usb2"/>
                      <xsd:attribute ref="ns2:usb3"/>
                      <xsd:attribute ref="ns2:csb0"/>
                      <xsd:attribute ref="ns2:csb1"/>
                    </xsd:complexType>
                  </xsd:element>
                </xsd:sequence>
                <xsd:attribute ref="ns2:name"/>
              </xsd:complexType>
            </xsd:element>
          </xsd:sequence>
          <xsd:attribute ref="ns4:Ignorable"/>
        </xsd:complexType>
      </xsd:element>
      <xsd:attribute name="rsidR" type="xsd:string"/>
      <xsd:attribute name="rsidRDefault" type="xsd:string"/>
      <xsd:attribute name="rsidP" type="xsd:string"/>
      <xsd:attribute name="type" type="xsd:string"/>
      <xsd:attribute name="val" type="xsd:string"/>
      <xsd:attribute name="rsidRPr" type="xsd:string"/>
      <xsd:attribute name="before" type="xsd:integer"/>
      <xsd:attribute name="after" type="xsd:integer"/>
      <xsd:attribute name="hint" type="xsd:string"/>
      <xsd:attribute name="w" type="xsd:integer"/>
      <xsd:attribute name="h" type="xsd:integer"/>
      <xsd:attribute name="top" type="xsd:integer"/>
      <xsd:attribute name="right" type="xsd:integer"/>
      <xsd:attribute name="bottom" type="xsd:integer"/>
      <xsd:attribute name="left" type="xsd:integer"/>
      <xsd:attribute name="header" type="xsd:integer"/>
      <xsd:attribute name="footer" type="xsd:integer"/>
      <xsd:attribute name="gutter" type="xsd:integer"/>
      <xsd:attribute name="start" type="xsd:integer"/>
      <xsd:attribute name="space" type="xsd:integer"/>
      <xsd:attribute name="percent" type="xsd:integer"/>
      <xsd:attribute name="spelling" type="xsd:string"/>
      <xsd:attribute name="grammar" type="xsd:string"/>
      <xsd:attribute name="name" type="xsd:string"/>
      <xsd:attribute name="uri" type="xsd:anyURI"/>
      <xsd:attribute name="bidi" type="xsd:string"/>
      <xsd:attribute name="bg1" type="xsd:string"/>
      <xsd:attribute name="t1" type="xsd:string"/>
      <xsd:attribute name="bg2" type="xsd:string"/>
      <xsd:attribute name="t2" type="xsd:string"/>
      <xsd:attribute name="accent1" type="xsd:string"/>
      <xsd:attribute name="accent2" type="xsd:string"/>
      <xsd:attribute name="accent3" type="xsd:string"/>
      <xsd:attribute name="accent4" type="xsd:string"/>
      <xsd:attribute name="accent5" type="xsd:string"/>
      <xsd:attribute name="accent6" type="xsd:string"/>
      <xsd:attribute name="hyperlink" type="xsd:string"/>
      <xsd:attribute name="followedHyperlink" type="xsd:string"/>
      <xsd:attribute name="ascii" type="xsd:string"/>
      <xsd:attribute name="eastAsia" type="xsd:string"/>
      <xsd:attribute name="hAnsi" type="xsd:string"/>
      <xsd:attribute name="cs" type="xsd:string"/>
      <xsd:attribute name="line" type="xsd:integer"/>
      <xsd:attribute name="lineRule" type="xsd:string"/>
      <xsd:attribute name="defLockedState" type="xsd:integer"/>
      <xsd:attribute name="defUIPriority" type="xsd:integer"/>
      <xsd:attribute name="defSemiHidden" type="xsd:integer"/>
      <xsd:attribute name="defUnhideWhenUsed" type="xsd:integer"/>
      <xsd:attribute name="defQFormat" type="xsd:integer"/>
      <xsd:attribute name="count" type="xsd:integer"/>
      <xsd:attribute name="uiPriority" type="xsd:integer"/>
      <xsd:attribute name="qFormat" type="xsd:integer"/>
      <xsd:attribute name="semiHidden" type="xsd:integer"/>
      <xsd:attribute name="unhideWhenUsed" type="xsd:integer"/>
      <xsd:attribute name="default" type="xsd:integer"/>
      <xsd:attribute name="styleId" type="xsd:string"/>
      <xsd:attribute name="customStyle" type="xsd:integer"/>
      <xsd:attribute name="id" type="xsd:integer"/>
      <xsd:attribute name="sz" type="xsd:integer"/>
      <xsd:attribute name="color" type="xsd:string"/>
      <xsd:attribute name="usb0" type="xsd:string"/>
      <xsd:attribute name="usb1" type="xsd:string"/>
      <xsd:attribute name="usb2" type="xsd:integer"/>
      <xsd:attribute name="usb3" type="xsd:integer"/>
      <xsd:attribute name="csb0" type="xsd:string"/>
      <xsd:attribute name="csb1" type="xsd:integer"/>
    </xsd:schema>
  </Schema>
  <Schema ID="Schema5" Namespace="http://schemas.openxmlformats.org/package/2006/relationships">
    <xsd:schema xmlns:xsd="http://www.w3.org/2001/XMLSchema" xmlns:ns0="http://schemas.openxmlformats.org/package/2006/relationships" xmlns="" targetNamespace="http://schemas.openxmlformats.org/package/2006/relationships">
      <xsd:element nillable="true" name="Relationships">
        <xsd:complexType>
          <xsd:sequence minOccurs="0">
            <xsd:element minOccurs="0" maxOccurs="unbounded" nillable="true" name="Relationship" form="qualified">
              <xsd:complexType>
                <xsd:attribute name="Id" form="unqualified" type="xsd:string"/>
                <xsd:attribute name="Type" form="unqualified" type="xsd:anyURI"/>
                <xsd:attribute name="Target" form="unqualified" type="xsd:string"/>
              </xsd:complexType>
            </xsd:element>
          </xsd:sequence>
        </xsd:complexType>
      </xsd:element>
    </xsd:schema>
  </Schema>
  <Schema ID="Schema6" Namespace="http://schemas.openxmlformats.org/package/2006/metadata/core-properties">
    <xsd:schema xmlns:xsd="http://www.w3.org/2001/XMLSchema" xmlns:ns0="http://schemas.openxmlformats.org/package/2006/metadata/core-properties" xmlns:ns1="http://purl.org/dc/terms/" xmlns:ns2="http://purl.org/dc/elements/1.1/" xmlns="" targetNamespace="http://schemas.openxmlformats.org/package/2006/metadata/core-properties">
      <xsd:import namespace="http://purl.org/dc/terms/"/>
      <xsd:import namespace="http://purl.org/dc/elements/1.1/"/>
      <xsd:element nillable="true" name="coreProperties">
        <xsd:complexType>
          <xsd:sequence minOccurs="0">
            <xsd:element minOccurs="0" ref="ns2:title"/>
            <xsd:element minOccurs="0" ref="ns2:creator"/>
            <xsd:element minOccurs="0" nillable="true" type="xsd:string" name="lastModifiedBy" form="qualified"/>
            <xsd:element minOccurs="0" nillable="true" type="xsd:integer" name="revision" form="qualified"/>
            <xsd:element minOccurs="0" ref="ns1:created"/>
            <xsd:element minOccurs="0" ref="ns1:modified"/>
          </xsd:sequence>
        </xsd:complexType>
      </xsd:element>
    </xsd:schema>
  </Schema>
  <Schema ID="Schema7" Namespace="http://schemas.openxmlformats.org/officeDocument/2006/math">
    <xsd:schema xmlns:xsd="http://www.w3.org/2001/XMLSchema" xmlns:ns0="http://schemas.openxmlformats.org/officeDocument/2006/math" xmlns="" targetNamespace="http://schemas.openxmlformats.org/officeDocument/2006/math">
      <xsd:element nillable="true" name="mathPr">
        <xsd:complexType>
          <xsd:sequence minOccurs="0">
            <xsd:element minOccurs="0" nillable="true" name="mathFont" form="qualified">
              <xsd:complexType>
                <xsd:attribute ref="ns0:val"/>
              </xsd:complexType>
            </xsd:element>
            <xsd:element minOccurs="0" nillable="true" name="brkBin" form="qualified">
              <xsd:complexType>
                <xsd:attribute ref="ns0:val"/>
              </xsd:complexType>
            </xsd:element>
            <xsd:element minOccurs="0" nillable="true" name="brkBinSub" form="qualified">
              <xsd:complexType>
                <xsd:attribute ref="ns0:val"/>
              </xsd:complexType>
            </xsd:element>
            <xsd:element minOccurs="0" nillable="true" name="smallFrac" form="qualified">
              <xsd:complexType>
                <xsd:attribute ref="ns0:val"/>
              </xsd:complexType>
            </xsd:element>
            <xsd:element minOccurs="0" nillable="true" type="xsd:string" name="dispDef" form="qualified"/>
            <xsd:element minOccurs="0" nillable="true" name="lMargin" form="qualified">
              <xsd:complexType>
                <xsd:attribute ref="ns0:val"/>
              </xsd:complexType>
            </xsd:element>
            <xsd:element minOccurs="0" nillable="true" name="rMargin" form="qualified">
              <xsd:complexType>
                <xsd:attribute ref="ns0:val"/>
              </xsd:complexType>
            </xsd:element>
            <xsd:element minOccurs="0" nillable="true" name="defJc" form="qualified">
              <xsd:complexType>
                <xsd:attribute ref="ns0:val"/>
              </xsd:complexType>
            </xsd:element>
            <xsd:element minOccurs="0" nillable="true" name="wrapIndent" form="qualified">
              <xsd:complexType>
                <xsd:attribute ref="ns0:val"/>
              </xsd:complexType>
            </xsd:element>
            <xsd:element minOccurs="0" nillable="true" name="intLim" form="qualified">
              <xsd:complexType>
                <xsd:attribute ref="ns0:val"/>
              </xsd:complexType>
            </xsd:element>
            <xsd:element minOccurs="0" nillable="true" name="naryLim" form="qualified">
              <xsd:complexType>
                <xsd:attribute ref="ns0:val"/>
              </xsd:complexType>
            </xsd:element>
          </xsd:sequence>
        </xsd:complexType>
      </xsd:element>
      <xsd:attribute name="val" type="xsd:string"/>
    </xsd:schema>
  </Schema>
  <Schema ID="Schema8" Namespace="http://schemas.openxmlformats.org/officeDocument/2006/extended-properties">
    <xsd:schema xmlns:xsd="http://www.w3.org/2001/XMLSchema" xmlns:ns0="http://schemas.openxmlformats.org/officeDocument/2006/extended-properties" xmlns="" targetNamespace="http://schemas.openxmlformats.org/officeDocument/2006/extended-properties">
      <xsd:element nillable="true" name="Properties">
        <xsd:complexType>
          <xsd:sequence minOccurs="0">
            <xsd:element minOccurs="0" nillable="true" type="xsd:string" name="Template" form="qualified"/>
            <xsd:element minOccurs="0" nillable="true" type="xsd:integer" name="TotalTime" form="qualified"/>
            <xsd:element minOccurs="0" nillable="true" type="xsd:integer" name="Pages" form="qualified"/>
            <xsd:element minOccurs="0" nillable="true" type="xsd:integer" name="Words" form="qualified"/>
            <xsd:element minOccurs="0" nillable="true" type="xsd:integer" name="Characters" form="qualified"/>
            <xsd:element minOccurs="0" nillable="true" type="xsd:string" name="Application" form="qualified"/>
            <xsd:element minOccurs="0" nillable="true" type="xsd:integer" name="DocSecurity" form="qualified"/>
            <xsd:element minOccurs="0" nillable="true" type="xsd:integer" name="Lines" form="qualified"/>
            <xsd:element minOccurs="0" nillable="true" type="xsd:integer" name="Paragraphs" form="qualified"/>
            <xsd:element minOccurs="0" nillable="true" type="xsd:boolean" name="ScaleCrop" form="qualified"/>
            <xsd:element minOccurs="0" nillable="true" type="xsd:string" name="Company" form="qualified"/>
            <xsd:element minOccurs="0" nillable="true" type="xsd:boolean" name="LinksUpToDate" form="qualified"/>
            <xsd:element minOccurs="0" nillable="true" type="xsd:integer" name="CharactersWithSpaces" form="qualified"/>
            <xsd:element minOccurs="0" nillable="true" type="xsd:boolean" name="SharedDoc" form="qualified"/>
            <xsd:element minOccurs="0" nillable="true" type="xsd:boolean" name="HyperlinksChanged" form="qualified"/>
            <xsd:element minOccurs="0" nillable="true" type="xsd:double" name="AppVersion" form="qualified"/>
          </xsd:sequence>
        </xsd:complexType>
      </xsd:element>
    </xsd:schema>
  </Schema>
  <Schema ID="Schema9" Namespace="http://schemas.openxmlformats.org/markup-compatibility/2006">
    <xsd:schema xmlns:xsd="http://www.w3.org/2001/XMLSchema" xmlns:ns0="http://schemas.openxmlformats.org/markup-compatibility/2006" xmlns="" targetNamespace="http://schemas.openxmlformats.org/markup-compatibility/2006">
      <xsd:attribute name="Ignorable" type="xsd:string"/>
    </xsd:schema>
  </Schema>
  <Schema ID="Schema10" Namespace="http://schemas.openxmlformats.org/drawingml/2006/main">
    <xsd:schema xmlns:xsd="http://www.w3.org/2001/XMLSchema" xmlns:ns0="http://schemas.openxmlformats.org/drawingml/2006/main" xmlns="" targetNamespace="http://schemas.openxmlformats.org/drawingml/2006/main">
      <xsd:element nillable="true" name="theme">
        <xsd:complexType>
          <xsd:sequence minOccurs="0">
            <xsd:element minOccurs="0" nillable="true" name="themeElements" form="qualified">
              <xsd:complexType>
                <xsd:sequence minOccurs="0">
                  <xsd:element minOccurs="0" nillable="true" name="clrScheme" form="qualified">
                    <xsd:complexType>
                      <xsd:sequence minOccurs="0">
                        <xsd:element minOccurs="0" nillable="true" name="dk1" form="qualified">
                          <xsd:complexType>
                            <xsd:sequence minOccurs="0">
                              <xsd:element minOccurs="0" nillable="true" name="sysClr" form="qualified">
                                <xsd:complexType>
                                  <xsd:attribute name="val" form="unqualified" type="xsd:string"/>
                                  <xsd:attribute name="lastClr" form="unqualified" type="xsd:integer"/>
                                </xsd:complexType>
                              </xsd:element>
                            </xsd:sequence>
                          </xsd:complexType>
                        </xsd:element>
                        <xsd:element minOccurs="0" nillable="true" name="lt1" form="qualified">
                          <xsd:complexType>
                            <xsd:sequence minOccurs="0">
                              <xsd:element minOccurs="0" nillable="true" name="sysClr" form="qualified">
                                <xsd:complexType>
                                  <xsd:attribute name="val" form="unqualified" type="xsd:string"/>
                                  <xsd:attribute name="lastClr" form="unqualified" type="xsd:string"/>
                                </xsd:complexType>
                              </xsd:element>
                            </xsd:sequence>
                          </xsd:complexType>
                        </xsd:element>
                        <xsd:element minOccurs="0" nillable="true" name="dk2"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lt2"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accent1"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accent2"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accent3"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accent4"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accent5"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accent6"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hlink" form="qualified">
                          <xsd:complexType>
                            <xsd:sequence minOccurs="0">
                              <xsd:element minOccurs="0" nillable="true" name="srgbClr" form="qualified">
                                <xsd:complexType>
                                  <xsd:attribute name="val" form="unqualified" type="xsd:string"/>
                                </xsd:complexType>
                              </xsd:element>
                            </xsd:sequence>
                          </xsd:complexType>
                        </xsd:element>
                        <xsd:element minOccurs="0" nillable="true" name="folHlink" form="qualified">
                          <xsd:complexType>
                            <xsd:sequence minOccurs="0">
                              <xsd:element minOccurs="0" nillable="true" name="srgbClr" form="qualified">
                                <xsd:complexType>
                                  <xsd:attribute name="val" form="unqualified" type="xsd:integer"/>
                                </xsd:complexType>
                              </xsd:element>
                            </xsd:sequence>
                          </xsd:complexType>
                        </xsd:element>
                      </xsd:sequence>
                      <xsd:attribute name="name" form="unqualified" type="xsd:string"/>
                    </xsd:complexType>
                  </xsd:element>
                  <xsd:element minOccurs="0" nillable="true" name="fontScheme" form="qualified">
                    <xsd:complexType>
                      <xsd:sequence minOccurs="0">
                        <xsd:element minOccurs="0" nillable="true" name="majorFont" form="qualified">
                          <xsd:complexType>
                            <xsd:sequence minOccurs="0">
                              <xsd:element minOccurs="0" nillable="true" name="latin" form="qualified">
                                <xsd:complexType>
                                  <xsd:attribute name="typeface" form="unqualified" type="xsd:string"/>
                                </xsd:complexType>
                              </xsd:element>
                              <xsd:element minOccurs="0" nillable="true" name="ea" form="qualified">
                                <xsd:complexType>
                                  <xsd:attribute name="typeface" form="unqualified" type="xsd:string"/>
                                </xsd:complexType>
                              </xsd:element>
                              <xsd:element minOccurs="0" nillable="true" name="cs" form="qualified">
                                <xsd:complexType>
                                  <xsd:attribute name="typeface" form="unqualified" type="xsd:string"/>
                                </xsd:complexType>
                              </xsd:element>
                              <xsd:element minOccurs="0" maxOccurs="unbounded" nillable="true" name="font" form="qualified">
                                <xsd:complexType>
                                  <xsd:attribute name="script" form="unqualified" type="xsd:string"/>
                                  <xsd:attribute name="typeface" form="unqualified" type="xsd:string"/>
                                </xsd:complexType>
                              </xsd:element>
                            </xsd:sequence>
                          </xsd:complexType>
                        </xsd:element>
                        <xsd:element minOccurs="0" nillable="true" name="minorFont" form="qualified">
                          <xsd:complexType>
                            <xsd:sequence minOccurs="0">
                              <xsd:element minOccurs="0" nillable="true" name="latin" form="qualified">
                                <xsd:complexType>
                                  <xsd:attribute name="typeface" form="unqualified" type="xsd:string"/>
                                </xsd:complexType>
                              </xsd:element>
                              <xsd:element minOccurs="0" nillable="true" name="ea" form="qualified">
                                <xsd:complexType>
                                  <xsd:attribute name="typeface" form="unqualified" type="xsd:string"/>
                                </xsd:complexType>
                              </xsd:element>
                              <xsd:element minOccurs="0" nillable="true" name="cs" form="qualified">
                                <xsd:complexType>
                                  <xsd:attribute name="typeface" form="unqualified" type="xsd:string"/>
                                </xsd:complexType>
                              </xsd:element>
                              <xsd:element minOccurs="0" maxOccurs="unbounded" nillable="true" name="font" form="qualified">
                                <xsd:complexType>
                                  <xsd:attribute name="script" form="unqualified" type="xsd:string"/>
                                  <xsd:attribute name="typeface" form="unqualified" type="xsd:string"/>
                                </xsd:complexType>
                              </xsd:element>
                            </xsd:sequence>
                          </xsd:complexType>
                        </xsd:element>
                      </xsd:sequence>
                      <xsd:attribute name="name" form="unqualified" type="xsd:string"/>
                    </xsd:complexType>
                  </xsd:element>
                  <xsd:element minOccurs="0" nillable="true" name="fmtScheme" form="qualified">
                    <xsd:complexType>
                      <xsd:sequence minOccurs="0">
                        <xsd:element minOccurs="0" nillable="true" name="fillStyleLst" form="qualified">
                          <xsd:complexType>
                            <xsd:sequence minOccurs="0">
                              <xsd:element minOccurs="0" nillable="true" name="solidFill" form="qualified">
                                <xsd:complexType>
                                  <xsd:sequence minOccurs="0">
                                    <xsd:element minOccurs="0" nillable="true" name="schemeClr" form="qualified">
                                      <xsd:complexType>
                                        <xsd:attribute name="val" form="unqualified" type="xsd:string"/>
                                      </xsd:complexType>
                                    </xsd:element>
                                  </xsd:sequence>
                                </xsd:complexType>
                              </xsd:element>
                              <xsd:element minOccurs="0" maxOccurs="unbounded" nillable="true" name="gradFill" form="qualified">
                                <xsd:complexType>
                                  <xsd:sequence minOccurs="0">
                                    <xsd:element minOccurs="0" nillable="true" name="gsLst" form="qualified">
                                      <xsd:complexType>
                                        <xsd:sequence minOccurs="0">
                                          <xsd:element minOccurs="0" maxOccurs="unbounded" nillable="true" name="gs" form="qualified">
                                            <xsd:complexType>
                                              <xsd:sequence minOccurs="0">
                                                <xsd:element minOccurs="0" nillable="true" name="schemeClr" form="qualified">
                                                  <xsd:complexType>
                                                    <xsd:all>
                                                      <xsd:element minOccurs="0" nillable="true" name="tint" form="qualified">
                                                        <xsd:complexType>
                                                          <xsd:attribute name="val" form="unqualified" type="xsd:integer"/>
                                                        </xsd:complexType>
                                                      </xsd:element>
                                                      <xsd:element minOccurs="0" nillable="true" name="satMod" form="qualified">
                                                        <xsd:complexType>
                                                          <xsd:attribute name="val" form="unqualified" type="xsd:integer"/>
                                                        </xsd:complexType>
                                                      </xsd:element>
                                                      <xsd:element minOccurs="0" nillable="true" name="shade" form="qualified">
                                                        <xsd:complexType>
                                                          <xsd:attribute name="val" form="unqualified" type="xsd:integer"/>
                                                        </xsd:complexType>
                                                      </xsd:element>
                                                    </xsd:all>
                                                    <xsd:attribute name="val" form="unqualified" type="xsd:string"/>
                                                  </xsd:complexType>
                                                </xsd:element>
                                              </xsd:sequence>
                                              <xsd:attribute name="pos" form="unqualified" type="xsd:integer"/>
                                            </xsd:complexType>
                                          </xsd:element>
                                        </xsd:sequence>
                                      </xsd:complexType>
                                    </xsd:element>
                                    <xsd:element minOccurs="0" nillable="true" name="lin" form="qualified">
                                      <xsd:complexType>
                                        <xsd:attribute name="ang" form="unqualified" type="xsd:integer"/>
                                        <xsd:attribute name="scaled" form="unqualified" type="xsd:integer"/>
                                      </xsd:complexType>
                                    </xsd:element>
                                  </xsd:sequence>
                                  <xsd:attribute name="rotWithShape" form="unqualified" type="xsd:integer"/>
                                </xsd:complexType>
                              </xsd:element>
                            </xsd:sequence>
                          </xsd:complexType>
                        </xsd:element>
                        <xsd:element minOccurs="0" nillable="true" name="lnStyleLst" form="qualified">
                          <xsd:complexType>
                            <xsd:sequence minOccurs="0">
                              <xsd:element minOccurs="0" maxOccurs="unbounded" nillable="true" name="ln" form="qualified">
                                <xsd:complexType>
                                  <xsd:sequence minOccurs="0">
                                    <xsd:element minOccurs="0" nillable="true" name="solidFill" form="qualified">
                                      <xsd:complexType>
                                        <xsd:sequence minOccurs="0">
                                          <xsd:element minOccurs="0" nillable="true" name="schemeClr" form="qualified">
                                            <xsd:complexType>
                                              <xsd:sequence minOccurs="0">
                                                <xsd:element minOccurs="0" nillable="true" name="shade" form="qualified">
                                                  <xsd:complexType>
                                                    <xsd:attribute name="val" form="unqualified" type="xsd:integer"/>
                                                  </xsd:complexType>
                                                </xsd:element>
                                                <xsd:element minOccurs="0" nillable="true" name="satMod" form="qualified">
                                                  <xsd:complexType>
                                                    <xsd:attribute name="val" form="unqualified" type="xsd:integer"/>
                                                  </xsd:complexType>
                                                </xsd:element>
                                              </xsd:sequence>
                                              <xsd:attribute name="val" form="unqualified" type="xsd:string"/>
                                            </xsd:complexType>
                                          </xsd:element>
                                        </xsd:sequence>
                                      </xsd:complexType>
                                    </xsd:element>
                                    <xsd:element minOccurs="0" nillable="true" name="prstDash" form="qualified">
                                      <xsd:complexType>
                                        <xsd:attribute name="val" form="unqualified" type="xsd:string"/>
                                      </xsd:complexType>
                                    </xsd:element>
                                  </xsd:sequence>
                                  <xsd:attribute name="w" form="unqualified" type="xsd:integer"/>
                                  <xsd:attribute name="cap" form="unqualified" type="xsd:string"/>
                                  <xsd:attribute name="cmpd" form="unqualified" type="xsd:string"/>
                                  <xsd:attribute name="algn" form="unqualified" type="xsd:string"/>
                                </xsd:complexType>
                              </xsd:element>
                            </xsd:sequence>
                          </xsd:complexType>
                        </xsd:element>
                        <xsd:element minOccurs="0" nillable="true" name="effectStyleLst" form="qualified">
                          <xsd:complexType>
                            <xsd:sequence minOccurs="0">
                              <xsd:element minOccurs="0" maxOccurs="unbounded" nillable="true" name="effectStyle" form="qualified">
                                <xsd:complexType>
                                  <xsd:sequence minOccurs="0">
                                    <xsd:element minOccurs="0" nillable="true" name="effectLst" form="qualified">
                                      <xsd:complexType>
                                        <xsd:sequence minOccurs="0">
                                          <xsd:element minOccurs="0" nillable="true" name="outerShdw" form="qualified">
                                            <xsd:complexType>
                                              <xsd:sequence minOccurs="0">
                                                <xsd:element minOccurs="0" nillable="true" name="srgbClr" form="qualified">
                                                  <xsd:complexType>
                                                    <xsd:sequence minOccurs="0">
                                                      <xsd:element minOccurs="0" nillable="true" name="alpha" form="qualified">
                                                        <xsd:complexType>
                                                          <xsd:attribute name="val" form="unqualified" type="xsd:integer"/>
                                                        </xsd:complexType>
                                                      </xsd:element>
                                                    </xsd:sequence>
                                                    <xsd:attribute name="val" form="unqualified" type="xsd:integer"/>
                                                  </xsd:complexType>
                                                </xsd:element>
                                              </xsd:sequence>
                                              <xsd:attribute name="blurRad" form="unqualified" type="xsd:integer"/>
                                              <xsd:attribute name="dist" form="unqualified" type="xsd:integer"/>
                                              <xsd:attribute name="dir" form="unqualified" type="xsd:integer"/>
                                              <xsd:attribute name="rotWithShape" form="unqualified" type="xsd:integer"/>
                                            </xsd:complexType>
                                          </xsd:element>
                                        </xsd:sequence>
                                      </xsd:complexType>
                                    </xsd:element>
                                    <xsd:element minOccurs="0" nillable="true" name="scene3d" form="qualified">
                                      <xsd:complexType>
                                        <xsd:sequence minOccurs="0">
                                          <xsd:element minOccurs="0" nillable="true" name="camera" form="qualified">
                                            <xsd:complexType>
                                              <xsd:sequence minOccurs="0">
                                                <xsd:element minOccurs="0" nillable="true" name="rot" form="qualified">
                                                  <xsd:complexType>
                                                    <xsd:attribute name="lat" form="unqualified" type="xsd:integer"/>
                                                    <xsd:attribute name="lon" form="unqualified" type="xsd:integer"/>
                                                    <xsd:attribute name="rev" form="unqualified" type="xsd:integer"/>
                                                  </xsd:complexType>
                                                </xsd:element>
                                              </xsd:sequence>
                                              <xsd:attribute name="prst" form="unqualified" type="xsd:string"/>
                                            </xsd:complexType>
                                          </xsd:element>
                                          <xsd:element minOccurs="0" nillable="true" name="lightRig" form="qualified">
                                            <xsd:complexType>
                                              <xsd:sequence minOccurs="0">
                                                <xsd:element minOccurs="0" nillable="true" name="rot" form="qualified">
                                                  <xsd:complexType>
                                                    <xsd:attribute name="lat" form="unqualified" type="xsd:integer"/>
                                                    <xsd:attribute name="lon" form="unqualified" type="xsd:integer"/>
                                                    <xsd:attribute name="rev" form="unqualified" type="xsd:integer"/>
                                                  </xsd:complexType>
                                                </xsd:element>
                                              </xsd:sequence>
                                              <xsd:attribute name="rig" form="unqualified" type="xsd:string"/>
                                              <xsd:attribute name="dir" form="unqualified" type="xsd:string"/>
                                            </xsd:complexType>
                                          </xsd:element>
                                        </xsd:sequence>
                                      </xsd:complexType>
                                    </xsd:element>
                                    <xsd:element minOccurs="0" nillable="true" name="sp3d" form="qualified">
                                      <xsd:complexType>
                                        <xsd:sequence minOccurs="0">
                                          <xsd:element minOccurs="0" nillable="true" name="bevelT" form="qualified">
                                            <xsd:complexType>
                                              <xsd:attribute name="w" form="unqualified" type="xsd:integer"/>
                                              <xsd:attribute name="h" form="unqualified" type="xsd:integer"/>
                                            </xsd:complexType>
                                          </xsd:element>
                                        </xsd:sequence>
                                      </xsd:complexType>
                                    </xsd:element>
                                  </xsd:sequence>
                                </xsd:complexType>
                              </xsd:element>
                            </xsd:sequence>
                          </xsd:complexType>
                        </xsd:element>
                        <xsd:element minOccurs="0" nillable="true" name="bgFillStyleLst" form="qualified">
                          <xsd:complexType>
                            <xsd:sequence minOccurs="0">
                              <xsd:element minOccurs="0" nillable="true" name="solidFill" form="qualified">
                                <xsd:complexType>
                                  <xsd:sequence minOccurs="0">
                                    <xsd:element minOccurs="0" nillable="true" name="schemeClr" form="qualified">
                                      <xsd:complexType>
                                        <xsd:attribute name="val" form="unqualified" type="xsd:string"/>
                                      </xsd:complexType>
                                    </xsd:element>
                                  </xsd:sequence>
                                </xsd:complexType>
                              </xsd:element>
                              <xsd:element minOccurs="0" maxOccurs="unbounded" nillable="true" name="gradFill" form="qualified">
                                <xsd:complexType>
                                  <xsd:sequence minOccurs="0">
                                    <xsd:element minOccurs="0" nillable="true" name="gsLst" form="qualified">
                                      <xsd:complexType>
                                        <xsd:sequence minOccurs="0">
                                          <xsd:element minOccurs="0" maxOccurs="unbounded" nillable="true" name="gs" form="qualified">
                                            <xsd:complexType>
                                              <xsd:sequence minOccurs="0">
                                                <xsd:element minOccurs="0" nillable="true" name="schemeClr" form="qualified">
                                                  <xsd:complexType>
                                                    <xsd:all>
                                                      <xsd:element minOccurs="0" nillable="true" name="tint" form="qualified">
                                                        <xsd:complexType>
                                                          <xsd:attribute name="val" form="unqualified" type="xsd:integer"/>
                                                        </xsd:complexType>
                                                      </xsd:element>
                                                      <xsd:element minOccurs="0" nillable="true" name="satMod" form="qualified">
                                                        <xsd:complexType>
                                                          <xsd:attribute name="val" form="unqualified" type="xsd:integer"/>
                                                        </xsd:complexType>
                                                      </xsd:element>
                                                      <xsd:element minOccurs="0" nillable="true" name="shade" form="qualified">
                                                        <xsd:complexType>
                                                          <xsd:attribute name="val" form="unqualified" type="xsd:integer"/>
                                                        </xsd:complexType>
                                                      </xsd:element>
                                                    </xsd:all>
                                                    <xsd:attribute name="val" form="unqualified" type="xsd:string"/>
                                                  </xsd:complexType>
                                                </xsd:element>
                                              </xsd:sequence>
                                              <xsd:attribute name="pos" form="unqualified" type="xsd:integer"/>
                                            </xsd:complexType>
                                          </xsd:element>
                                        </xsd:sequence>
                                      </xsd:complexType>
                                    </xsd:element>
                                    <xsd:element minOccurs="0" nillable="true" name="path" form="qualified">
                                      <xsd:complexType>
                                        <xsd:sequence minOccurs="0">
                                          <xsd:element minOccurs="0" nillable="true" name="fillToRect" form="qualified">
                                            <xsd:complexType>
                                              <xsd:attribute name="l" form="unqualified" type="xsd:integer"/>
                                              <xsd:attribute name="t" form="unqualified" type="xsd:integer"/>
                                              <xsd:attribute name="r" form="unqualified" type="xsd:integer"/>
                                              <xsd:attribute name="b" form="unqualified" type="xsd:integer"/>
                                            </xsd:complexType>
                                          </xsd:element>
                                        </xsd:sequence>
                                        <xsd:attribute name="path" form="unqualified" type="xsd:string"/>
                                      </xsd:complexType>
                                    </xsd:element>
                                  </xsd:sequence>
                                  <xsd:attribute name="rotWithShape" form="unqualified" type="xsd:integer"/>
                                </xsd:complexType>
                              </xsd:element>
                            </xsd:sequence>
                          </xsd:complexType>
                        </xsd:element>
                      </xsd:sequence>
                      <xsd:attribute name="name" form="unqualified" type="xsd:string"/>
                    </xsd:complexType>
                  </xsd:element>
                </xsd:sequence>
              </xsd:complexType>
            </xsd:element>
            <xsd:element minOccurs="0" nillable="true" name="objectDefaults" form="qualified">
              <xsd:complexType>
                <xsd:sequence minOccurs="0">
                  <xsd:element minOccurs="0" nillable="true" name="spDef" form="qualified">
                    <xsd:complexType>
                      <xsd:sequence minOccurs="0">
                        <xsd:element minOccurs="0" nillable="true" type="xsd:string" name="spPr" form="qualified"/>
                        <xsd:element minOccurs="0" nillable="true" type="xsd:string" name="bodyPr" form="qualified"/>
                        <xsd:element minOccurs="0" nillable="true" type="xsd:string" name="lstStyle" form="qualified"/>
                        <xsd:element minOccurs="0" nillable="true" name="style" form="qualified">
                          <xsd:complexType>
                            <xsd:sequence minOccurs="0">
                              <xsd:element minOccurs="0" nillable="true" name="lnRef" form="qualified">
                                <xsd:complexType>
                                  <xsd:sequence minOccurs="0">
                                    <xsd:element minOccurs="0" nillable="true" name="schemeClr" form="qualified">
                                      <xsd:complexType>
                                        <xsd:attribute name="val" form="unqualified" type="xsd:string"/>
                                      </xsd:complexType>
                                    </xsd:element>
                                  </xsd:sequence>
                                  <xsd:attribute name="idx" form="unqualified" type="xsd:integer"/>
                                </xsd:complexType>
                              </xsd:element>
                              <xsd:element minOccurs="0" nillable="true" name="fillRef" form="qualified">
                                <xsd:complexType>
                                  <xsd:sequence minOccurs="0">
                                    <xsd:element minOccurs="0" nillable="true" name="schemeClr" form="qualified">
                                      <xsd:complexType>
                                        <xsd:attribute name="val" form="unqualified" type="xsd:string"/>
                                      </xsd:complexType>
                                    </xsd:element>
                                  </xsd:sequence>
                                  <xsd:attribute name="idx" form="unqualified" type="xsd:integer"/>
                                </xsd:complexType>
                              </xsd:element>
                              <xsd:element minOccurs="0" nillable="true" name="effectRef" form="qualified">
                                <xsd:complexType>
                                  <xsd:sequence minOccurs="0">
                                    <xsd:element minOccurs="0" nillable="true" name="schemeClr" form="qualified">
                                      <xsd:complexType>
                                        <xsd:attribute name="val" form="unqualified" type="xsd:string"/>
                                      </xsd:complexType>
                                    </xsd:element>
                                  </xsd:sequence>
                                  <xsd:attribute name="idx" form="unqualified" type="xsd:integer"/>
                                </xsd:complexType>
                              </xsd:element>
                              <xsd:element minOccurs="0" nillable="true" name="fontRef" form="qualified">
                                <xsd:complexType>
                                  <xsd:sequence minOccurs="0">
                                    <xsd:element minOccurs="0" nillable="true" name="schemeClr" form="qualified">
                                      <xsd:complexType>
                                        <xsd:attribute name="val" form="unqualified" type="xsd:string"/>
                                      </xsd:complexType>
                                    </xsd:element>
                                  </xsd:sequence>
                                  <xsd:attribute name="idx" form="unqualified" type="xsd:string"/>
                                </xsd:complexType>
                              </xsd:element>
                            </xsd:sequence>
                          </xsd:complexType>
                        </xsd:element>
                      </xsd:sequence>
                    </xsd:complexType>
                  </xsd:element>
                  <xsd:element minOccurs="0" nillable="true" name="lnDef" form="qualified">
                    <xsd:complexType>
                      <xsd:sequence minOccurs="0">
                        <xsd:element minOccurs="0" nillable="true" type="xsd:string" name="spPr" form="qualified"/>
                        <xsd:element minOccurs="0" nillable="true" type="xsd:string" name="bodyPr" form="qualified"/>
                        <xsd:element minOccurs="0" nillable="true" type="xsd:string" name="lstStyle" form="qualified"/>
                        <xsd:element minOccurs="0" nillable="true" name="style" form="qualified">
                          <xsd:complexType>
                            <xsd:sequence minOccurs="0">
                              <xsd:element minOccurs="0" nillable="true" name="lnRef" form="qualified">
                                <xsd:complexType>
                                  <xsd:sequence minOccurs="0">
                                    <xsd:element minOccurs="0" nillable="true" name="schemeClr" form="qualified">
                                      <xsd:complexType>
                                        <xsd:attribute name="val" form="unqualified" type="xsd:string"/>
                                      </xsd:complexType>
                                    </xsd:element>
                                  </xsd:sequence>
                                  <xsd:attribute name="idx" form="unqualified" type="xsd:integer"/>
                                </xsd:complexType>
                              </xsd:element>
                              <xsd:element minOccurs="0" nillable="true" name="fillRef" form="qualified">
                                <xsd:complexType>
                                  <xsd:sequence minOccurs="0">
                                    <xsd:element minOccurs="0" nillable="true" name="schemeClr" form="qualified">
                                      <xsd:complexType>
                                        <xsd:attribute name="val" form="unqualified" type="xsd:string"/>
                                      </xsd:complexType>
                                    </xsd:element>
                                  </xsd:sequence>
                                  <xsd:attribute name="idx" form="unqualified" type="xsd:integer"/>
                                </xsd:complexType>
                              </xsd:element>
                              <xsd:element minOccurs="0" nillable="true" name="effectRef" form="qualified">
                                <xsd:complexType>
                                  <xsd:sequence minOccurs="0">
                                    <xsd:element minOccurs="0" nillable="true" name="schemeClr" form="qualified">
                                      <xsd:complexType>
                                        <xsd:attribute name="val" form="unqualified" type="xsd:string"/>
                                      </xsd:complexType>
                                    </xsd:element>
                                  </xsd:sequence>
                                  <xsd:attribute name="idx" form="unqualified" type="xsd:integer"/>
                                </xsd:complexType>
                              </xsd:element>
                              <xsd:element minOccurs="0" nillable="true" name="fontRef" form="qualified">
                                <xsd:complexType>
                                  <xsd:sequence minOccurs="0">
                                    <xsd:element minOccurs="0" nillable="true" name="schemeClr" form="qualified">
                                      <xsd:complexType>
                                        <xsd:attribute name="val" form="unqualified" type="xsd:string"/>
                                      </xsd:complexType>
                                    </xsd:element>
                                  </xsd:sequence>
                                  <xsd:attribute name="idx" form="unqualified" type="xsd:string"/>
                                </xsd:complexType>
                              </xsd:element>
                            </xsd:sequence>
                          </xsd:complexType>
                        </xsd:element>
                      </xsd:sequence>
                    </xsd:complexType>
                  </xsd:element>
                </xsd:sequence>
              </xsd:complexType>
            </xsd:element>
            <xsd:element minOccurs="0" nillable="true" type="xsd:string" name="extraClrSchemeLst" form="qualified"/>
          </xsd:sequence>
          <xsd:attribute name="name" form="unqualified" type="xsd:string"/>
        </xsd:complexType>
      </xsd:element>
    </xsd:schema>
  </Schema>
  <Schema ID="Schema11" Namespace="http://schemas.microsoft.com/office/word/2012/wordml">
    <xsd:schema xmlns:xsd="http://www.w3.org/2001/XMLSchema" xmlns:ns0="http://schemas.microsoft.com/office/word/2012/wordml" xmlns="" targetNamespace="http://schemas.microsoft.com/office/word/2012/wordml">
      <xsd:element nillable="true" name="docId">
        <xsd:complexType>
          <xsd:attribute ref="ns0:val"/>
        </xsd:complexType>
      </xsd:element>
      <xsd:attribute name="val" type="xsd:string"/>
    </xsd:schema>
  </Schema>
  <Schema ID="Schema12" Namespace="http://schemas.microsoft.com/office/word/2010/wordml">
    <xsd:schema xmlns:xsd="http://www.w3.org/2001/XMLSchema" xmlns:ns0="http://schemas.microsoft.com/office/word/2010/wordml" xmlns="" targetNamespace="http://schemas.microsoft.com/office/word/2010/wordml">
      <xsd:element nillable="true" name="docId">
        <xsd:complexType>
          <xsd:attribute ref="ns0:val"/>
        </xsd:complexType>
      </xsd:element>
      <xsd:attribute name="paraId" type="xsd:string"/>
      <xsd:attribute name="textId" type="xsd:string"/>
      <xsd:attribute name="val" type="xsd:string"/>
    </xsd:schema>
  </Schema>
  <Schema ID="Schema13" Namespace="http://purl.org/dc/terms/">
    <xsd:schema xmlns:xsd="http://www.w3.org/2001/XMLSchema" xmlns:ns0="http://purl.org/dc/terms/" xmlns="" targetNamespace="http://purl.org/dc/terms/">
      <xsd:element nillable="true" type="xsd:dateTime" name="created"/>
      <xsd:element nillable="true" type="xsd:dateTime" name="modified"/>
    </xsd:schema>
  </Schema>
  <Schema ID="Schema14" Namespace="http://purl.org/dc/elements/1.1/">
    <xsd:schema xmlns:xsd="http://www.w3.org/2001/XMLSchema" xmlns:ns0="http://purl.org/dc/elements/1.1/" xmlns="" targetNamespace="http://purl.org/dc/elements/1.1/">
      <xsd:element nillable="true" type="xsd:string" name="title"/>
      <xsd:element nillable="true" type="xsd:string" name="creator"/>
    </xsd:schema>
  </Schema>
  <Schema ID="Schema15" SchemaRef="Schema1 Schema2 Schema3 Schema4 Schema5 Schema6 Schema7 Schema8 Schema9 Schema10 Schema11 Schema12 Schema13 Schema14" Namespace="http://schemas.microsoft.com/office/2006/xmlPackage">
    <xsd:schema xmlns:xsd="http://www.w3.org/2001/XMLSchema" xmlns:ns0="http://schemas.openxmlformats.org/wordprocessingml/2006/main" xmlns:ns1="http://schemas.openxmlformats.org/package/2006/relationships" xmlns:ns2="http://schemas.openxmlformats.org/package/2006/metadata/core-properties" xmlns:ns3="http://schemas.openxmlformats.org/officeDocument/2006/extended-properties" xmlns:ns4="http://schemas.openxmlformats.org/drawingml/2006/main" xmlns:ns5="http://schemas.microsoft.com/office/2006/xmlPackage" xmlns="" targetNamespace="http://schemas.microsoft.com/office/2006/xmlPackage">
      <xsd:import namespace="http://schemas.openxmlformats.org/wordprocessingml/2006/main"/>
      <xsd:import namespace="http://schemas.openxmlformats.org/package/2006/relationships"/>
      <xsd:import namespace="http://schemas.openxmlformats.org/package/2006/metadata/core-properties"/>
      <xsd:import namespace="http://schemas.openxmlformats.org/officeDocument/2006/extended-properties"/>
      <xsd:import namespace="http://schemas.openxmlformats.org/drawingml/2006/main"/>
      <xsd:element nillable="true" name="package">
        <xsd:complexType>
          <xsd:sequence minOccurs="0">
            <xsd:element minOccurs="0" maxOccurs="unbounded" nillable="true" name="part" form="qualified">
              <xsd:complexType>
                <xsd:sequence minOccurs="0">
                  <xsd:element minOccurs="0" nillable="true" name="xmlData" form="qualified">
                    <xsd:complexType>
                      <xsd:all>
                        <xsd:element minOccurs="0" ref="ns1:Relationships"/>
                        <xsd:element minOccurs="0" ref="ns0:document"/>
                        <xsd:element minOccurs="0" ref="ns4:theme"/>
                        <xsd:element minOccurs="0" ref="ns0:settings"/>
                        <xsd:element minOccurs="0" ref="ns0:styles"/>
                        <xsd:element minOccurs="0" ref="ns0:webSettings"/>
                        <xsd:element minOccurs="0" ref="ns0:fonts"/>
                        <xsd:element minOccurs="0" ref="ns2:coreProperties"/>
                        <xsd:element minOccurs="0" ref="ns3:Properties"/>
                      </xsd:all>
                    </xsd:complexType>
                  </xsd:element>
                </xsd:sequence>
                <xsd:attribute ref="ns5:name"/>
                <xsd:attribute ref="ns5:contentType"/>
                <xsd:attribute ref="ns5:padding"/>
              </xsd:complexType>
            </xsd:element>
          </xsd:sequence>
        </xsd:complexType>
      </xsd:element>
      <xsd:attribute name="name" type="xsd:string"/>
      <xsd:attribute name="contentType" type="xsd:string"/>
      <xsd:attribute name="padding" type="xsd:integer"/>
    </xsd:schema>
  </Schema>
  <Map ID="1" Name="package_Map" RootElement="package" SchemaID="Schema15"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xmlMaps" Target="xmlMap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4.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onnections" Target="connections.xml"/><Relationship Id="rId30" Type="http://schemas.openxmlformats.org/officeDocument/2006/relationships/sheetMetadata" Target="metadata.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12</xdr:col>
      <xdr:colOff>294269</xdr:colOff>
      <xdr:row>0</xdr:row>
      <xdr:rowOff>143868</xdr:rowOff>
    </xdr:from>
    <xdr:to>
      <xdr:col>19</xdr:col>
      <xdr:colOff>2012</xdr:colOff>
      <xdr:row>70</xdr:row>
      <xdr:rowOff>28774</xdr:rowOff>
    </xdr:to>
    <mc:AlternateContent xmlns:mc="http://schemas.openxmlformats.org/markup-compatibility/2006" xmlns:sle15="http://schemas.microsoft.com/office/drawing/2012/slicer">
      <mc:Choice Requires="sle15">
        <xdr:graphicFrame macro="">
          <xdr:nvGraphicFramePr>
            <xdr:cNvPr id="2" name="Date 1">
              <a:extLst>
                <a:ext uri="{FF2B5EF4-FFF2-40B4-BE49-F238E27FC236}">
                  <a16:creationId xmlns:a16="http://schemas.microsoft.com/office/drawing/2014/main" id="{105B9CD2-70E9-304F-B80D-EFC0826F3200}"/>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7038739" y="143868"/>
              <a:ext cx="3301170" cy="224210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90591</xdr:colOff>
      <xdr:row>8</xdr:row>
      <xdr:rowOff>134278</xdr:rowOff>
    </xdr:from>
    <xdr:to>
      <xdr:col>1</xdr:col>
      <xdr:colOff>90591</xdr:colOff>
      <xdr:row>22</xdr:row>
      <xdr:rowOff>158911</xdr:rowOff>
    </xdr:to>
    <mc:AlternateContent xmlns:mc="http://schemas.openxmlformats.org/markup-compatibility/2006" xmlns:sle15="http://schemas.microsoft.com/office/drawing/2012/slicer">
      <mc:Choice Requires="sle15">
        <xdr:graphicFrame macro="">
          <xdr:nvGraphicFramePr>
            <xdr:cNvPr id="7" name="JUDGE 1">
              <a:extLst>
                <a:ext uri="{FF2B5EF4-FFF2-40B4-BE49-F238E27FC236}">
                  <a16:creationId xmlns:a16="http://schemas.microsoft.com/office/drawing/2014/main" id="{EEEFCF7F-18C2-1B0A-E0CF-3EB7382A7C06}"/>
                </a:ext>
              </a:extLst>
            </xdr:cNvPr>
            <xdr:cNvGraphicFramePr/>
          </xdr:nvGraphicFramePr>
          <xdr:xfrm>
            <a:off x="0" y="0"/>
            <a:ext cx="0" cy="0"/>
          </xdr:xfrm>
          <a:graphic>
            <a:graphicData uri="http://schemas.microsoft.com/office/drawing/2010/slicer">
              <sle:slicer xmlns:sle="http://schemas.microsoft.com/office/drawing/2010/slicer" name="JUDGE 1"/>
            </a:graphicData>
          </a:graphic>
        </xdr:graphicFrame>
      </mc:Choice>
      <mc:Fallback xmlns="">
        <xdr:sp macro="" textlink="">
          <xdr:nvSpPr>
            <xdr:cNvPr id="0" name=""/>
            <xdr:cNvSpPr>
              <a:spLocks noTextEdit="1"/>
            </xdr:cNvSpPr>
          </xdr:nvSpPr>
          <xdr:spPr>
            <a:xfrm>
              <a:off x="13132698" y="1583012"/>
              <a:ext cx="1828800" cy="484636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689288</xdr:colOff>
      <xdr:row>11</xdr:row>
      <xdr:rowOff>602562</xdr:rowOff>
    </xdr:from>
    <xdr:to>
      <xdr:col>19</xdr:col>
      <xdr:colOff>2549029</xdr:colOff>
      <xdr:row>16</xdr:row>
      <xdr:rowOff>4330</xdr:rowOff>
    </xdr:to>
    <mc:AlternateContent xmlns:mc="http://schemas.openxmlformats.org/markup-compatibility/2006" xmlns:sle15="http://schemas.microsoft.com/office/drawing/2012/slicer">
      <mc:Choice Requires="sle15">
        <xdr:graphicFrame macro="">
          <xdr:nvGraphicFramePr>
            <xdr:cNvPr id="8" name="Section">
              <a:extLst>
                <a:ext uri="{FF2B5EF4-FFF2-40B4-BE49-F238E27FC236}">
                  <a16:creationId xmlns:a16="http://schemas.microsoft.com/office/drawing/2014/main" id="{835BC4E3-7485-19C8-D6A6-9E090F3E5814}"/>
                </a:ext>
              </a:extLst>
            </xdr:cNvPr>
            <xdr:cNvGraphicFramePr/>
          </xdr:nvGraphicFramePr>
          <xdr:xfrm>
            <a:off x="0" y="0"/>
            <a:ext cx="0" cy="0"/>
          </xdr:xfrm>
          <a:graphic>
            <a:graphicData uri="http://schemas.microsoft.com/office/drawing/2010/slicer">
              <sle:slicer xmlns:sle="http://schemas.microsoft.com/office/drawing/2010/slicer" name="Section"/>
            </a:graphicData>
          </a:graphic>
        </xdr:graphicFrame>
      </mc:Choice>
      <mc:Fallback xmlns="">
        <xdr:sp macro="" textlink="">
          <xdr:nvSpPr>
            <xdr:cNvPr id="0" name=""/>
            <xdr:cNvSpPr>
              <a:spLocks noTextEdit="1"/>
            </xdr:cNvSpPr>
          </xdr:nvSpPr>
          <xdr:spPr>
            <a:xfrm>
              <a:off x="13586803" y="2551864"/>
              <a:ext cx="1859741" cy="156704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694054</xdr:colOff>
      <xdr:row>16</xdr:row>
      <xdr:rowOff>25849</xdr:rowOff>
    </xdr:from>
    <xdr:to>
      <xdr:col>19</xdr:col>
      <xdr:colOff>2544261</xdr:colOff>
      <xdr:row>18</xdr:row>
      <xdr:rowOff>69700</xdr:rowOff>
    </xdr:to>
    <mc:AlternateContent xmlns:mc="http://schemas.openxmlformats.org/markup-compatibility/2006" xmlns:sle15="http://schemas.microsoft.com/office/drawing/2012/slicer">
      <mc:Choice Requires="sle15">
        <xdr:graphicFrame macro="">
          <xdr:nvGraphicFramePr>
            <xdr:cNvPr id="10" name="Stage/Non-stage">
              <a:extLst>
                <a:ext uri="{FF2B5EF4-FFF2-40B4-BE49-F238E27FC236}">
                  <a16:creationId xmlns:a16="http://schemas.microsoft.com/office/drawing/2014/main" id="{C3CC001D-8543-434D-250C-8D7A144B264C}"/>
                </a:ext>
              </a:extLst>
            </xdr:cNvPr>
            <xdr:cNvGraphicFramePr/>
          </xdr:nvGraphicFramePr>
          <xdr:xfrm>
            <a:off x="0" y="0"/>
            <a:ext cx="0" cy="0"/>
          </xdr:xfrm>
          <a:graphic>
            <a:graphicData uri="http://schemas.microsoft.com/office/drawing/2010/slicer">
              <sle:slicer xmlns:sle="http://schemas.microsoft.com/office/drawing/2010/slicer" name="Stage/Non-stage"/>
            </a:graphicData>
          </a:graphic>
        </xdr:graphicFrame>
      </mc:Choice>
      <mc:Fallback xmlns="">
        <xdr:sp macro="" textlink="">
          <xdr:nvSpPr>
            <xdr:cNvPr id="0" name=""/>
            <xdr:cNvSpPr>
              <a:spLocks noTextEdit="1"/>
            </xdr:cNvSpPr>
          </xdr:nvSpPr>
          <xdr:spPr>
            <a:xfrm>
              <a:off x="13591569" y="4140428"/>
              <a:ext cx="1850207" cy="8745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2564307</xdr:colOff>
      <xdr:row>11</xdr:row>
      <xdr:rowOff>608125</xdr:rowOff>
    </xdr:from>
    <xdr:to>
      <xdr:col>19</xdr:col>
      <xdr:colOff>4411389</xdr:colOff>
      <xdr:row>18</xdr:row>
      <xdr:rowOff>71405</xdr:rowOff>
    </xdr:to>
    <mc:AlternateContent xmlns:mc="http://schemas.openxmlformats.org/markup-compatibility/2006" xmlns:sle15="http://schemas.microsoft.com/office/drawing/2012/slicer">
      <mc:Choice Requires="sle15">
        <xdr:graphicFrame macro="">
          <xdr:nvGraphicFramePr>
            <xdr:cNvPr id="11" name="Date">
              <a:extLst>
                <a:ext uri="{FF2B5EF4-FFF2-40B4-BE49-F238E27FC236}">
                  <a16:creationId xmlns:a16="http://schemas.microsoft.com/office/drawing/2014/main" id="{BF5A8CBB-7004-33FC-D1C7-BD5601ABDF8E}"/>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5461822" y="2557427"/>
              <a:ext cx="1847082" cy="24592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699616</xdr:colOff>
      <xdr:row>18</xdr:row>
      <xdr:rowOff>84716</xdr:rowOff>
    </xdr:from>
    <xdr:to>
      <xdr:col>19</xdr:col>
      <xdr:colOff>4422870</xdr:colOff>
      <xdr:row>20</xdr:row>
      <xdr:rowOff>372980</xdr:rowOff>
    </xdr:to>
    <mc:AlternateContent xmlns:mc="http://schemas.openxmlformats.org/markup-compatibility/2006" xmlns:sle15="http://schemas.microsoft.com/office/drawing/2012/slicer">
      <mc:Choice Requires="sle15">
        <xdr:graphicFrame macro="">
          <xdr:nvGraphicFramePr>
            <xdr:cNvPr id="12" name="Venue">
              <a:extLst>
                <a:ext uri="{FF2B5EF4-FFF2-40B4-BE49-F238E27FC236}">
                  <a16:creationId xmlns:a16="http://schemas.microsoft.com/office/drawing/2014/main" id="{14C36636-852A-938D-F4A3-7597E09A1C51}"/>
                </a:ext>
              </a:extLst>
            </xdr:cNvPr>
            <xdr:cNvGraphicFramePr/>
          </xdr:nvGraphicFramePr>
          <xdr:xfrm>
            <a:off x="0" y="0"/>
            <a:ext cx="0" cy="0"/>
          </xdr:xfrm>
          <a:graphic>
            <a:graphicData uri="http://schemas.microsoft.com/office/drawing/2010/slicer">
              <sle:slicer xmlns:sle="http://schemas.microsoft.com/office/drawing/2010/slicer" name="Venue"/>
            </a:graphicData>
          </a:graphic>
        </xdr:graphicFrame>
      </mc:Choice>
      <mc:Fallback xmlns="">
        <xdr:sp macro="" textlink="">
          <xdr:nvSpPr>
            <xdr:cNvPr id="0" name=""/>
            <xdr:cNvSpPr>
              <a:spLocks noTextEdit="1"/>
            </xdr:cNvSpPr>
          </xdr:nvSpPr>
          <xdr:spPr>
            <a:xfrm>
              <a:off x="13597131" y="5029964"/>
              <a:ext cx="3723254" cy="6205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15883732</xdr:colOff>
      <xdr:row>10</xdr:row>
      <xdr:rowOff>66598</xdr:rowOff>
    </xdr:from>
    <xdr:to>
      <xdr:col>21</xdr:col>
      <xdr:colOff>203555</xdr:colOff>
      <xdr:row>24</xdr:row>
      <xdr:rowOff>85835</xdr:rowOff>
    </xdr:to>
    <mc:AlternateContent xmlns:mc="http://schemas.openxmlformats.org/markup-compatibility/2006" xmlns:sle15="http://schemas.microsoft.com/office/drawing/2012/slicer">
      <mc:Choice Requires="sle15">
        <xdr:graphicFrame macro="">
          <xdr:nvGraphicFramePr>
            <xdr:cNvPr id="2" name="JUDGE 1 1">
              <a:extLst>
                <a:ext uri="{FF2B5EF4-FFF2-40B4-BE49-F238E27FC236}">
                  <a16:creationId xmlns:a16="http://schemas.microsoft.com/office/drawing/2014/main" id="{58E37EB7-93CE-8190-8F8C-F983027D19B3}"/>
                </a:ext>
              </a:extLst>
            </xdr:cNvPr>
            <xdr:cNvGraphicFramePr/>
          </xdr:nvGraphicFramePr>
          <xdr:xfrm>
            <a:off x="0" y="0"/>
            <a:ext cx="0" cy="0"/>
          </xdr:xfrm>
          <a:graphic>
            <a:graphicData uri="http://schemas.microsoft.com/office/drawing/2010/slicer">
              <sle:slicer xmlns:sle="http://schemas.microsoft.com/office/drawing/2010/slicer" name="JUDGE 1 1"/>
            </a:graphicData>
          </a:graphic>
        </xdr:graphicFrame>
      </mc:Choice>
      <mc:Fallback xmlns="">
        <xdr:sp macro="" textlink="">
          <xdr:nvSpPr>
            <xdr:cNvPr id="0" name=""/>
            <xdr:cNvSpPr>
              <a:spLocks noTextEdit="1"/>
            </xdr:cNvSpPr>
          </xdr:nvSpPr>
          <xdr:spPr>
            <a:xfrm>
              <a:off x="28910130" y="1077578"/>
              <a:ext cx="1828800" cy="436796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235890</xdr:colOff>
      <xdr:row>10</xdr:row>
      <xdr:rowOff>91664</xdr:rowOff>
    </xdr:from>
    <xdr:to>
      <xdr:col>24</xdr:col>
      <xdr:colOff>241152</xdr:colOff>
      <xdr:row>24</xdr:row>
      <xdr:rowOff>35702</xdr:rowOff>
    </xdr:to>
    <mc:AlternateContent xmlns:mc="http://schemas.openxmlformats.org/markup-compatibility/2006" xmlns:sle15="http://schemas.microsoft.com/office/drawing/2012/slicer">
      <mc:Choice Requires="sle15">
        <xdr:graphicFrame macro="">
          <xdr:nvGraphicFramePr>
            <xdr:cNvPr id="3" name="JUDGE 2">
              <a:extLst>
                <a:ext uri="{FF2B5EF4-FFF2-40B4-BE49-F238E27FC236}">
                  <a16:creationId xmlns:a16="http://schemas.microsoft.com/office/drawing/2014/main" id="{70A7F0AC-F1B2-115B-7295-9FCAC5310E3D}"/>
                </a:ext>
              </a:extLst>
            </xdr:cNvPr>
            <xdr:cNvGraphicFramePr/>
          </xdr:nvGraphicFramePr>
          <xdr:xfrm>
            <a:off x="0" y="0"/>
            <a:ext cx="0" cy="0"/>
          </xdr:xfrm>
          <a:graphic>
            <a:graphicData uri="http://schemas.microsoft.com/office/drawing/2010/slicer">
              <sle:slicer xmlns:sle="http://schemas.microsoft.com/office/drawing/2010/slicer" name="JUDGE 2"/>
            </a:graphicData>
          </a:graphic>
        </xdr:graphicFrame>
      </mc:Choice>
      <mc:Fallback xmlns="">
        <xdr:sp macro="" textlink="">
          <xdr:nvSpPr>
            <xdr:cNvPr id="0" name=""/>
            <xdr:cNvSpPr>
              <a:spLocks noTextEdit="1"/>
            </xdr:cNvSpPr>
          </xdr:nvSpPr>
          <xdr:spPr>
            <a:xfrm>
              <a:off x="30771265" y="1065044"/>
              <a:ext cx="1828800" cy="560245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25</xdr:col>
      <xdr:colOff>451357</xdr:colOff>
      <xdr:row>4</xdr:row>
      <xdr:rowOff>254194</xdr:rowOff>
    </xdr:from>
    <xdr:to>
      <xdr:col>28</xdr:col>
      <xdr:colOff>124354</xdr:colOff>
      <xdr:row>12</xdr:row>
      <xdr:rowOff>544648</xdr:rowOff>
    </xdr:to>
    <mc:AlternateContent xmlns:mc="http://schemas.openxmlformats.org/markup-compatibility/2006" xmlns:sle15="http://schemas.microsoft.com/office/drawing/2012/slicer">
      <mc:Choice Requires="sle15">
        <xdr:graphicFrame macro="">
          <xdr:nvGraphicFramePr>
            <xdr:cNvPr id="4" name="JUDGE 3">
              <a:extLst>
                <a:ext uri="{FF2B5EF4-FFF2-40B4-BE49-F238E27FC236}">
                  <a16:creationId xmlns:a16="http://schemas.microsoft.com/office/drawing/2014/main" id="{A3FC71F6-0DAF-F9EA-C364-DFD84827D401}"/>
                </a:ext>
              </a:extLst>
            </xdr:cNvPr>
            <xdr:cNvGraphicFramePr/>
          </xdr:nvGraphicFramePr>
          <xdr:xfrm>
            <a:off x="0" y="0"/>
            <a:ext cx="0" cy="0"/>
          </xdr:xfrm>
          <a:graphic>
            <a:graphicData uri="http://schemas.microsoft.com/office/drawing/2010/slicer">
              <sle:slicer xmlns:sle="http://schemas.microsoft.com/office/drawing/2010/slicer" name="JUDGE 3"/>
            </a:graphicData>
          </a:graphic>
        </xdr:graphicFrame>
      </mc:Choice>
      <mc:Fallback xmlns="">
        <xdr:sp macro="" textlink="">
          <xdr:nvSpPr>
            <xdr:cNvPr id="0" name=""/>
            <xdr:cNvSpPr>
              <a:spLocks noTextEdit="1"/>
            </xdr:cNvSpPr>
          </xdr:nvSpPr>
          <xdr:spPr>
            <a:xfrm>
              <a:off x="33415705" y="920916"/>
              <a:ext cx="1828800" cy="224631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27</xdr:col>
      <xdr:colOff>28502</xdr:colOff>
      <xdr:row>13</xdr:row>
      <xdr:rowOff>132509</xdr:rowOff>
    </xdr:from>
    <xdr:to>
      <xdr:col>30</xdr:col>
      <xdr:colOff>33763</xdr:colOff>
      <xdr:row>20</xdr:row>
      <xdr:rowOff>710927</xdr:rowOff>
    </xdr:to>
    <mc:AlternateContent xmlns:mc="http://schemas.openxmlformats.org/markup-compatibility/2006" xmlns:sle15="http://schemas.microsoft.com/office/drawing/2012/slicer">
      <mc:Choice Requires="sle15">
        <xdr:graphicFrame macro="">
          <xdr:nvGraphicFramePr>
            <xdr:cNvPr id="5" name="JUDGE 4">
              <a:extLst>
                <a:ext uri="{FF2B5EF4-FFF2-40B4-BE49-F238E27FC236}">
                  <a16:creationId xmlns:a16="http://schemas.microsoft.com/office/drawing/2014/main" id="{4CDA2D3E-606C-6040-8FAE-A6ED674348D1}"/>
                </a:ext>
              </a:extLst>
            </xdr:cNvPr>
            <xdr:cNvGraphicFramePr/>
          </xdr:nvGraphicFramePr>
          <xdr:xfrm>
            <a:off x="0" y="0"/>
            <a:ext cx="0" cy="0"/>
          </xdr:xfrm>
          <a:graphic>
            <a:graphicData uri="http://schemas.microsoft.com/office/drawing/2010/slicer">
              <sle:slicer xmlns:sle="http://schemas.microsoft.com/office/drawing/2010/slicer" name="JUDGE 4"/>
            </a:graphicData>
          </a:graphic>
        </xdr:graphicFrame>
      </mc:Choice>
      <mc:Fallback xmlns="">
        <xdr:sp macro="" textlink="">
          <xdr:nvSpPr>
            <xdr:cNvPr id="0" name=""/>
            <xdr:cNvSpPr>
              <a:spLocks noTextEdit="1"/>
            </xdr:cNvSpPr>
          </xdr:nvSpPr>
          <xdr:spPr>
            <a:xfrm>
              <a:off x="34543666" y="3759617"/>
              <a:ext cx="1828800" cy="224631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B4278B1A-062D-4E49-8892-AF21157E729F}" sourceName="Date">
  <extLst>
    <x:ext xmlns:x15="http://schemas.microsoft.com/office/spreadsheetml/2010/11/main" uri="{2F2917AC-EB37-4324-AD4E-5DD8C200BD13}">
      <x15:tableSlicerCache tableId="2" column="10"/>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UDGE_1" xr10:uid="{A5CF2025-84FA-4DEE-AE5B-2C73B7F5B605}" sourceName="JUDGE 1">
  <extLst>
    <x:ext xmlns:x15="http://schemas.microsoft.com/office/spreadsheetml/2010/11/main" uri="{2F2917AC-EB37-4324-AD4E-5DD8C200BD13}">
      <x15:tableSlicerCache tableId="1" column="1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 xr10:uid="{E43CC916-248E-4AF7-941F-CC72412A9AAE}" sourceName="Section">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_Non_stage" xr10:uid="{100B9A26-ADB8-4A16-BBA9-DED8CF3549A2}" sourceName="Stage/Non-stage">
  <extLst>
    <x:ext xmlns:x15="http://schemas.microsoft.com/office/spreadsheetml/2010/11/main" uri="{2F2917AC-EB37-4324-AD4E-5DD8C200BD13}">
      <x15:tableSlicerCache tableId="1"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313B2E4-FFF4-40C3-B450-3923FEE3D7F1}" sourceName="Date">
  <extLst>
    <x:ext xmlns:x15="http://schemas.microsoft.com/office/spreadsheetml/2010/11/main" uri="{2F2917AC-EB37-4324-AD4E-5DD8C200BD13}">
      <x15:tableSlicerCache tableId="1" column="1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ue" xr10:uid="{C0BA56EC-4A13-4EFC-9D57-9F7054FC0518}" sourceName="Venue">
  <extLst>
    <x:ext xmlns:x15="http://schemas.microsoft.com/office/spreadsheetml/2010/11/main" uri="{2F2917AC-EB37-4324-AD4E-5DD8C200BD13}">
      <x15:tableSlicerCache tableId="1" column="1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UDGE_2" xr10:uid="{5B5330EB-B055-4285-AE22-B981903BB5F1}" sourceName="JUDGE 2">
  <extLst>
    <x:ext xmlns:x15="http://schemas.microsoft.com/office/spreadsheetml/2010/11/main" uri="{2F2917AC-EB37-4324-AD4E-5DD8C200BD13}">
      <x15:tableSlicerCache tableId="1" column="19"/>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UDGE_3" xr10:uid="{93AD33A9-E75E-4367-9215-8C015954D763}" sourceName="JUDGE 3">
  <extLst>
    <x:ext xmlns:x15="http://schemas.microsoft.com/office/spreadsheetml/2010/11/main" uri="{2F2917AC-EB37-4324-AD4E-5DD8C200BD13}">
      <x15:tableSlicerCache tableId="1" column="2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UDGE_4" xr10:uid="{89864BC0-40F5-452C-B109-6680B1BEB937}" sourceName="JUDGE 4">
  <extLst>
    <x:ext xmlns:x15="http://schemas.microsoft.com/office/spreadsheetml/2010/11/main" uri="{2F2917AC-EB37-4324-AD4E-5DD8C200BD13}">
      <x15:tableSlicerCache tableId="1" column="2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AE9E2826-38E6-4FB0-86D7-58E240682501}" cache="Slicer_Date1" caption="Date" columnCount="2" style="SlicerStyleLight6"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UDGE 1" xr10:uid="{5C3247F9-9CF2-409B-B8D4-AF2C828CB536}" cache="Slicer_JUDGE_1" caption="JUDGE 1" rowHeight="209550"/>
  <slicer name="JUDGE 1 1" xr10:uid="{3C7E8CBB-3FCA-43A3-95F7-7194513CCA1E}" cache="Slicer_JUDGE_1" caption="JUDGE 1" columnCount="2" rowHeight="209550"/>
  <slicer name="Section" xr10:uid="{F63A82DE-A5FA-43FC-B43C-8CD4AC3A2772}" cache="Slicer_Section" caption="Section" style="SlicerStyleDark2" rowHeight="209550"/>
  <slicer name="Stage/Non-stage" xr10:uid="{853C158D-790A-48F8-AB88-B6143B280D7F}" cache="Slicer_Stage_Non_stage" caption="Stage/Non-stage" style="SlicerStyleDark2" rowHeight="209550"/>
  <slicer name="Date" xr10:uid="{6F12B563-CA30-4276-9A85-6B5938B7A7DD}" cache="Slicer_Date" caption="Date" style="SlicerStyleDark2" rowHeight="209550"/>
  <slicer name="Venue" xr10:uid="{66742D77-EFEB-4DDA-8CA2-C32C8453408B}" cache="Slicer_Venue" caption="Venue" columnCount="7" style="SlicerStyleDark2" rowHeight="209550"/>
  <slicer name="JUDGE 2" xr10:uid="{CFABA0CD-8987-4BC6-86BB-6AD6A9064B46}" cache="Slicer_JUDGE_2" caption="JUDGE 2" columnCount="2" rowHeight="209550"/>
  <slicer name="JUDGE 3" xr10:uid="{0189D4EE-70C6-42B4-9D55-A593193F051E}" cache="Slicer_JUDGE_3" caption="JUDGE 3" rowHeight="209550"/>
  <slicer name="JUDGE 4" xr10:uid="{040E0D6C-B1F3-4264-8B45-1F746536E18F}" cache="Slicer_JUDGE_4" caption="JUDGE 4"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90B492-BA2E-4F69-9540-22EF44DC7899}" name="tbl_programList3" displayName="tbl_programList3" ref="A1:L60" totalsRowShown="0" headerRowDxfId="44">
  <autoFilter ref="A1:L60" xr:uid="{1390B492-BA2E-4F69-9540-22EF44DC7899}">
    <filterColumn colId="9">
      <filters>
        <dateGroupItem year="2023" month="10" day="27" dateTimeGrouping="day"/>
      </filters>
    </filterColumn>
  </autoFilter>
  <sortState xmlns:xlrd2="http://schemas.microsoft.com/office/spreadsheetml/2017/richdata2" ref="A22:L59">
    <sortCondition ref="K1:K60"/>
  </sortState>
  <tableColumns count="12">
    <tableColumn id="1" xr3:uid="{7FCA3A7F-5A0D-4A34-962E-9F4B73712EA3}" name="Sl.">
      <calculatedColumnFormula>ROW()-1</calculatedColumnFormula>
    </tableColumn>
    <tableColumn id="2" xr3:uid="{A6241FD9-5C3B-41D1-AD96-797A2C8E11E1}" name="Pr. Code"/>
    <tableColumn id="3" xr3:uid="{377DC23E-8F00-4D06-8D7C-FD3819E80E19}" name="Pr. Name"/>
    <tableColumn id="4" xr3:uid="{3AAAF925-67BF-460E-AD87-C5671A00EE38}" name="Section"/>
    <tableColumn id="5" xr3:uid="{CE7A75E6-E06F-463D-8BE4-404CE7C5D4F4}" name="Single/Group"/>
    <tableColumn id="6" xr3:uid="{91A95334-ACD2-439B-9243-87863C53E6ED}" name="Stage/Non-stage"/>
    <tableColumn id="7" xr3:uid="{61BB0E22-74C6-42A1-A6C7-9C59EA32C20E}" name="Candi. Limit"/>
    <tableColumn id="8" xr3:uid="{4127BBE2-1D3E-4473-942B-4F4BF04528AF}" name="Position"/>
    <tableColumn id="9" xr3:uid="{2BBC0FC0-19B2-4575-87F9-FB648CC7BB6F}" name="Grade"/>
    <tableColumn id="10" xr3:uid="{73604E37-7765-4997-8705-F31432B52A78}" name="Date" dataDxfId="43"/>
    <tableColumn id="11" xr3:uid="{24678FA2-1DE1-4F64-99EA-7982058A01C6}" name="Start" dataDxfId="42"/>
    <tableColumn id="12" xr3:uid="{1F15CA7C-55FE-4651-977A-9725DC4FB9AE}" name="End" dataDxfId="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6ED4D0-45A4-4179-B26B-5C9C2C1EB254}" name="tbl_programList" displayName="tbl_programList" ref="A1:T208" totalsRowShown="0" headerRowDxfId="40" dataDxfId="39">
  <autoFilter xmlns:x14="http://schemas.microsoft.com/office/spreadsheetml/2009/9/main" ref="A1:T208" xr:uid="{F76ED4D0-45A4-4179-B26B-5C9C2C1EB254}">
    <filterColumn colId="5">
      <filters>
        <filter val="Stage"/>
      </filters>
    </filterColumn>
    <filterColumn colId="14">
      <filters>
        <mc:AlternateContent xmlns:mc="http://schemas.openxmlformats.org/markup-compatibility/2006">
          <mc:Choice Requires="x14">
            <x14:filter val="ALTERNATIVE TO DEVELOPMENT: THE ISLAMIC PARDIGM OF PROGRESS, Harmony of hierarchy: how islamic ethics engaged with postmodernism"/>
            <x14:filter val="BADF - thajheez al mayyith_x000a_DAHF- Thajheez-ul-mayyith_x000a_FANT- Salat Al Khauf_x000a_JARF- Swalathul Khouf"/>
            <x14:filter val="BADF- faslun fi swalathil mayyithi, faslun fi mubthilathi swalathi _x000a_DAHF- فصل في الاذان والاقامة_x0009_فصل في صلاة الجماعة _x0009_حرم تثقيب أنف_x000a_FANT- Bab Salath Fathhul Mueen _x0009_Fasl Fi Abaali Salat_x0009_فصل في حضانة _x000a_JARF- الوليمة_x0009_تتمة الآخر في فصل الكفاية  page no 204_x0009_باب النكاح first page"/>
            <x14:filter val="BADF- Hara Gumbad, Kya shan theri, Allah ke karam_x000a_DAHF- Wo Mera nabi, Choote na kabhi, Thamanna_x000a_FANT- Sarbaze Hussain, Idlaale Dil, Idam apne musthafa _x000a_JARF- Dare Nabi par, Chalo diayare, Madine vale se"/>
            <x14:filter val="BADF- Hara Gumbad، Dare Nabi par, Nabi ka Lab par_x000a_DAHF- Hamno Ankhon se dekha, Mary Mushkil kusha, Wo Mera nabi he_x000a_FANT- Savbaze Hussain, Madine vale se mera salam, Thamanna_x000a_JARF- Ham apne musthafa, Noor wala aaya he, Thi kuja Man kuja"/>
            <x14:filter val="BADF- inshallah, I found away, I am so lonely broken Angel_x000a_DAHF- I have been waiting, Jannah, barakalla_x000a_FANT- you might have a mom, oh Mohammed, assalamu alaikum_x000a_JARF- I love you, worth it, your beauty"/>
            <x14:filter val="BADF- inshallah, you might have a mom, you might have a mom_x000a_DAHF- it is way too late,  all blessing on best,  Raleetu Billahi Rabba_x000a_FANT- Rabbi love it , don't fight the feeling,   heat waves_x000a_JARF- barakallah, assalamu alaikum, come on come on"/>
            <x14:filter val="BADF- Madhishal, Labbaika_x000a_DAHF- കാത്തിമുൽ അമ്പിയ_x000a_FANT- അഹദത്തിലെ അലി_x000a_JARF-അലിഫുന് antha"/>
            <x14:filter val="BADF- Madine Wale se mera, Allah Tera shukar hai, main to ummati hun_x000a_DAHF- Tushahe khuba, bolo madina, karam ke Badal Baras_x000a_FANT- Hamne Ankhon, Dare Nabi par, Kaabe ki Rounnak_x000a_JARF- Hey sitam gar, Mere Mushkil kusha, Musthafa muathafa"/>
            <x14:filter val="BADF- you might have a mom, maula ya Salli wa sallim_x000a_DAHF- I was a foolish, I am a Barbie girl, you are always unselfish_x000a_FANT- let me see him of God, Rasool Allah, let me down slowly_x000a_JARF- brighter than the sun, let's go to holy madina, barakallah lakuma"/>
            <x14:filter val="BADF- باب علم واسما أتى وكنية_x0009_معرب مبني  وفعل أمر ومضي بني _x0009_وارفع بواو وانصبن بالالف_x000a_DAHF- المعرب والمبني وارفع بواو وبيا اجرر وانصب_x0009_نكرة ومعرفة_x0009_ الكلام وما يتألّف منه بتا فعلت_x000a_FANT- KALAMUNA LAFLUN MUFEEDUN_x0009_BAB-KALAM, SIVAHUMAL HARFU KAHAL, ISM ISHARA_x000a_JARF- المعرب والمبني وارفع بواو وبيا اجرر وانصب_x0009_نكرة ومعرفة_x0009_ الكلام وما يتألّف منه بتا فع ,59, 58"/>
            <x14:filter val="BADF- جمال الوجود، لا لا تحسب، رحمن يا رحمن_x000a_DAHF- يا سيدي يا رسول الله ، يا رسول الله وقدوتنا ، كن انت_x000a_FANT- يا حمانة،  يا من صليت ، سبيل الدموع_x000a_JARF- صلاه سلام على المصطفى، أشرقت نفسي، فزت حميدا"/>
            <x14:filter val="BADF- يا سيدي يا رسول الله،  كن انت،  صلاة سلام على المصطفى_x000a_DAHF- هو الخليل الغفار، الله الله نشكر دوما، حن قلبي  للمدينه_x000a_FANT- بلغ العلا بكلامه, يا من صليت, روحي فداك_x000a_JARF- انت هادينا, لولاك, غلطانل"/>
            <x14:filter val="BADF- ഇബാദു റഹ്മാനി , സ്നേഹലോകം_x000a_DAHF- സ്വലാത്തുള്ള സലാമുള്ള, താജ് ഹബീബി_x000a_FANT- ആകലോക കാരണമത്തൊളി സെബീലു ദുമു _x000a_JARF- യാ നബി സലാം, അമ്പിയ രാജ യാ നബിയള്ള…"/>
            <x14:filter val="BADF- കാട്ടുപൂവ് കണ്ണട നെല്ലിക്ക_x000a_DAHF- അമ്മ സഖാവ് ബാല്യം_x000a_FANT- ജവാൻ പക അമ്മക്കൊരു താരാട്ട് _x000a_JARF- സ്നേഹപൂർവ്വം അമ്മക്ക് സൗന്ദര്യലഹരി മരണം"/>
            <x14:filter val="BADF- ജാഫർ ബിൻ അബീത്വാലി_x000a_DAHF- വഹ്ശിയുടെ ചാട്ടോളി_x000a_FANT- കുരിശിന്റെ പതനം ഖുദ്സിന്റെ ഗർജനം_x000a_JARF- സിന്ധിന്റെ പടനായകൻ"/>
            <x14:filter val="BADF- ജാഫർ ബിനു അബീത്വാലിബ് _x000a_DAHF- വഹ്ശിയുടെ ചാട്ടളി_x000a_FANT- കുരിശിന്റെ പതനം കുതുസിന്റെ ഗർജ്ജനം_x000a_JARF- സിൻഡിൻ്റെ പടനായകൻ"/>
            <x14:filter val="BADF- ബഹറിന്റെ അക്കരെ, മദീനത്ത് മദർ മണ്ണിൽ, അഹദിൻ്റെ നൂറായി_x000a_DAHF- അനുരാഗി മടങ്ങി, ഇതിഹാസ പൂവ്, അന്ന് മക്ക കുടിലിനുള്ളിൽ_x000a_FANT- സ്നേഹലോകം, പണ്ടേ മദീന, റോസാ റോസാ പ്പൂവ് _x000a_JARF- താജ ഹുസൂർ, കാത്തിരുന്ന ദിനം, മലരാം കുലം നിർത്തി"/>
            <x14:filter val="BADF- ബീവി ഫാത്തിമ – വിശപ്പ്, വിസ്മയിപ്പിച്ച മാതൃ പുത്രൻ, വിസ്മയം തീർത്ത വിരുന്ന് സൽക്കാരം_x000a_DAHF-  ഈമാന്റെ ശക്തി, ആത്മാർത്ഥതയുടെ വില, ഇതാ വീണ്ടും ഒരു ദീർബൽ കഥ_x000a_FANT- മൂന്ന് ദുആക്ക് ഉത്തരം, ലൈല, വാര്യം കുന്നത്ത് കുഞ്ഞഹമ്മദ് ഹാജി_x000a_JARF- ഡിസംബർ 6, ഇമാം റിയാസ് മറികടന്ന ദിനം, നഷ്ടപ്പെട്ടത് നഷ്ടപ്പെട്ടത് തന്നെ"/>
            <x14:filter val="BADF- മദ്ഹിശൽ_x000a_DAHF- പ്രണയ റാന്തൽ_x000a_FANT- ഫഹദത്തിലെ അലിഫ്_x000a_JARF- സ്വരമുകരിതം"/>
            <x14:filter val="BADF- രക്തസാക്ഷി, , ഉമ്മുക്കുലുസു കാട്ടുപൂവ്_x000a_DAHF- അമ്മ, സഖാവ് , ബാല്യം_x000a_FANT- അച്ഛൻ വരുന്നുണ്ട്, പക, അമ്മയ്ക്കൊരു താരാട്ട്_x000a_JARF- സൗന്ദര്യലഹരി, മരണം, സ്നേഹപൂർവ്വം അമ്മയ്ക്ക്"/>
            <x14:filter val="BADF- സുബഹ് ബാങ്കിൻ നേരത്ത്, കാരുണ്യകനിമരം റസൂലുള്ളാഹി, പണ്ടേ മദീനയെ പാടി_x000a_DAHF- എനിക്കെന്റെ താഹന്റെ ഭൂവദനം കാണണം, ഹൃദയവാതിലിൽ അമൃത് തേടി, അന്നു മക്ക കുടിലിനുള്ളിൽ_x000a_FANT- ഇതിഹാസ പൂവ്, നെഞ്ചിൽ താഹാന്റെ, വരികളിലൊഴുകിയ _x000a_JARF-b സലാം സലാം നബീന, മദീനത്തെ മലർ മണ്ണിൽ,  സ്നേഹലോകം"/>
            <x14:filter val="BADF- ഹൃദയവാതിലിൽ, നടക്കുമ്പോൾ ഓർക്കില്ല, നാഥാ വേദനകൾ_x000a_DAHF- എല്ലാം പടയ്ത്തുള്ള, നിലയില്ലാത്തൊരു അനേകമിൽ  നിറഞ്ഞുനിൽക്കും_x000a_FANT- അധിപൻ അഹദേ , കണ്ണീരിൽ മുങ്ങി ഞാൻ, കാരുണ്യനാഥ_x000a_JARF- നാഥാ നീ വരച്ചുള്ള, ജലജലാലം,  മനസ്സിൻ അകം കേഴുന്നതാ"/>
            <x14:filter val="BADF-: ലബൈക്ക് പാടുന്നു_x000a_DAHF: റാഹിമിൻ പുകളോതി, യാ നബി സലാം, പരം പൊരുളായി_x000a_FANT: ആകെ ലോക കാരണ മുത്തോളി, അഹദത്തിലെ അലിഫ് അലിഫിയ അഗമിയ_x000a_JARF: സ്വരമുകരിതം"/>
            <x14:filter val="BADF-lمن اصلاح شطانا, سبيل الهدى، الله الله نشكو دوما_x000a_DAHF-   يا قلبي عشق، رحمن يا رحمان_x000a_FANT- الله الله لا يوفقهم، شافعا للأمة، انا طالب انا طالب_x000a_JARF- قمر، انت هادينا"/>
            <x14:filter val="BDF- يا ودود نصرك، رحمن يا رحمن، الله الله نشكو دوما _x000a_DAHF- سبيل الهدى، لا لا نحتاج المال، انا طالب انا طالب_x000a_FANT- سندي يا طه، بسم الله هو الرحمن، يا من في قلبك_x000a_JARF- على الفرح، من اصلاح شطانه، شافعا للأمة"/>
            <x14:filter val="https://youtu.be/jAa58N4Jlos?si=rFjwOdO8MqQxD-t-"/>
            <x14:filter val="interview with Rahul Gandhi / DY Chandrachood / Dr bahahuddeen vc of darul huda / Hamza yousuf"/>
            <x14:filter val="Islamic model Village"/>
            <x14:filter val="Prophet(s) the universal leader_x000a_Islam: the religion of peace"/>
            <x14:filter val="Salahuddin Ayyubi and the conquest of Al-Quds"/>
            <x14:filter val="SKSSF 30 വാർഷിക സമ്മേളനം"/>
            <x14:filter val="TKM Bava musliyar"/>
            <x14:filter val="TOLERANCE IN ISLAM, IMPACT OF SOCIAL MEDIA ON PEOPLE"/>
            <x14:filter val="WHEN MET OLD FRIEND - MLM"/>
            <x14:filter val="WILL AI POSE CHALLENGE TO HUMAN RESOURCES?_x000a_THE MISGUIDED YOUTH"/>
            <x14:filter val="Women's Reservation Bill"/>
            <x14:filter val="اج کی دنیا میں اسلامی سیاست کی اہمیت، محبت اور دشمنی صرف اللہ کے لیے ہونے چاہیے"/>
            <x14:filter val="الإيمان اعظم الدواء وطريق النجاة/_x000a_الصبر الصبر فإن الأيام دول/_x000a_المعروف تقي مصارع السوء/_x000a_أطفئ نار العداوة قبل أن تضطرم/_x000a_الإحسان إلى الغير /_x000a_ابعث عن السعادة في نفسك/ _x000a_لا تعجب من الأشرار وكثرتهم/_x000a_لا تحزن إن الله معنا /_x000a_الأقلية في الهند/_x000a_دور الديانة في مواجهة التحديات/_x000a_تعزيز المساواة والعدالة الإجتماعية/ _x000a_مفهوم العدالة الإجتماعية وضرورتها/_x000a_الحفاظ على اللغة والثقافة الأصلية للأقليات/_x000a_التعصب والكراهية العنصرية والدينية /_x000a_معالجة الجرائم التي ترتكب ضد الأقليات/_x000a_أهمية قانون الشخصي في الهند وتطورها/_x000a_دور الأقليات في الإغاثة الإنسانية/"/>
            <x14:filter val="اولیاء کرام کی محبت رسول، سیاست میں عدل و انصاف کی اہمیت"/>
            <x14:filter val="تاج مدینہ_x000a_عصر حاضر  میں ادب کی اہمیت"/>
            <x14:filter val="حب الاولياء للنبي صلى الله عليه وسلم، اهتمام في السياسه"/>
            <x14:filter val="دور النسوه في ترقيه الامه، هل يكون الذكاء الاصطناعي تحديا للموارد البشريه"/>
            <x14:filter val="ذاتی مردم شماری۔۔۔۔_x000a_اقتصادی بہران اور ہندوستانی غریب_x000a_اعلی تعلیم اور تشدد پسندی_x000a_بی جے پی سرکار میں مڈل کلاس کی‌کثرت"/>
            <x14:filter val="طلاق: FANTHALAN_x000a_قدوة: BADFATHAN_x000a_زكوة التجارة والعملة: JARFATHAN_x000a_الكفارات: DAHFATHAN"/>
            <x14:filter val="قمة الخليج تدعم فلسطين: العالم إلى حرب خليجية أخرى،   الزلزال في أفغانستان: ارتفاع معدل الوفيات،    كأس العالم للكريكيت الهند تخسر نصف النهائي،    أكاديمية مالك دينار الإسلامية تحتفل بالذكرى السنوية الخامسة والعشرين لتأسيسها،     هطول أمطار غزيرة في ولاية كيرالا: خبراء المناخ يحذرون من فيضان آخر"/>
            <x14:filter val="لقد كان لكم في رسول الله اسوه حسنة، ان الصلاه تنهى عن الفحشاء والمنكر"/>
            <x14:filter val="مسلم عورتوں کی شال کی تنازعہ۔۔, اتحاد انڈیا کی خامیاں اور خوبیاں۔۔۔"/>
            <x14:filter val="അധികാരം അമാനത്താണ്, വഴി കാട്ടുന്ന ജീവിതങ്ങൾ"/>
            <x14:filter val="അനുഗ്രഹങ്ങളിൽ നന്ദിയുള്ളവരാവുക, ആശിഖീങ്ങളുടെ മുത്ത് റസൂൽ"/>
            <x14:filter val="ഇന്ത്യ ഹിന്ദുരാഷ്ട്രമാകുമ്പോൾ, അഴിമതിയിൽ മുങ്ങിയ കേരള രാഷ്ട്രീയം"/>
            <x14:filter val="ഈ ഡി വരുന്നേ ഈ ഡി, തട്ടിപ്പിൽ സഹകരണം"/>
            <x14:filter val="ഏക സിവിൽ കോഡ്, ജി എസ് ടി: ജനദ്രോഹ നികുതി നയം, ഇന്ത്യ എങ്ങോട്ട്, നിർമ്മിത ബുദ്ധി: പുരോഗതിയോ"/>
            <x14:filter val="കൃത്യനിഷ്ഠത വിദ്യാർത്ഥിയുടെ കൈമുതൽ, തിരുനബിയാണ് പരിഹാരം"/>
            <x14:filter val="ഡൈനിങ് ഹാൾ, ഹോട്ടൽ, സ്കൂൾ, ടൗൺ, സ്വിച്ച്, ഹോസ്പിറ്റൽ, കിതാബ്, ഷെൽഫ്, ബോംബ്, സ്പോർട്സ്, പേപ്പർ, മാപ്പ്"/>
            <x14:filter val="നിർമ്മിത ബുദ്ധി (Al) മനുഷ്യ വിഭവശേഷിക്ക് പാരയാകുമോ ?"/>
            <x14:filter val="നിസ്കാരം വിശ്വാസിയുടെ അടയാളം, പാപത്തിന്റെ ശമ്പളം"/>
            <x14:filter val="പ്രണയം മദീനയോട്_x000a_അല്ലാഹു കൂടെയുണ്ട്"/>
            <x14:filter val="ഫലസ്തീൻ ജനതയ്ക്ക് ഐക്യദാർഢ്യം, മുസ്ലിം ലീഗ് സംഘടിപ്പിക്കുന്ന മനുഷ്യാവകാശ മഹാ റാലി"/>
            <x14:filter val="മണ്ണുമാന്തിയന്ത്രം"/>
            <x14:filter val="വർണവെറി"/>
            <x14:filter val="വീണ്ടും പൗരത്വ നിയമം?, ഫലസ്തീനി ശാന്തി ഉണ്ടാകുമോ, ജാതി സെൻസസ് അനിവാര്യമോ, സ്ത്രീയും സമൂഹവും, വിദ്യാധനം സർവ്വധനാൽ പ്രധാനം, വേലി തന്നെ വിളവ് തിന്നുമ്പോൾ"/>
            <x14:filter val="സ്കൂൾ, പുഴ, മഴ, പൂന്തോട്ടം, മൈക്ക്, ടേബിൾ, ഭക്ഷണം, മുഖം, മൊബൈൽ ഫോൺ, കലാങ്കം, മലയാളം, പേന"/>
            <x14:filter val="👉 ലിറ്ററേച്ചർ ഫെസ്റ്റ് ഉദ്ഘാടനം ചെയ്ത് സംസാരിക്കുക._x000a__x000a_👉 എപിജെ അനുസ്മരണം_x000a__x000a_👉  ചന്ദ്രയാൻ ദൗത്യത്തിന്റെ ഭാഗമായ കാസർകോടുകാരന് അനുമോദനം_x000a__x000a_👉 പത്മഭൂഷൺ ലഭിച്ച ശേഷം മറുപടി പ്രസംഗം നടത്തുക_x000a__x000a_👉 പുസ്തക പ്രകാശന ചടങ്ങ് പുസ്തകം പരിചയപ്പെടുത്തുക_x000a_( സയ്യിദ് ഫദ്ൽ - book plus)"/>
          </mc:Choice>
          <mc:Fallback>
            <filter val="ALTERNATIVE TO DEVELOPMENT: THE ISLAMIC PARDIGM OF PROGRESS, Harmony of hierarchy: how islamic ethics engaged with postmodernism"/>
            <filter val="BADF - thajheez al mayyith_x000a_DAHF- Thajheez-ul-mayyith_x000a_FANT- Salat Al Khauf_x000a_JARF- Swalathul Khouf"/>
            <filter val="BADF- Hara Gumbad, Kya shan theri, Allah ke karam_x000a_DAHF- Wo Mera nabi, Choote na kabhi, Thamanna_x000a_FANT- Sarbaze Hussain, Idlaale Dil, Idam apne musthafa _x000a_JARF- Dare Nabi par, Chalo diayare, Madine vale se"/>
            <filter val="BADF- Hara Gumbad، Dare Nabi par, Nabi ka Lab par_x000a_DAHF- Hamno Ankhon se dekha, Mary Mushkil kusha, Wo Mera nabi he_x000a_FANT- Savbaze Hussain, Madine vale se mera salam, Thamanna_x000a_JARF- Ham apne musthafa, Noor wala aaya he, Thi kuja Man kuja"/>
            <filter val="BADF- inshallah, I found away, I am so lonely broken Angel_x000a_DAHF- I have been waiting, Jannah, barakalla_x000a_FANT- you might have a mom, oh Mohammed, assalamu alaikum_x000a_JARF- I love you, worth it, your beauty"/>
            <filter val="BADF- inshallah, you might have a mom, you might have a mom_x000a_DAHF- it is way too late,  all blessing on best,  Raleetu Billahi Rabba_x000a_FANT- Rabbi love it , don't fight the feeling,   heat waves_x000a_JARF- barakallah, assalamu alaikum, come on come on"/>
            <filter val="BADF- Madhishal, Labbaika_x000a_DAHF- കാത്തിമുൽ അമ്പിയ_x000a_FANT- അഹദത്തിലെ അലി_x000a_JARF-അലിഫുന് antha"/>
            <filter val="BADF- Madine Wale se mera, Allah Tera shukar hai, main to ummati hun_x000a_DAHF- Tushahe khuba, bolo madina, karam ke Badal Baras_x000a_FANT- Hamne Ankhon, Dare Nabi par, Kaabe ki Rounnak_x000a_JARF- Hey sitam gar, Mere Mushkil kusha, Musthafa muathafa"/>
            <filter val="BADF- you might have a mom, maula ya Salli wa sallim_x000a_DAHF- I was a foolish, I am a Barbie girl, you are always unselfish_x000a_FANT- let me see him of God, Rasool Allah, let me down slowly_x000a_JARF- brighter than the sun, let's go to holy madina, barakallah lakuma"/>
            <filter val="BADF- جمال الوجود، لا لا تحسب، رحمن يا رحمن_x000a_DAHF- يا سيدي يا رسول الله ، يا رسول الله وقدوتنا ، كن انت_x000a_FANT- يا حمانة،  يا من صليت ، سبيل الدموع_x000a_JARF- صلاه سلام على المصطفى، أشرقت نفسي، فزت حميدا"/>
            <filter val="BADF- يا سيدي يا رسول الله،  كن انت،  صلاة سلام على المصطفى_x000a_DAHF- هو الخليل الغفار، الله الله نشكر دوما، حن قلبي  للمدينه_x000a_FANT- بلغ العلا بكلامه, يا من صليت, روحي فداك_x000a_JARF- انت هادينا, لولاك, غلطانل"/>
            <filter val="BADF- ഇബാദു റഹ്മാനി , സ്നേഹലോകം_x000a_DAHF- സ്വലാത്തുള്ള സലാമുള്ള, താജ് ഹബീബി_x000a_FANT- ആകലോക കാരണമത്തൊളി സെബീലു ദുമു _x000a_JARF- യാ നബി സലാം, അമ്പിയ രാജ യാ നബിയള്ള…"/>
            <filter val="BADF- കാട്ടുപൂവ് കണ്ണട നെല്ലിക്ക_x000a_DAHF- അമ്മ സഖാവ് ബാല്യം_x000a_FANT- ജവാൻ പക അമ്മക്കൊരു താരാട്ട് _x000a_JARF- സ്നേഹപൂർവ്വം അമ്മക്ക് സൗന്ദര്യലഹരി മരണം"/>
            <filter val="BADF- ജാഫർ ബിൻ അബീത്വാലി_x000a_DAHF- വഹ്ശിയുടെ ചാട്ടോളി_x000a_FANT- കുരിശിന്റെ പതനം ഖുദ്സിന്റെ ഗർജനം_x000a_JARF- സിന്ധിന്റെ പടനായകൻ"/>
            <filter val="BADF- ജാഫർ ബിനു അബീത്വാലിബ് _x000a_DAHF- വഹ്ശിയുടെ ചാട്ടളി_x000a_FANT- കുരിശിന്റെ പതനം കുതുസിന്റെ ഗർജ്ജനം_x000a_JARF- സിൻഡിൻ്റെ പടനായകൻ"/>
            <filter val="BADF- ബഹറിന്റെ അക്കരെ, മദീനത്ത് മദർ മണ്ണിൽ, അഹദിൻ്റെ നൂറായി_x000a_DAHF- അനുരാഗി മടങ്ങി, ഇതിഹാസ പൂവ്, അന്ന് മക്ക കുടിലിനുള്ളിൽ_x000a_FANT- സ്നേഹലോകം, പണ്ടേ മദീന, റോസാ റോസാ പ്പൂവ് _x000a_JARF- താജ ഹുസൂർ, കാത്തിരുന്ന ദിനം, മലരാം കുലം നിർത്തി"/>
            <filter val="BADF- മദ്ഹിശൽ_x000a_DAHF- പ്രണയ റാന്തൽ_x000a_FANT- ഫഹദത്തിലെ അലിഫ്_x000a_JARF- സ്വരമുകരിതം"/>
            <filter val="BADF- രക്തസാക്ഷി, , ഉമ്മുക്കുലുസു കാട്ടുപൂവ്_x000a_DAHF- അമ്മ, സഖാവ് , ബാല്യം_x000a_FANT- അച്ഛൻ വരുന്നുണ്ട്, പക, അമ്മയ്ക്കൊരു താരാട്ട്_x000a_JARF- സൗന്ദര്യലഹരി, മരണം, സ്നേഹപൂർവ്വം അമ്മയ്ക്ക്"/>
            <filter val="BADF- ഹൃദയവാതിലിൽ, നടക്കുമ്പോൾ ഓർക്കില്ല, നാഥാ വേദനകൾ_x000a_DAHF- എല്ലാം പടയ്ത്തുള്ള, നിലയില്ലാത്തൊരു അനേകമിൽ  നിറഞ്ഞുനിൽക്കും_x000a_FANT- അധിപൻ അഹദേ , കണ്ണീരിൽ മുങ്ങി ഞാൻ, കാരുണ്യനാഥ_x000a_JARF- നാഥാ നീ വരച്ചുള്ള, ജലജലാലം,  മനസ്സിൻ അകം കേഴുന്നതാ"/>
            <filter val="BADF-: ലബൈക്ക് പാടുന്നു_x000a_DAHF: റാഹിമിൻ പുകളോതി, യാ നബി സലാം, പരം പൊരുളായി_x000a_FANT: ആകെ ലോക കാരണ മുത്തോളി, അഹദത്തിലെ അലിഫ് അലിഫിയ അഗമിയ_x000a_JARF: സ്വരമുകരിതം"/>
            <filter val="BADF-lمن اصلاح شطانا, سبيل الهدى، الله الله نشكو دوما_x000a_DAHF-   يا قلبي عشق، رحمن يا رحمان_x000a_FANT- الله الله لا يوفقهم، شافعا للأمة، انا طالب انا طالب_x000a_JARF- قمر، انت هادينا"/>
            <filter val="BDF- يا ودود نصرك، رحمن يا رحمن، الله الله نشكو دوما _x000a_DAHF- سبيل الهدى، لا لا نحتاج المال، انا طالب انا طالب_x000a_FANT- سندي يا طه، بسم الله هو الرحمن، يا من في قلبك_x000a_JARF- على الفرح، من اصلاح شطانه، شافعا للأمة"/>
            <filter val="https://youtu.be/jAa58N4Jlos?si=rFjwOdO8MqQxD-t-"/>
            <filter val="interview with Rahul Gandhi / DY Chandrachood / Dr bahahuddeen vc of darul huda / Hamza yousuf"/>
            <filter val="Islamic model Village"/>
            <filter val="Prophet(s) the universal leader_x000a_Islam: the religion of peace"/>
            <filter val="Salahuddin Ayyubi and the conquest of Al-Quds"/>
            <filter val="SKSSF 30 വാർഷിക സമ്മേളനം"/>
            <filter val="TKM Bava musliyar"/>
            <filter val="TOLERANCE IN ISLAM, IMPACT OF SOCIAL MEDIA ON PEOPLE"/>
            <filter val="WHEN MET OLD FRIEND - MLM"/>
            <filter val="WILL AI POSE CHALLENGE TO HUMAN RESOURCES?_x000a_THE MISGUIDED YOUTH"/>
            <filter val="Women's Reservation Bill"/>
            <filter val="اج کی دنیا میں اسلامی سیاست کی اہمیت، محبت اور دشمنی صرف اللہ کے لیے ہونے چاہیے"/>
            <filter val="اولیاء کرام کی محبت رسول، سیاست میں عدل و انصاف کی اہمیت"/>
            <filter val="تاج مدینہ_x000a_عصر حاضر  میں ادب کی اہمیت"/>
            <filter val="حب الاولياء للنبي صلى الله عليه وسلم، اهتمام في السياسه"/>
            <filter val="دور النسوه في ترقيه الامه، هل يكون الذكاء الاصطناعي تحديا للموارد البشريه"/>
            <filter val="ذاتی مردم شماری۔۔۔۔_x000a_اقتصادی بہران اور ہندوستانی غریب_x000a_اعلی تعلیم اور تشدد پسندی_x000a_بی جے پی سرکار میں مڈل کلاس کی‌کثرت"/>
            <filter val="طلاق: FANTHALAN_x000a_قدوة: BADFATHAN_x000a_زكوة التجارة والعملة: JARFATHAN_x000a_الكفارات: DAHFATHAN"/>
            <filter val="لقد كان لكم في رسول الله اسوه حسنة، ان الصلاه تنهى عن الفحشاء والمنكر"/>
            <filter val="مسلم عورتوں کی شال کی تنازعہ۔۔, اتحاد انڈیا کی خامیاں اور خوبیاں۔۔۔"/>
            <filter val="അധികാരം അമാനത്താണ്, വഴി കാട്ടുന്ന ജീവിതങ്ങൾ"/>
            <filter val="അനുഗ്രഹങ്ങളിൽ നന്ദിയുള്ളവരാവുക, ആശിഖീങ്ങളുടെ മുത്ത് റസൂൽ"/>
            <filter val="ഇന്ത്യ ഹിന്ദുരാഷ്ട്രമാകുമ്പോൾ, അഴിമതിയിൽ മുങ്ങിയ കേരള രാഷ്ട്രീയം"/>
            <filter val="ഈ ഡി വരുന്നേ ഈ ഡി, തട്ടിപ്പിൽ സഹകരണം"/>
            <filter val="ഏക സിവിൽ കോഡ്, ജി എസ് ടി: ജനദ്രോഹ നികുതി നയം, ഇന്ത്യ എങ്ങോട്ട്, നിർമ്മിത ബുദ്ധി: പുരോഗതിയോ"/>
            <filter val="കൃത്യനിഷ്ഠത വിദ്യാർത്ഥിയുടെ കൈമുതൽ, തിരുനബിയാണ് പരിഹാരം"/>
            <filter val="ഡൈനിങ് ഹാൾ, ഹോട്ടൽ, സ്കൂൾ, ടൗൺ, സ്വിച്ച്, ഹോസ്പിറ്റൽ, കിതാബ്, ഷെൽഫ്, ബോംബ്, സ്പോർട്സ്, പേപ്പർ, മാപ്പ്"/>
            <filter val="നിർമ്മിത ബുദ്ധി (Al) മനുഷ്യ വിഭവശേഷിക്ക് പാരയാകുമോ ?"/>
            <filter val="നിസ്കാരം വിശ്വാസിയുടെ അടയാളം, പാപത്തിന്റെ ശമ്പളം"/>
            <filter val="പ്രണയം മദീനയോട്_x000a_അല്ലാഹു കൂടെയുണ്ട്"/>
            <filter val="ഫലസ്തീൻ ജനതയ്ക്ക് ഐക്യദാർഢ്യം, മുസ്ലിം ലീഗ് സംഘടിപ്പിക്കുന്ന മനുഷ്യാവകാശ മഹാ റാലി"/>
            <filter val="മണ്ണുമാന്തിയന്ത്രം"/>
            <filter val="വർണവെറി"/>
            <filter val="വീണ്ടും പൗരത്വ നിയമം?, ഫലസ്തീനി ശാന്തി ഉണ്ടാകുമോ, ജാതി സെൻസസ് അനിവാര്യമോ, സ്ത്രീയും സമൂഹവും, വിദ്യാധനം സർവ്വധനാൽ പ്രധാനം, വേലി തന്നെ വിളവ് തിന്നുമ്പോൾ"/>
            <filter val="സ്കൂൾ, പുഴ, മഴ, പൂന്തോട്ടം, മൈക്ക്, ടേബിൾ, ഭക്ഷണം, മുഖം, മൊബൈൽ ഫോൺ, കലാങ്കം, മലയാളം, പേന"/>
          </mc:Fallback>
        </mc:AlternateContent>
      </filters>
    </filterColumn>
  </autoFilter>
  <sortState xmlns:xlrd2="http://schemas.microsoft.com/office/spreadsheetml/2017/richdata2" ref="A95:T102">
    <sortCondition ref="K1:K208"/>
  </sortState>
  <tableColumns count="20">
    <tableColumn id="1" xr3:uid="{F651D3B4-BFB9-42A3-BD19-D94839128A81}" name="Sl." dataDxfId="38">
      <calculatedColumnFormula>ROW()-1</calculatedColumnFormula>
    </tableColumn>
    <tableColumn id="2" xr3:uid="{AC57FAAC-F784-41F9-80A8-4F1343B3FA1E}" name="Pr. Code" dataDxfId="37"/>
    <tableColumn id="3" xr3:uid="{B8C4E742-A8A3-4DD9-9364-F0632D34398A}" name="Pr. Name" dataDxfId="36"/>
    <tableColumn id="4" xr3:uid="{A2A6E3D9-637A-485D-A145-A120E4D0900D}" name="Section" dataDxfId="35"/>
    <tableColumn id="5" xr3:uid="{83F5CBD7-911E-4E7A-9FFE-1D1D58BFAE6E}" name="Single/Group" dataDxfId="34"/>
    <tableColumn id="6" xr3:uid="{2EB62CA0-BA7B-418F-A05E-838F9BC596EF}" name="Stage/Non-stage" dataDxfId="33"/>
    <tableColumn id="7" xr3:uid="{B2C762EA-7F40-4D48-AD55-033751071369}" name="Candi. Limit" dataDxfId="32"/>
    <tableColumn id="8" xr3:uid="{86064353-8962-4FCD-9FAB-73928CC65D7D}" name="Position" dataDxfId="31"/>
    <tableColumn id="9" xr3:uid="{FA9BDEA3-9387-44F1-9C52-23402202A031}" name="Grade" dataDxfId="30"/>
    <tableColumn id="12" xr3:uid="{4336F9D7-D54E-4CE1-A761-14E9BED37748}" name="Time limit" dataDxfId="29"/>
    <tableColumn id="13" xr3:uid="{5D2C5692-B0C2-4348-B891-2DEA919C0DA6}" name="Date" dataDxfId="28"/>
    <tableColumn id="11" xr3:uid="{56DFC58D-9983-4127-8FD1-EE6B1CFC5BAE}" name="Start" dataDxfId="27"/>
    <tableColumn id="15" xr3:uid="{A0B3298B-7577-4A1C-94FC-957ED6AE6559}" name="End" dataDxfId="26"/>
    <tableColumn id="16" xr3:uid="{7535DD81-DC45-4464-B4BD-7A7C2C3506D0}" name="Venue" dataDxfId="25"/>
    <tableColumn id="14" xr3:uid="{E4BA856D-88E5-4DEF-9531-604D3CB6A7F6}" name="Subject" dataDxfId="24">
      <calculatedColumnFormula>_xlfn.IFNA(VLOOKUP(tbl_programList[[#This Row],[Pr. Code]],#REF!,14,FALSE),"")</calculatedColumnFormula>
    </tableColumn>
    <tableColumn id="17" xr3:uid="{AC5A092C-40CA-4DC6-B426-4F8513847EF3}" name="JUDGE 1" dataDxfId="23"/>
    <tableColumn id="19" xr3:uid="{7E821600-A5CC-42CC-A774-D46AC4AFBC2F}" name="JUDGE 2" dataDxfId="22"/>
    <tableColumn id="21" xr3:uid="{1C1623C1-FC5F-47FB-9789-05B950170140}" name="JUDGE 3" dataDxfId="21"/>
    <tableColumn id="20" xr3:uid="{A22A3BB2-B01A-4B5E-AC14-7D95673993F6}" name="JUDGE 4" dataDxfId="20"/>
    <tableColumn id="10" xr3:uid="{AFBE572A-64AF-483F-BA28-6C4AE01311AA}" name="Concept note"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C5CCDC-97EB-4DB4-9E54-59B6F85EE27F}" name="tbl_programList4" displayName="tbl_programList4" ref="A2:Q201" totalsRowShown="0" headerRowDxfId="18">
  <autoFilter ref="A2:Q201" xr:uid="{54C5CCDC-97EB-4DB4-9E54-59B6F85EE27F}">
    <filterColumn colId="12">
      <filters blank="1"/>
    </filterColumn>
  </autoFilter>
  <sortState xmlns:xlrd2="http://schemas.microsoft.com/office/spreadsheetml/2017/richdata2" ref="A3:N149">
    <sortCondition ref="K2:K201"/>
  </sortState>
  <tableColumns count="17">
    <tableColumn id="2" xr3:uid="{FF6B52F9-7D94-4DFA-B877-9FEE1FC29E35}" name=" mvmt"/>
    <tableColumn id="3" xr3:uid="{6F51C07F-2B4C-4E13-BD85-3C3278E79930}" name="Pr. Name"/>
    <tableColumn id="4" xr3:uid="{9791CEB6-4E19-4BB0-AE81-704D853A1C26}" name="Section"/>
    <tableColumn id="5" xr3:uid="{FE513549-8F38-4F44-BB7C-5BDF5028023C}" name="Single/Group"/>
    <tableColumn id="6" xr3:uid="{A5091BF5-4A6D-4BBB-B444-AE2D5073A777}" name="Stage/Non-stage"/>
    <tableColumn id="7" xr3:uid="{893B12D8-65D6-4021-82E6-0D02D2F26D8F}" name="Candi. Limit"/>
    <tableColumn id="8" xr3:uid="{92FD558A-C8FF-4EE8-BDD4-DC61B8714B1A}" name="Position"/>
    <tableColumn id="9" xr3:uid="{7E5B4C50-AACE-4A8A-A45C-C793FE12B9AA}" name="Grade"/>
    <tableColumn id="12" xr3:uid="{DC4CE7EC-015E-406E-AB48-398963A99E38}" name="Time limit"/>
    <tableColumn id="13" xr3:uid="{988D8494-4760-4F83-8481-537A21B6278E}" name="Date" dataDxfId="17"/>
    <tableColumn id="11" xr3:uid="{A078343D-AC76-4AF4-AC6C-3DB5A963777A}" name="Start" dataDxfId="16"/>
    <tableColumn id="15" xr3:uid="{8207798E-ED40-4DB7-9600-3ACDEBAB7472}" name="End"/>
    <tableColumn id="10" xr3:uid="{88B2D309-2E8D-4866-9837-A9627087CFD9}" name="Venue" dataDxfId="15"/>
    <tableColumn id="14" xr3:uid="{52366B29-87EE-4A30-BA7B-1D602AE7F3AC}" name="JUDGE-1" dataDxfId="14"/>
    <tableColumn id="18" xr3:uid="{BD984945-9303-487C-B140-9EAECACD89BD}" name="JUDGE-2" dataDxfId="13"/>
    <tableColumn id="19" xr3:uid="{1B202FDB-044A-434E-967E-8ECFF3E556C9}" name="JUDGE-3" dataDxfId="12"/>
    <tableColumn id="17" xr3:uid="{BDD4B9A5-F044-4E38-851B-FD360CC18350}" name="Subject"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729693-3738-4E57-8901-E485F73FC707}" name="tbl_programList5" displayName="tbl_programList5" ref="A2:Q201" totalsRowShown="0" headerRowDxfId="10">
  <autoFilter ref="A2:Q201" xr:uid="{D3729693-3738-4E57-8901-E485F73FC707}"/>
  <sortState xmlns:xlrd2="http://schemas.microsoft.com/office/spreadsheetml/2017/richdata2" ref="A3:Q201">
    <sortCondition ref="A2:A201"/>
  </sortState>
  <tableColumns count="17">
    <tableColumn id="2" xr3:uid="{17E3FEE2-E1A4-435F-BC67-90AEA368A780}" name=" mvmt"/>
    <tableColumn id="3" xr3:uid="{03D0F11C-EE10-4800-B53B-69AAA36A15D9}" name="Pr. Name"/>
    <tableColumn id="4" xr3:uid="{EE3AD053-19C4-475C-A34B-C89580E04707}" name="Section"/>
    <tableColumn id="5" xr3:uid="{F40DD527-865D-4C74-91E4-F2758E5F618D}" name="Single/Group"/>
    <tableColumn id="6" xr3:uid="{2274A451-3953-4A1D-9EAA-EF8B18E80F76}" name="Stage/Non-stage"/>
    <tableColumn id="7" xr3:uid="{F4EE3A83-995E-4071-AB4F-123FA3D60B73}" name="Candi. Limit"/>
    <tableColumn id="8" xr3:uid="{B1402550-B26A-4A24-B758-F6CF76AEBDD1}" name="Position"/>
    <tableColumn id="9" xr3:uid="{332A2939-F48E-43BB-B6F7-770357B79B2A}" name="Grade"/>
    <tableColumn id="12" xr3:uid="{F96CCE40-AEA9-45B3-AA50-9A77B28D507B}" name="Time limit"/>
    <tableColumn id="13" xr3:uid="{FB88D950-CB0B-4736-B7C5-56B66A167083}" name="Date" dataDxfId="9"/>
    <tableColumn id="11" xr3:uid="{619E662F-C50D-427C-B5B0-6D26D269183B}" name="Start" dataDxfId="8"/>
    <tableColumn id="15" xr3:uid="{081B5D5C-A064-468E-BB7D-865C2E154878}" name="End"/>
    <tableColumn id="10" xr3:uid="{47B01764-37ED-4315-BDE2-DDF6E891DF9E}" name="Venue" dataDxfId="7"/>
    <tableColumn id="14" xr3:uid="{CA6E4173-87A3-427C-A993-B1A73DEAF575}" name="JUDGE-1" dataDxfId="6"/>
    <tableColumn id="18" xr3:uid="{3DDE672A-8D89-4ECA-A005-984C0FDCC247}" name="JUDGE-2" dataDxfId="5"/>
    <tableColumn id="19" xr3:uid="{0106174B-95CD-4E5A-9C86-936F81E4D207}" name="JUDGE-3" dataDxfId="4"/>
    <tableColumn id="17" xr3:uid="{B864006F-757B-4D32-9D12-FD88F439DB7E}" name="Subject" dataDxfId="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s://youtu.be/jAa58N4Jlos?si=rFjwOdO8MqQxD-t-" TargetMode="External"/><Relationship Id="rId5" Type="http://schemas.microsoft.com/office/2007/relationships/slicer" Target="../slicers/slicer2.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B64"/>
  <sheetViews>
    <sheetView view="pageLayout" topLeftCell="A27" zoomScale="87" zoomScaleNormal="142" zoomScalePageLayoutView="87" workbookViewId="0">
      <selection activeCell="C45" sqref="C45"/>
    </sheetView>
  </sheetViews>
  <sheetFormatPr defaultColWidth="14.5" defaultRowHeight="13.5" customHeight="1"/>
  <cols>
    <col min="1" max="1" width="5.5" style="65" customWidth="1"/>
    <col min="2" max="2" width="6" style="65" customWidth="1"/>
    <col min="3" max="3" width="33.35546875" style="46" customWidth="1"/>
    <col min="4" max="4" width="6.5" style="46" bestFit="1" customWidth="1"/>
    <col min="5" max="5" width="2.140625" style="46" customWidth="1"/>
    <col min="6" max="6" width="3.5" style="65" bestFit="1" customWidth="1"/>
    <col min="7" max="7" width="6" style="65" customWidth="1"/>
    <col min="8" max="8" width="36.5" style="77" customWidth="1"/>
    <col min="9" max="9" width="8.640625" style="77" customWidth="1"/>
    <col min="10" max="10" width="4" style="77" customWidth="1"/>
    <col min="11" max="11" width="3.5" style="65" customWidth="1"/>
    <col min="12" max="12" width="5.5" style="65" bestFit="1" customWidth="1"/>
    <col min="13" max="13" width="36.35546875" style="46" bestFit="1" customWidth="1"/>
    <col min="14" max="14" width="7.140625" style="51" bestFit="1" customWidth="1"/>
    <col min="15" max="15" width="1.5" style="51" customWidth="1"/>
    <col min="16" max="16" width="3.5" style="51" customWidth="1"/>
    <col min="17" max="17" width="5.5" style="46" bestFit="1" customWidth="1"/>
    <col min="18" max="18" width="31" style="46" bestFit="1" customWidth="1"/>
    <col min="19" max="19" width="5.85546875" style="46" customWidth="1"/>
    <col min="20" max="20" width="8.35546875" style="46" customWidth="1"/>
    <col min="21" max="21" width="4.5" style="46" customWidth="1"/>
    <col min="22" max="22" width="6" style="46" customWidth="1"/>
    <col min="23" max="23" width="19" style="46" bestFit="1" customWidth="1"/>
    <col min="24" max="24" width="7.640625" style="46" customWidth="1"/>
    <col min="25" max="25" width="5.640625" style="46" customWidth="1"/>
    <col min="26" max="26" width="27.5" style="46" customWidth="1"/>
    <col min="27" max="27" width="4" style="46" customWidth="1"/>
    <col min="28" max="28" width="24.5" style="46" customWidth="1"/>
    <col min="29" max="16384" width="14.5" style="46"/>
  </cols>
  <sheetData>
    <row r="1" spans="1:28" ht="13.5" customHeight="1">
      <c r="A1" s="255" t="s">
        <v>138</v>
      </c>
      <c r="B1" s="255"/>
      <c r="C1" s="255"/>
      <c r="D1" s="255"/>
      <c r="F1" s="255" t="s">
        <v>139</v>
      </c>
      <c r="G1" s="255"/>
      <c r="H1" s="255"/>
      <c r="I1" s="255"/>
      <c r="J1" s="46"/>
      <c r="K1" s="257" t="s">
        <v>140</v>
      </c>
      <c r="L1" s="258"/>
      <c r="M1" s="258"/>
      <c r="N1" s="258"/>
      <c r="O1" s="47"/>
      <c r="P1" s="256" t="s">
        <v>141</v>
      </c>
      <c r="Q1" s="255"/>
      <c r="R1" s="255"/>
      <c r="S1" s="255"/>
      <c r="T1" s="47"/>
      <c r="U1" s="48"/>
      <c r="V1" s="48"/>
      <c r="W1" s="78" t="s">
        <v>26</v>
      </c>
      <c r="X1" s="79"/>
      <c r="Z1" s="49" t="s">
        <v>11</v>
      </c>
      <c r="AB1" s="49" t="s">
        <v>21</v>
      </c>
    </row>
    <row r="2" spans="1:28" ht="13.5" customHeight="1">
      <c r="A2" s="259" t="s">
        <v>7</v>
      </c>
      <c r="B2" s="260"/>
      <c r="C2" s="260"/>
      <c r="D2" s="261"/>
      <c r="F2" s="252" t="s">
        <v>7</v>
      </c>
      <c r="G2" s="253"/>
      <c r="H2" s="253"/>
      <c r="I2" s="254"/>
      <c r="J2" s="50"/>
      <c r="K2" s="252" t="s">
        <v>7</v>
      </c>
      <c r="L2" s="253"/>
      <c r="M2" s="253"/>
      <c r="N2" s="254"/>
      <c r="P2" s="246" t="s">
        <v>10</v>
      </c>
      <c r="Q2" s="246"/>
      <c r="R2" s="246"/>
      <c r="S2" s="246"/>
      <c r="T2" s="50"/>
      <c r="U2" s="252" t="s">
        <v>10</v>
      </c>
      <c r="V2" s="253"/>
      <c r="W2" s="253"/>
      <c r="X2" s="254"/>
      <c r="Z2" s="52" t="s">
        <v>193</v>
      </c>
      <c r="AB2" s="52" t="s">
        <v>193</v>
      </c>
    </row>
    <row r="3" spans="1:28" ht="13.5" customHeight="1">
      <c r="A3" s="53">
        <v>1</v>
      </c>
      <c r="B3" s="53" t="s">
        <v>234</v>
      </c>
      <c r="C3" s="80" t="s">
        <v>61</v>
      </c>
      <c r="D3" s="81">
        <v>3</v>
      </c>
      <c r="F3" s="54">
        <v>1</v>
      </c>
      <c r="G3" s="54" t="s">
        <v>334</v>
      </c>
      <c r="H3" s="82" t="s">
        <v>28</v>
      </c>
      <c r="I3" s="82">
        <v>3</v>
      </c>
      <c r="J3" s="83"/>
      <c r="K3" s="55">
        <v>1</v>
      </c>
      <c r="L3" s="55" t="s">
        <v>378</v>
      </c>
      <c r="M3" s="84" t="s">
        <v>35</v>
      </c>
      <c r="N3" s="81">
        <v>2</v>
      </c>
      <c r="O3" s="85"/>
      <c r="P3" s="56">
        <v>1</v>
      </c>
      <c r="Q3" s="56" t="s">
        <v>277</v>
      </c>
      <c r="R3" s="81" t="s">
        <v>117</v>
      </c>
      <c r="S3" s="81">
        <v>3</v>
      </c>
      <c r="T3" s="85"/>
      <c r="U3" s="81">
        <v>1</v>
      </c>
      <c r="V3" s="81" t="s">
        <v>431</v>
      </c>
      <c r="W3" s="86" t="s">
        <v>102</v>
      </c>
      <c r="X3" s="81"/>
      <c r="Z3" s="57">
        <f>COUNTA(C3:C23)</f>
        <v>21</v>
      </c>
      <c r="AB3" s="57">
        <f>COUNTA(R3:R28)</f>
        <v>26</v>
      </c>
    </row>
    <row r="4" spans="1:28" ht="13.5" customHeight="1">
      <c r="A4" s="53">
        <v>2</v>
      </c>
      <c r="B4" s="53" t="s">
        <v>235</v>
      </c>
      <c r="C4" s="80" t="s">
        <v>27</v>
      </c>
      <c r="D4" s="81">
        <v>3</v>
      </c>
      <c r="F4" s="53">
        <v>2</v>
      </c>
      <c r="G4" s="54" t="s">
        <v>335</v>
      </c>
      <c r="H4" s="58" t="s">
        <v>45</v>
      </c>
      <c r="I4" s="87">
        <v>2</v>
      </c>
      <c r="J4" s="59"/>
      <c r="K4" s="55">
        <v>2</v>
      </c>
      <c r="L4" s="55" t="s">
        <v>379</v>
      </c>
      <c r="M4" s="81" t="s">
        <v>45</v>
      </c>
      <c r="N4" s="81">
        <v>2</v>
      </c>
      <c r="O4" s="85"/>
      <c r="P4" s="56">
        <v>2</v>
      </c>
      <c r="Q4" s="56" t="s">
        <v>278</v>
      </c>
      <c r="R4" s="81" t="s">
        <v>118</v>
      </c>
      <c r="S4" s="81">
        <v>3</v>
      </c>
      <c r="T4" s="85"/>
      <c r="U4" s="81">
        <v>2</v>
      </c>
      <c r="V4" s="81" t="s">
        <v>432</v>
      </c>
      <c r="W4" s="86" t="s">
        <v>100</v>
      </c>
      <c r="X4" s="81"/>
      <c r="Z4" s="52" t="s">
        <v>8</v>
      </c>
      <c r="AB4" s="52" t="s">
        <v>8</v>
      </c>
    </row>
    <row r="5" spans="1:28" ht="13.5" customHeight="1">
      <c r="A5" s="53">
        <v>3</v>
      </c>
      <c r="B5" s="53" t="s">
        <v>236</v>
      </c>
      <c r="C5" s="80" t="s">
        <v>135</v>
      </c>
      <c r="D5" s="81">
        <v>3</v>
      </c>
      <c r="F5" s="53">
        <v>3</v>
      </c>
      <c r="G5" s="54" t="s">
        <v>336</v>
      </c>
      <c r="H5" s="58" t="s">
        <v>130</v>
      </c>
      <c r="I5" s="87">
        <v>3</v>
      </c>
      <c r="J5" s="59"/>
      <c r="K5" s="55">
        <v>3</v>
      </c>
      <c r="L5" s="55" t="s">
        <v>380</v>
      </c>
      <c r="M5" s="60" t="s">
        <v>191</v>
      </c>
      <c r="N5" s="81">
        <v>3</v>
      </c>
      <c r="O5" s="85"/>
      <c r="P5" s="56">
        <v>3</v>
      </c>
      <c r="Q5" s="56" t="s">
        <v>279</v>
      </c>
      <c r="R5" s="81" t="s">
        <v>178</v>
      </c>
      <c r="S5" s="81">
        <v>3</v>
      </c>
      <c r="T5" s="85"/>
      <c r="U5" s="81">
        <v>3</v>
      </c>
      <c r="V5" s="81" t="s">
        <v>433</v>
      </c>
      <c r="W5" s="86" t="s">
        <v>104</v>
      </c>
      <c r="X5" s="81"/>
      <c r="Z5" s="57">
        <f>COUNTA(C25:C43)</f>
        <v>19</v>
      </c>
      <c r="AB5" s="57">
        <f>COUNTA(R30:R49)</f>
        <v>20</v>
      </c>
    </row>
    <row r="6" spans="1:28" ht="13.5" customHeight="1">
      <c r="A6" s="53">
        <v>4</v>
      </c>
      <c r="B6" s="53" t="s">
        <v>237</v>
      </c>
      <c r="C6" s="80" t="s">
        <v>43</v>
      </c>
      <c r="D6" s="81">
        <v>3</v>
      </c>
      <c r="F6" s="53">
        <v>4</v>
      </c>
      <c r="G6" s="54" t="s">
        <v>337</v>
      </c>
      <c r="H6" s="87" t="s">
        <v>42</v>
      </c>
      <c r="I6" s="87">
        <v>2</v>
      </c>
      <c r="J6" s="83"/>
      <c r="K6" s="55">
        <v>4</v>
      </c>
      <c r="L6" s="55" t="s">
        <v>381</v>
      </c>
      <c r="M6" s="81" t="s">
        <v>42</v>
      </c>
      <c r="N6" s="81">
        <v>2</v>
      </c>
      <c r="O6" s="85"/>
      <c r="P6" s="56">
        <v>4</v>
      </c>
      <c r="Q6" s="56" t="s">
        <v>280</v>
      </c>
      <c r="R6" s="81" t="s">
        <v>42</v>
      </c>
      <c r="S6" s="81">
        <v>2</v>
      </c>
      <c r="T6" s="85"/>
      <c r="U6" s="81">
        <v>4</v>
      </c>
      <c r="V6" s="81" t="s">
        <v>434</v>
      </c>
      <c r="W6" s="86" t="s">
        <v>110</v>
      </c>
      <c r="X6" s="81"/>
      <c r="Z6" s="52" t="s">
        <v>9</v>
      </c>
      <c r="AB6" s="52" t="s">
        <v>9</v>
      </c>
    </row>
    <row r="7" spans="1:28" ht="13.5" customHeight="1" thickBot="1">
      <c r="A7" s="53">
        <v>5</v>
      </c>
      <c r="B7" s="53" t="s">
        <v>238</v>
      </c>
      <c r="C7" s="80" t="s">
        <v>34</v>
      </c>
      <c r="D7" s="81">
        <v>3</v>
      </c>
      <c r="F7" s="53">
        <v>5</v>
      </c>
      <c r="G7" s="54" t="s">
        <v>338</v>
      </c>
      <c r="H7" s="87" t="s">
        <v>44</v>
      </c>
      <c r="I7" s="87">
        <v>3</v>
      </c>
      <c r="J7" s="83"/>
      <c r="K7" s="55">
        <v>5</v>
      </c>
      <c r="L7" s="55" t="s">
        <v>382</v>
      </c>
      <c r="M7" s="81" t="s">
        <v>44</v>
      </c>
      <c r="N7" s="81">
        <v>3</v>
      </c>
      <c r="O7" s="85"/>
      <c r="P7" s="56">
        <v>5</v>
      </c>
      <c r="Q7" s="56" t="s">
        <v>281</v>
      </c>
      <c r="R7" s="81" t="s">
        <v>44</v>
      </c>
      <c r="S7" s="81">
        <v>3</v>
      </c>
      <c r="T7" s="85"/>
      <c r="U7" s="81">
        <v>5</v>
      </c>
      <c r="V7" s="81" t="s">
        <v>435</v>
      </c>
      <c r="W7" s="86" t="s">
        <v>192</v>
      </c>
      <c r="X7" s="81"/>
      <c r="Z7" s="61">
        <f>COUNTA(C45:C47)</f>
        <v>3</v>
      </c>
      <c r="AB7" s="61">
        <f>COUNTA(R51:R53)</f>
        <v>3</v>
      </c>
    </row>
    <row r="8" spans="1:28" ht="13.5" customHeight="1" thickBot="1">
      <c r="A8" s="53">
        <v>6</v>
      </c>
      <c r="B8" s="53" t="s">
        <v>239</v>
      </c>
      <c r="C8" s="80" t="s">
        <v>64</v>
      </c>
      <c r="D8" s="81">
        <v>3</v>
      </c>
      <c r="F8" s="53">
        <v>6</v>
      </c>
      <c r="G8" s="54" t="s">
        <v>339</v>
      </c>
      <c r="H8" s="87" t="s">
        <v>46</v>
      </c>
      <c r="I8" s="87">
        <v>3</v>
      </c>
      <c r="J8" s="83"/>
      <c r="K8" s="55">
        <v>6</v>
      </c>
      <c r="L8" s="55" t="s">
        <v>383</v>
      </c>
      <c r="M8" s="81" t="s">
        <v>46</v>
      </c>
      <c r="N8" s="81">
        <v>3</v>
      </c>
      <c r="O8" s="85"/>
      <c r="P8" s="56">
        <v>6</v>
      </c>
      <c r="Q8" s="56" t="s">
        <v>282</v>
      </c>
      <c r="R8" s="81" t="s">
        <v>47</v>
      </c>
      <c r="S8" s="81">
        <v>3</v>
      </c>
      <c r="T8" s="85"/>
      <c r="U8" s="252" t="s">
        <v>8</v>
      </c>
      <c r="V8" s="253"/>
      <c r="W8" s="253"/>
      <c r="X8" s="254"/>
    </row>
    <row r="9" spans="1:28" ht="13.5" customHeight="1" thickBot="1">
      <c r="A9" s="53">
        <v>7</v>
      </c>
      <c r="B9" s="53" t="s">
        <v>240</v>
      </c>
      <c r="C9" s="80" t="s">
        <v>37</v>
      </c>
      <c r="D9" s="81">
        <v>3</v>
      </c>
      <c r="F9" s="53">
        <v>7</v>
      </c>
      <c r="G9" s="54" t="s">
        <v>340</v>
      </c>
      <c r="H9" s="87" t="s">
        <v>47</v>
      </c>
      <c r="I9" s="87">
        <v>3</v>
      </c>
      <c r="J9" s="83"/>
      <c r="K9" s="55">
        <v>7</v>
      </c>
      <c r="L9" s="55" t="s">
        <v>384</v>
      </c>
      <c r="M9" s="81" t="s">
        <v>47</v>
      </c>
      <c r="N9" s="81">
        <v>3</v>
      </c>
      <c r="O9" s="85"/>
      <c r="P9" s="56">
        <v>7</v>
      </c>
      <c r="Q9" s="56" t="s">
        <v>283</v>
      </c>
      <c r="R9" s="81" t="s">
        <v>48</v>
      </c>
      <c r="S9" s="81">
        <v>3</v>
      </c>
      <c r="T9" s="85"/>
      <c r="U9" s="62">
        <v>1</v>
      </c>
      <c r="V9" s="62" t="s">
        <v>436</v>
      </c>
      <c r="W9" s="86" t="s">
        <v>184</v>
      </c>
      <c r="X9" s="81">
        <v>1</v>
      </c>
      <c r="AB9" s="49" t="s">
        <v>26</v>
      </c>
    </row>
    <row r="10" spans="1:28" ht="13.5" customHeight="1">
      <c r="A10" s="53">
        <v>8</v>
      </c>
      <c r="B10" s="53" t="s">
        <v>241</v>
      </c>
      <c r="C10" s="80" t="s">
        <v>30</v>
      </c>
      <c r="D10" s="81">
        <v>3</v>
      </c>
      <c r="F10" s="53">
        <v>8</v>
      </c>
      <c r="G10" s="54" t="s">
        <v>341</v>
      </c>
      <c r="H10" s="87" t="s">
        <v>48</v>
      </c>
      <c r="I10" s="87">
        <v>3</v>
      </c>
      <c r="J10" s="83"/>
      <c r="K10" s="55">
        <v>8</v>
      </c>
      <c r="L10" s="55" t="s">
        <v>385</v>
      </c>
      <c r="M10" s="81" t="s">
        <v>48</v>
      </c>
      <c r="N10" s="81">
        <v>3</v>
      </c>
      <c r="O10" s="85"/>
      <c r="P10" s="56">
        <v>8</v>
      </c>
      <c r="Q10" s="56" t="s">
        <v>284</v>
      </c>
      <c r="R10" s="81" t="s">
        <v>66</v>
      </c>
      <c r="S10" s="81">
        <v>2</v>
      </c>
      <c r="T10" s="85"/>
      <c r="U10" s="62">
        <v>2</v>
      </c>
      <c r="V10" s="62" t="s">
        <v>437</v>
      </c>
      <c r="W10" s="86" t="s">
        <v>108</v>
      </c>
      <c r="X10" s="81">
        <v>2</v>
      </c>
      <c r="Z10" s="49" t="s">
        <v>14</v>
      </c>
      <c r="AB10" s="52" t="s">
        <v>193</v>
      </c>
    </row>
    <row r="11" spans="1:28" ht="13.5" customHeight="1">
      <c r="A11" s="53">
        <v>9</v>
      </c>
      <c r="B11" s="53" t="s">
        <v>242</v>
      </c>
      <c r="C11" s="80" t="s">
        <v>54</v>
      </c>
      <c r="D11" s="81">
        <v>2</v>
      </c>
      <c r="F11" s="53">
        <v>9</v>
      </c>
      <c r="G11" s="54" t="s">
        <v>342</v>
      </c>
      <c r="H11" s="58" t="s">
        <v>185</v>
      </c>
      <c r="I11" s="87">
        <v>3</v>
      </c>
      <c r="J11" s="59"/>
      <c r="K11" s="55">
        <v>9</v>
      </c>
      <c r="L11" s="55" t="s">
        <v>386</v>
      </c>
      <c r="M11" s="81" t="s">
        <v>66</v>
      </c>
      <c r="N11" s="81">
        <v>2</v>
      </c>
      <c r="O11" s="85"/>
      <c r="P11" s="56">
        <v>9</v>
      </c>
      <c r="Q11" s="56" t="s">
        <v>285</v>
      </c>
      <c r="R11" s="81" t="s">
        <v>554</v>
      </c>
      <c r="S11" s="81">
        <v>3</v>
      </c>
      <c r="T11" s="85"/>
      <c r="U11" s="62">
        <v>3</v>
      </c>
      <c r="V11" s="62" t="s">
        <v>438</v>
      </c>
      <c r="W11" s="63" t="s">
        <v>128</v>
      </c>
      <c r="X11" s="64">
        <v>3</v>
      </c>
      <c r="Z11" s="52" t="s">
        <v>193</v>
      </c>
      <c r="AB11" s="57">
        <f>COUNTA(W3:W7)</f>
        <v>5</v>
      </c>
    </row>
    <row r="12" spans="1:28" ht="13.5" customHeight="1">
      <c r="A12" s="53">
        <v>10</v>
      </c>
      <c r="B12" s="53" t="s">
        <v>243</v>
      </c>
      <c r="C12" s="80" t="s">
        <v>471</v>
      </c>
      <c r="D12" s="81">
        <v>3</v>
      </c>
      <c r="F12" s="53">
        <v>10</v>
      </c>
      <c r="G12" s="54" t="s">
        <v>343</v>
      </c>
      <c r="H12" s="87" t="s">
        <v>34</v>
      </c>
      <c r="I12" s="87">
        <v>3</v>
      </c>
      <c r="J12" s="83"/>
      <c r="K12" s="55">
        <v>10</v>
      </c>
      <c r="L12" s="55" t="s">
        <v>387</v>
      </c>
      <c r="M12" s="81" t="s">
        <v>187</v>
      </c>
      <c r="N12" s="81">
        <v>3</v>
      </c>
      <c r="O12" s="85"/>
      <c r="P12" s="56">
        <v>10</v>
      </c>
      <c r="Q12" s="56" t="s">
        <v>286</v>
      </c>
      <c r="R12" s="81" t="s">
        <v>195</v>
      </c>
      <c r="S12" s="81">
        <v>2</v>
      </c>
      <c r="T12" s="85"/>
      <c r="U12" s="62">
        <v>4</v>
      </c>
      <c r="V12" s="62" t="s">
        <v>439</v>
      </c>
      <c r="W12" s="86" t="s">
        <v>472</v>
      </c>
      <c r="X12" s="81"/>
      <c r="Z12" s="57">
        <f>COUNTA(H3:H32)</f>
        <v>30</v>
      </c>
      <c r="AB12" s="52" t="s">
        <v>8</v>
      </c>
    </row>
    <row r="13" spans="1:28" ht="13.5" customHeight="1" thickBot="1">
      <c r="A13" s="53">
        <v>11</v>
      </c>
      <c r="B13" s="53" t="s">
        <v>244</v>
      </c>
      <c r="C13" s="80" t="s">
        <v>49</v>
      </c>
      <c r="D13" s="81">
        <v>3</v>
      </c>
      <c r="F13" s="53">
        <v>11</v>
      </c>
      <c r="G13" s="54" t="s">
        <v>344</v>
      </c>
      <c r="H13" s="87" t="s">
        <v>64</v>
      </c>
      <c r="I13" s="87">
        <v>3</v>
      </c>
      <c r="J13" s="83"/>
      <c r="K13" s="55">
        <v>11</v>
      </c>
      <c r="L13" s="55" t="s">
        <v>388</v>
      </c>
      <c r="M13" s="81" t="s">
        <v>52</v>
      </c>
      <c r="N13" s="81">
        <v>3</v>
      </c>
      <c r="O13" s="85"/>
      <c r="P13" s="56">
        <v>11</v>
      </c>
      <c r="Q13" s="56" t="s">
        <v>287</v>
      </c>
      <c r="R13" s="81" t="s">
        <v>70</v>
      </c>
      <c r="S13" s="81">
        <v>2</v>
      </c>
      <c r="T13" s="85"/>
      <c r="U13" s="62">
        <v>5</v>
      </c>
      <c r="V13" s="62" t="s">
        <v>440</v>
      </c>
      <c r="W13" s="86" t="s">
        <v>467</v>
      </c>
      <c r="X13" s="81">
        <v>6</v>
      </c>
      <c r="Z13" s="52" t="s">
        <v>8</v>
      </c>
      <c r="AB13" s="61">
        <f>COUNTA(W9:W17)</f>
        <v>9</v>
      </c>
    </row>
    <row r="14" spans="1:28" ht="13.5" customHeight="1">
      <c r="A14" s="53">
        <v>12</v>
      </c>
      <c r="B14" s="53" t="s">
        <v>245</v>
      </c>
      <c r="C14" s="80" t="s">
        <v>33</v>
      </c>
      <c r="D14" s="81">
        <v>2</v>
      </c>
      <c r="F14" s="53">
        <v>12</v>
      </c>
      <c r="G14" s="54" t="s">
        <v>345</v>
      </c>
      <c r="H14" s="87" t="s">
        <v>37</v>
      </c>
      <c r="I14" s="87">
        <v>3</v>
      </c>
      <c r="J14" s="83"/>
      <c r="K14" s="55">
        <v>12</v>
      </c>
      <c r="L14" s="55" t="s">
        <v>389</v>
      </c>
      <c r="M14" s="81" t="s">
        <v>38</v>
      </c>
      <c r="N14" s="81">
        <v>3</v>
      </c>
      <c r="O14" s="85"/>
      <c r="P14" s="56">
        <v>12</v>
      </c>
      <c r="Q14" s="56" t="s">
        <v>288</v>
      </c>
      <c r="R14" s="81" t="s">
        <v>50</v>
      </c>
      <c r="S14" s="81">
        <v>3</v>
      </c>
      <c r="T14" s="85"/>
      <c r="U14" s="62">
        <v>6</v>
      </c>
      <c r="V14" s="62" t="s">
        <v>441</v>
      </c>
      <c r="W14" s="86" t="s">
        <v>106</v>
      </c>
      <c r="X14" s="81">
        <v>3</v>
      </c>
      <c r="Z14" s="57">
        <f>COUNTA(H34:H46)</f>
        <v>13</v>
      </c>
    </row>
    <row r="15" spans="1:28" ht="13.5" customHeight="1">
      <c r="A15" s="53">
        <v>13</v>
      </c>
      <c r="B15" s="53" t="s">
        <v>246</v>
      </c>
      <c r="C15" s="80" t="s">
        <v>1</v>
      </c>
      <c r="D15" s="81">
        <v>3</v>
      </c>
      <c r="F15" s="53">
        <v>13</v>
      </c>
      <c r="G15" s="54" t="s">
        <v>346</v>
      </c>
      <c r="H15" s="87" t="s">
        <v>49</v>
      </c>
      <c r="I15" s="87">
        <v>3</v>
      </c>
      <c r="J15" s="83"/>
      <c r="K15" s="55">
        <v>13</v>
      </c>
      <c r="L15" s="55" t="s">
        <v>390</v>
      </c>
      <c r="M15" s="81" t="s">
        <v>447</v>
      </c>
      <c r="N15" s="81">
        <v>3</v>
      </c>
      <c r="O15" s="85"/>
      <c r="P15" s="56">
        <v>13</v>
      </c>
      <c r="Q15" s="56" t="s">
        <v>289</v>
      </c>
      <c r="R15" s="81" t="s">
        <v>51</v>
      </c>
      <c r="S15" s="81">
        <v>3</v>
      </c>
      <c r="T15" s="85"/>
      <c r="U15" s="62">
        <v>7</v>
      </c>
      <c r="V15" s="62" t="s">
        <v>442</v>
      </c>
      <c r="W15" s="80" t="s">
        <v>125</v>
      </c>
      <c r="X15" s="81">
        <v>5</v>
      </c>
      <c r="Z15" s="52" t="s">
        <v>9</v>
      </c>
    </row>
    <row r="16" spans="1:28" ht="13.5" customHeight="1" thickBot="1">
      <c r="A16" s="53">
        <v>14</v>
      </c>
      <c r="B16" s="53" t="s">
        <v>247</v>
      </c>
      <c r="C16" s="80" t="s">
        <v>137</v>
      </c>
      <c r="D16" s="81">
        <v>2</v>
      </c>
      <c r="F16" s="53">
        <v>14</v>
      </c>
      <c r="G16" s="54" t="s">
        <v>347</v>
      </c>
      <c r="H16" s="87" t="s">
        <v>459</v>
      </c>
      <c r="I16" s="87">
        <v>2</v>
      </c>
      <c r="J16" s="83"/>
      <c r="K16" s="55">
        <v>14</v>
      </c>
      <c r="L16" s="55" t="s">
        <v>391</v>
      </c>
      <c r="M16" s="81" t="s">
        <v>64</v>
      </c>
      <c r="N16" s="81">
        <v>3</v>
      </c>
      <c r="O16" s="85"/>
      <c r="P16" s="56">
        <v>14</v>
      </c>
      <c r="Q16" s="56" t="s">
        <v>290</v>
      </c>
      <c r="R16" s="81" t="s">
        <v>53</v>
      </c>
      <c r="S16" s="81">
        <v>3</v>
      </c>
      <c r="T16" s="85"/>
      <c r="U16" s="62">
        <v>8</v>
      </c>
      <c r="V16" s="62" t="s">
        <v>443</v>
      </c>
      <c r="W16" s="80" t="s">
        <v>98</v>
      </c>
      <c r="X16" s="81">
        <v>7</v>
      </c>
      <c r="Z16" s="61">
        <f>COUNTA(H48:H50)</f>
        <v>3</v>
      </c>
    </row>
    <row r="17" spans="1:28" ht="13.5" customHeight="1" thickBot="1">
      <c r="A17" s="53">
        <v>15</v>
      </c>
      <c r="B17" s="53" t="s">
        <v>248</v>
      </c>
      <c r="C17" s="80" t="s">
        <v>67</v>
      </c>
      <c r="D17" s="81">
        <v>3</v>
      </c>
      <c r="F17" s="53">
        <v>15</v>
      </c>
      <c r="G17" s="54" t="s">
        <v>348</v>
      </c>
      <c r="H17" s="87" t="s">
        <v>50</v>
      </c>
      <c r="I17" s="87">
        <v>3</v>
      </c>
      <c r="J17" s="83"/>
      <c r="K17" s="55">
        <v>15</v>
      </c>
      <c r="L17" s="55" t="s">
        <v>392</v>
      </c>
      <c r="M17" s="81" t="s">
        <v>37</v>
      </c>
      <c r="N17" s="81">
        <v>3</v>
      </c>
      <c r="O17" s="85"/>
      <c r="P17" s="56">
        <v>15</v>
      </c>
      <c r="Q17" s="56" t="s">
        <v>291</v>
      </c>
      <c r="R17" s="81" t="s">
        <v>55</v>
      </c>
      <c r="S17" s="81">
        <v>3</v>
      </c>
      <c r="T17" s="85"/>
      <c r="U17" s="62">
        <v>9</v>
      </c>
      <c r="V17" s="62" t="s">
        <v>466</v>
      </c>
      <c r="W17" s="80" t="s">
        <v>112</v>
      </c>
      <c r="X17" s="81">
        <v>3</v>
      </c>
      <c r="Z17" s="65"/>
    </row>
    <row r="18" spans="1:28" ht="13.5" customHeight="1">
      <c r="A18" s="53">
        <v>16</v>
      </c>
      <c r="B18" s="53" t="s">
        <v>249</v>
      </c>
      <c r="C18" s="80" t="s">
        <v>123</v>
      </c>
      <c r="D18" s="81">
        <v>3</v>
      </c>
      <c r="F18" s="53">
        <v>16</v>
      </c>
      <c r="G18" s="54" t="s">
        <v>349</v>
      </c>
      <c r="H18" s="87" t="s">
        <v>51</v>
      </c>
      <c r="I18" s="87">
        <v>3</v>
      </c>
      <c r="J18" s="83"/>
      <c r="K18" s="55">
        <v>16</v>
      </c>
      <c r="L18" s="55" t="s">
        <v>393</v>
      </c>
      <c r="M18" s="81" t="s">
        <v>56</v>
      </c>
      <c r="N18" s="81">
        <v>3</v>
      </c>
      <c r="O18" s="85"/>
      <c r="P18" s="56">
        <v>16</v>
      </c>
      <c r="Q18" s="56" t="s">
        <v>292</v>
      </c>
      <c r="R18" s="81" t="s">
        <v>119</v>
      </c>
      <c r="S18" s="81">
        <v>3</v>
      </c>
      <c r="T18" s="85"/>
      <c r="U18" s="85"/>
      <c r="V18" s="85"/>
      <c r="Z18" s="49" t="s">
        <v>18</v>
      </c>
    </row>
    <row r="19" spans="1:28" ht="13.5" customHeight="1">
      <c r="A19" s="53">
        <v>17</v>
      </c>
      <c r="B19" s="53" t="s">
        <v>250</v>
      </c>
      <c r="C19" s="80" t="s">
        <v>474</v>
      </c>
      <c r="D19" s="81">
        <v>3</v>
      </c>
      <c r="F19" s="53">
        <v>17</v>
      </c>
      <c r="G19" s="54" t="s">
        <v>350</v>
      </c>
      <c r="H19" s="87" t="s">
        <v>53</v>
      </c>
      <c r="I19" s="87">
        <v>3</v>
      </c>
      <c r="J19" s="83"/>
      <c r="K19" s="55">
        <v>17</v>
      </c>
      <c r="L19" s="55" t="s">
        <v>394</v>
      </c>
      <c r="M19" s="81" t="s">
        <v>58</v>
      </c>
      <c r="N19" s="81">
        <v>3</v>
      </c>
      <c r="O19" s="85"/>
      <c r="P19" s="56">
        <v>17</v>
      </c>
      <c r="Q19" s="56" t="s">
        <v>293</v>
      </c>
      <c r="R19" s="81" t="s">
        <v>120</v>
      </c>
      <c r="S19" s="81">
        <v>3</v>
      </c>
      <c r="T19" s="85"/>
      <c r="U19" s="85"/>
      <c r="V19" s="85"/>
      <c r="Z19" s="52" t="s">
        <v>193</v>
      </c>
    </row>
    <row r="20" spans="1:28" ht="13.5" customHeight="1">
      <c r="A20" s="53">
        <v>18</v>
      </c>
      <c r="B20" s="53" t="s">
        <v>251</v>
      </c>
      <c r="C20" s="88" t="s">
        <v>36</v>
      </c>
      <c r="D20" s="81">
        <v>3</v>
      </c>
      <c r="F20" s="53">
        <v>18</v>
      </c>
      <c r="G20" s="54" t="s">
        <v>351</v>
      </c>
      <c r="H20" s="87" t="s">
        <v>55</v>
      </c>
      <c r="I20" s="87">
        <v>3</v>
      </c>
      <c r="J20" s="83"/>
      <c r="K20" s="55">
        <v>18</v>
      </c>
      <c r="L20" s="55" t="s">
        <v>395</v>
      </c>
      <c r="M20" s="81" t="s">
        <v>70</v>
      </c>
      <c r="N20" s="81">
        <v>2</v>
      </c>
      <c r="O20" s="85"/>
      <c r="P20" s="56">
        <v>18</v>
      </c>
      <c r="Q20" s="56" t="s">
        <v>294</v>
      </c>
      <c r="R20" s="81" t="s">
        <v>121</v>
      </c>
      <c r="S20" s="81">
        <v>3</v>
      </c>
      <c r="T20" s="85"/>
      <c r="U20" s="89"/>
      <c r="V20" s="89"/>
      <c r="Z20" s="57">
        <f>COUNTA(M3:M31)</f>
        <v>29</v>
      </c>
    </row>
    <row r="21" spans="1:28" ht="13.5" customHeight="1">
      <c r="A21" s="53">
        <v>19</v>
      </c>
      <c r="B21" s="53" t="s">
        <v>252</v>
      </c>
      <c r="C21" s="80" t="s">
        <v>136</v>
      </c>
      <c r="D21" s="81">
        <v>3</v>
      </c>
      <c r="F21" s="53">
        <v>19</v>
      </c>
      <c r="G21" s="54" t="s">
        <v>352</v>
      </c>
      <c r="H21" s="87" t="s">
        <v>73</v>
      </c>
      <c r="I21" s="87">
        <v>2</v>
      </c>
      <c r="J21" s="83"/>
      <c r="K21" s="55">
        <v>19</v>
      </c>
      <c r="L21" s="55" t="s">
        <v>396</v>
      </c>
      <c r="M21" s="81" t="s">
        <v>50</v>
      </c>
      <c r="N21" s="81">
        <v>3</v>
      </c>
      <c r="O21" s="85"/>
      <c r="P21" s="56">
        <v>19</v>
      </c>
      <c r="Q21" s="56" t="s">
        <v>295</v>
      </c>
      <c r="R21" s="81" t="s">
        <v>122</v>
      </c>
      <c r="S21" s="81">
        <v>3</v>
      </c>
      <c r="T21" s="85"/>
      <c r="U21" s="47"/>
      <c r="V21" s="47"/>
      <c r="Z21" s="52" t="s">
        <v>8</v>
      </c>
    </row>
    <row r="22" spans="1:28" ht="13.5" customHeight="1">
      <c r="A22" s="53">
        <v>20</v>
      </c>
      <c r="B22" s="53" t="s">
        <v>253</v>
      </c>
      <c r="C22" s="80" t="s">
        <v>39</v>
      </c>
      <c r="D22" s="81">
        <v>3</v>
      </c>
      <c r="F22" s="53">
        <v>20</v>
      </c>
      <c r="G22" s="54" t="s">
        <v>353</v>
      </c>
      <c r="H22" s="87" t="s">
        <v>67</v>
      </c>
      <c r="I22" s="87">
        <v>3</v>
      </c>
      <c r="J22" s="83"/>
      <c r="K22" s="55">
        <v>20</v>
      </c>
      <c r="L22" s="55" t="s">
        <v>397</v>
      </c>
      <c r="M22" s="81" t="s">
        <v>51</v>
      </c>
      <c r="N22" s="81">
        <v>3</v>
      </c>
      <c r="O22" s="85"/>
      <c r="P22" s="56">
        <v>20</v>
      </c>
      <c r="Q22" s="56" t="s">
        <v>296</v>
      </c>
      <c r="R22" s="81" t="s">
        <v>448</v>
      </c>
      <c r="S22" s="81">
        <v>2</v>
      </c>
      <c r="T22" s="85"/>
      <c r="Z22" s="57">
        <f>COUNTA(M33:M51)</f>
        <v>19</v>
      </c>
    </row>
    <row r="23" spans="1:28" ht="13.5" customHeight="1">
      <c r="A23" s="53">
        <v>21</v>
      </c>
      <c r="B23" s="53" t="s">
        <v>254</v>
      </c>
      <c r="C23" s="66" t="s">
        <v>451</v>
      </c>
      <c r="D23" s="90">
        <v>2</v>
      </c>
      <c r="F23" s="53">
        <v>21</v>
      </c>
      <c r="G23" s="54" t="s">
        <v>354</v>
      </c>
      <c r="H23" s="87" t="s">
        <v>40</v>
      </c>
      <c r="I23" s="87">
        <v>3</v>
      </c>
      <c r="J23" s="83"/>
      <c r="K23" s="55">
        <v>21</v>
      </c>
      <c r="L23" s="55" t="s">
        <v>398</v>
      </c>
      <c r="M23" s="81" t="s">
        <v>53</v>
      </c>
      <c r="N23" s="81">
        <v>3</v>
      </c>
      <c r="O23" s="85"/>
      <c r="P23" s="56">
        <v>21</v>
      </c>
      <c r="Q23" s="56" t="s">
        <v>297</v>
      </c>
      <c r="R23" s="81" t="s">
        <v>59</v>
      </c>
      <c r="S23" s="81">
        <v>3</v>
      </c>
      <c r="T23" s="85"/>
      <c r="Z23" s="52" t="s">
        <v>9</v>
      </c>
    </row>
    <row r="24" spans="1:28" ht="13.5" customHeight="1" thickBot="1">
      <c r="A24" s="252" t="s">
        <v>8</v>
      </c>
      <c r="B24" s="253"/>
      <c r="C24" s="253"/>
      <c r="D24" s="254"/>
      <c r="F24" s="53">
        <v>22</v>
      </c>
      <c r="G24" s="54" t="s">
        <v>355</v>
      </c>
      <c r="H24" s="87" t="s">
        <v>31</v>
      </c>
      <c r="I24" s="87">
        <v>3</v>
      </c>
      <c r="J24" s="83"/>
      <c r="K24" s="55">
        <v>22</v>
      </c>
      <c r="L24" s="55" t="s">
        <v>399</v>
      </c>
      <c r="M24" s="81" t="s">
        <v>55</v>
      </c>
      <c r="N24" s="81">
        <v>3</v>
      </c>
      <c r="O24" s="85"/>
      <c r="P24" s="56">
        <v>22</v>
      </c>
      <c r="Q24" s="56" t="s">
        <v>298</v>
      </c>
      <c r="R24" s="81" t="s">
        <v>60</v>
      </c>
      <c r="S24" s="81">
        <v>3</v>
      </c>
      <c r="T24" s="85"/>
      <c r="Z24" s="61">
        <f>COUNTA(M53:M57)</f>
        <v>5</v>
      </c>
    </row>
    <row r="25" spans="1:28" ht="13.5" customHeight="1">
      <c r="A25" s="54">
        <v>1</v>
      </c>
      <c r="B25" s="54" t="s">
        <v>255</v>
      </c>
      <c r="C25" s="68" t="s">
        <v>185</v>
      </c>
      <c r="D25" s="60">
        <v>3</v>
      </c>
      <c r="F25" s="53">
        <v>23</v>
      </c>
      <c r="G25" s="54" t="s">
        <v>356</v>
      </c>
      <c r="H25" s="87" t="s">
        <v>59</v>
      </c>
      <c r="I25" s="87">
        <v>3</v>
      </c>
      <c r="J25" s="83"/>
      <c r="K25" s="55">
        <v>23</v>
      </c>
      <c r="L25" s="55" t="s">
        <v>400</v>
      </c>
      <c r="M25" s="81" t="s">
        <v>73</v>
      </c>
      <c r="N25" s="81">
        <v>2</v>
      </c>
      <c r="O25" s="85"/>
      <c r="P25" s="56">
        <v>23</v>
      </c>
      <c r="Q25" s="56" t="s">
        <v>299</v>
      </c>
      <c r="R25" s="81" t="s">
        <v>123</v>
      </c>
      <c r="S25" s="81">
        <v>3</v>
      </c>
      <c r="T25" s="85"/>
      <c r="U25" s="85"/>
      <c r="V25" s="85"/>
      <c r="Z25" s="65"/>
    </row>
    <row r="26" spans="1:28" ht="13.5" customHeight="1">
      <c r="A26" s="54">
        <v>2</v>
      </c>
      <c r="B26" s="54" t="s">
        <v>256</v>
      </c>
      <c r="C26" s="80" t="s">
        <v>65</v>
      </c>
      <c r="D26" s="60">
        <v>3</v>
      </c>
      <c r="F26" s="53">
        <v>24</v>
      </c>
      <c r="G26" s="54" t="s">
        <v>357</v>
      </c>
      <c r="H26" s="87" t="s">
        <v>60</v>
      </c>
      <c r="I26" s="87">
        <v>3</v>
      </c>
      <c r="J26" s="83"/>
      <c r="K26" s="55">
        <v>24</v>
      </c>
      <c r="L26" s="55" t="s">
        <v>401</v>
      </c>
      <c r="M26" s="81" t="s">
        <v>67</v>
      </c>
      <c r="N26" s="81">
        <v>3</v>
      </c>
      <c r="O26" s="85"/>
      <c r="P26" s="56">
        <v>24</v>
      </c>
      <c r="Q26" s="56" t="s">
        <v>300</v>
      </c>
      <c r="R26" s="81" t="s">
        <v>62</v>
      </c>
      <c r="S26" s="81">
        <v>3</v>
      </c>
      <c r="T26" s="85"/>
      <c r="U26" s="85"/>
      <c r="V26" s="85"/>
      <c r="Z26" s="65"/>
    </row>
    <row r="27" spans="1:28" ht="13.5" customHeight="1" thickBot="1">
      <c r="A27" s="54">
        <v>3</v>
      </c>
      <c r="B27" s="54" t="s">
        <v>257</v>
      </c>
      <c r="C27" s="68" t="s">
        <v>452</v>
      </c>
      <c r="D27" s="60">
        <v>3</v>
      </c>
      <c r="F27" s="53">
        <v>25</v>
      </c>
      <c r="G27" s="54" t="s">
        <v>358</v>
      </c>
      <c r="H27" s="87" t="s">
        <v>123</v>
      </c>
      <c r="I27" s="87">
        <v>3</v>
      </c>
      <c r="J27" s="59"/>
      <c r="K27" s="55">
        <v>25</v>
      </c>
      <c r="L27" s="55" t="s">
        <v>402</v>
      </c>
      <c r="M27" s="81" t="s">
        <v>40</v>
      </c>
      <c r="N27" s="81">
        <v>3</v>
      </c>
      <c r="O27" s="85"/>
      <c r="P27" s="56">
        <v>25</v>
      </c>
      <c r="Q27" s="56" t="s">
        <v>301</v>
      </c>
      <c r="R27" s="81" t="s">
        <v>68</v>
      </c>
      <c r="S27" s="81">
        <v>2</v>
      </c>
      <c r="T27" s="85"/>
      <c r="U27" s="85"/>
      <c r="V27" s="85"/>
      <c r="Z27" s="247" t="s">
        <v>233</v>
      </c>
      <c r="AA27" s="248"/>
      <c r="AB27" s="248"/>
    </row>
    <row r="28" spans="1:28" ht="13.5" customHeight="1" thickBot="1">
      <c r="A28" s="54">
        <v>4</v>
      </c>
      <c r="B28" s="54" t="s">
        <v>258</v>
      </c>
      <c r="C28" s="68" t="s">
        <v>453</v>
      </c>
      <c r="D28" s="60">
        <v>3</v>
      </c>
      <c r="F28" s="53">
        <v>26</v>
      </c>
      <c r="G28" s="54" t="s">
        <v>359</v>
      </c>
      <c r="H28" s="58" t="s">
        <v>186</v>
      </c>
      <c r="I28" s="87">
        <v>3</v>
      </c>
      <c r="J28" s="83"/>
      <c r="K28" s="55">
        <v>26</v>
      </c>
      <c r="L28" s="55" t="s">
        <v>403</v>
      </c>
      <c r="M28" s="81" t="s">
        <v>59</v>
      </c>
      <c r="N28" s="81">
        <v>3</v>
      </c>
      <c r="O28" s="85"/>
      <c r="P28" s="56">
        <v>26</v>
      </c>
      <c r="Q28" s="56" t="s">
        <v>302</v>
      </c>
      <c r="R28" s="81" t="s">
        <v>183</v>
      </c>
      <c r="S28" s="81">
        <v>1</v>
      </c>
      <c r="T28" s="85"/>
      <c r="U28" s="85"/>
      <c r="V28" s="85"/>
      <c r="Z28" s="249">
        <f>SUM(Z1:AB25)</f>
        <v>205</v>
      </c>
      <c r="AA28" s="250"/>
      <c r="AB28" s="251"/>
    </row>
    <row r="29" spans="1:28" ht="13.5" customHeight="1">
      <c r="A29" s="54">
        <v>5</v>
      </c>
      <c r="B29" s="54" t="s">
        <v>259</v>
      </c>
      <c r="C29" s="80" t="s">
        <v>89</v>
      </c>
      <c r="D29" s="60">
        <v>3</v>
      </c>
      <c r="F29" s="53">
        <v>27</v>
      </c>
      <c r="G29" s="54" t="s">
        <v>360</v>
      </c>
      <c r="H29" s="87" t="s">
        <v>41</v>
      </c>
      <c r="I29" s="87">
        <v>3</v>
      </c>
      <c r="J29" s="83"/>
      <c r="K29" s="55">
        <v>27</v>
      </c>
      <c r="L29" s="55" t="s">
        <v>404</v>
      </c>
      <c r="M29" s="81" t="s">
        <v>60</v>
      </c>
      <c r="N29" s="81">
        <v>3</v>
      </c>
      <c r="O29" s="69"/>
      <c r="P29" s="252" t="s">
        <v>8</v>
      </c>
      <c r="Q29" s="253"/>
      <c r="R29" s="253"/>
      <c r="S29" s="254"/>
      <c r="T29" s="50"/>
      <c r="U29" s="85"/>
      <c r="V29" s="85"/>
    </row>
    <row r="30" spans="1:28" ht="13.5" customHeight="1">
      <c r="A30" s="54">
        <v>6</v>
      </c>
      <c r="B30" s="54" t="s">
        <v>260</v>
      </c>
      <c r="C30" s="80" t="s">
        <v>91</v>
      </c>
      <c r="D30" s="60">
        <v>3</v>
      </c>
      <c r="F30" s="53">
        <v>28</v>
      </c>
      <c r="G30" s="54" t="s">
        <v>361</v>
      </c>
      <c r="H30" s="87" t="s">
        <v>57</v>
      </c>
      <c r="I30" s="87">
        <v>3</v>
      </c>
      <c r="J30" s="83"/>
      <c r="K30" s="55">
        <v>28</v>
      </c>
      <c r="L30" s="55" t="s">
        <v>405</v>
      </c>
      <c r="M30" s="60" t="s">
        <v>131</v>
      </c>
      <c r="N30" s="81">
        <v>3</v>
      </c>
      <c r="P30" s="56">
        <v>1</v>
      </c>
      <c r="Q30" s="56" t="s">
        <v>303</v>
      </c>
      <c r="R30" s="81" t="s">
        <v>99</v>
      </c>
      <c r="S30" s="81">
        <v>3</v>
      </c>
      <c r="T30" s="85"/>
      <c r="U30" s="85"/>
      <c r="V30" s="85"/>
    </row>
    <row r="31" spans="1:28" ht="13.5" customHeight="1">
      <c r="A31" s="54">
        <v>7</v>
      </c>
      <c r="B31" s="54" t="s">
        <v>261</v>
      </c>
      <c r="C31" s="68" t="s">
        <v>444</v>
      </c>
      <c r="D31" s="60">
        <v>3</v>
      </c>
      <c r="F31" s="53">
        <v>29</v>
      </c>
      <c r="G31" s="54" t="s">
        <v>362</v>
      </c>
      <c r="H31" s="87" t="s">
        <v>142</v>
      </c>
      <c r="I31" s="87">
        <v>2</v>
      </c>
      <c r="J31" s="59"/>
      <c r="K31" s="55">
        <v>29</v>
      </c>
      <c r="L31" s="55" t="s">
        <v>406</v>
      </c>
      <c r="M31" s="81" t="s">
        <v>32</v>
      </c>
      <c r="N31" s="81">
        <v>3</v>
      </c>
      <c r="O31" s="50"/>
      <c r="P31" s="56">
        <v>2</v>
      </c>
      <c r="Q31" s="56" t="s">
        <v>304</v>
      </c>
      <c r="R31" s="81" t="s">
        <v>177</v>
      </c>
      <c r="S31" s="81">
        <v>3</v>
      </c>
      <c r="T31" s="85"/>
      <c r="U31" s="85"/>
      <c r="V31" s="85"/>
    </row>
    <row r="32" spans="1:28" ht="13.5" customHeight="1">
      <c r="A32" s="54">
        <v>8</v>
      </c>
      <c r="B32" s="54" t="s">
        <v>262</v>
      </c>
      <c r="C32" s="80" t="s">
        <v>92</v>
      </c>
      <c r="D32" s="60">
        <v>3</v>
      </c>
      <c r="F32" s="53">
        <v>30</v>
      </c>
      <c r="G32" s="54" t="s">
        <v>363</v>
      </c>
      <c r="H32" s="58" t="s">
        <v>39</v>
      </c>
      <c r="I32" s="87">
        <v>3</v>
      </c>
      <c r="J32" s="50"/>
      <c r="K32" s="252" t="s">
        <v>4</v>
      </c>
      <c r="L32" s="253"/>
      <c r="M32" s="253"/>
      <c r="N32" s="254"/>
      <c r="O32" s="85"/>
      <c r="P32" s="56">
        <v>3</v>
      </c>
      <c r="Q32" s="56" t="s">
        <v>305</v>
      </c>
      <c r="R32" s="81" t="s">
        <v>101</v>
      </c>
      <c r="S32" s="81">
        <v>2</v>
      </c>
      <c r="T32" s="85"/>
      <c r="U32" s="85"/>
      <c r="V32" s="85"/>
    </row>
    <row r="33" spans="1:22" ht="13.5" customHeight="1">
      <c r="A33" s="54">
        <v>9</v>
      </c>
      <c r="B33" s="54" t="s">
        <v>263</v>
      </c>
      <c r="C33" s="80" t="s">
        <v>93</v>
      </c>
      <c r="D33" s="60">
        <v>3</v>
      </c>
      <c r="F33" s="264" t="s">
        <v>4</v>
      </c>
      <c r="G33" s="265"/>
      <c r="H33" s="265"/>
      <c r="I33" s="265"/>
      <c r="J33" s="83"/>
      <c r="K33" s="55">
        <v>1</v>
      </c>
      <c r="L33" s="55" t="s">
        <v>407</v>
      </c>
      <c r="M33" s="70" t="s">
        <v>177</v>
      </c>
      <c r="N33" s="81">
        <v>3</v>
      </c>
      <c r="O33" s="85"/>
      <c r="P33" s="56">
        <v>4</v>
      </c>
      <c r="Q33" s="56" t="s">
        <v>306</v>
      </c>
      <c r="R33" s="81" t="s">
        <v>181</v>
      </c>
      <c r="S33" s="81">
        <v>3</v>
      </c>
      <c r="T33" s="85"/>
      <c r="U33" s="85"/>
      <c r="V33" s="85"/>
    </row>
    <row r="34" spans="1:22" ht="13.5" customHeight="1">
      <c r="A34" s="54">
        <v>10</v>
      </c>
      <c r="B34" s="54" t="s">
        <v>264</v>
      </c>
      <c r="C34" s="80" t="s">
        <v>69</v>
      </c>
      <c r="D34" s="60">
        <v>3</v>
      </c>
      <c r="F34" s="53">
        <v>1</v>
      </c>
      <c r="G34" s="53" t="s">
        <v>364</v>
      </c>
      <c r="H34" s="87" t="s">
        <v>75</v>
      </c>
      <c r="I34" s="87">
        <v>3</v>
      </c>
      <c r="J34" s="83"/>
      <c r="K34" s="55">
        <v>2</v>
      </c>
      <c r="L34" s="55" t="s">
        <v>408</v>
      </c>
      <c r="M34" s="81" t="s">
        <v>83</v>
      </c>
      <c r="N34" s="81">
        <v>3</v>
      </c>
      <c r="O34" s="85"/>
      <c r="P34" s="56">
        <v>5</v>
      </c>
      <c r="Q34" s="56" t="s">
        <v>307</v>
      </c>
      <c r="R34" s="91" t="s">
        <v>450</v>
      </c>
      <c r="S34" s="91" t="s">
        <v>454</v>
      </c>
      <c r="T34" s="85"/>
      <c r="U34" s="85"/>
      <c r="V34" s="85"/>
    </row>
    <row r="35" spans="1:22" ht="13.5" customHeight="1">
      <c r="A35" s="54">
        <v>11</v>
      </c>
      <c r="B35" s="54" t="s">
        <v>265</v>
      </c>
      <c r="C35" s="80" t="s">
        <v>71</v>
      </c>
      <c r="D35" s="60">
        <v>3</v>
      </c>
      <c r="F35" s="53">
        <v>2</v>
      </c>
      <c r="G35" s="53" t="s">
        <v>365</v>
      </c>
      <c r="H35" s="87" t="s">
        <v>143</v>
      </c>
      <c r="I35" s="87">
        <v>3</v>
      </c>
      <c r="J35" s="83"/>
      <c r="K35" s="55">
        <v>3</v>
      </c>
      <c r="L35" s="55" t="s">
        <v>409</v>
      </c>
      <c r="M35" s="60" t="s">
        <v>196</v>
      </c>
      <c r="N35" s="81" t="s">
        <v>454</v>
      </c>
      <c r="O35" s="85"/>
      <c r="P35" s="56">
        <v>6</v>
      </c>
      <c r="Q35" s="56" t="s">
        <v>308</v>
      </c>
      <c r="R35" s="91" t="s">
        <v>194</v>
      </c>
      <c r="S35" s="91" t="s">
        <v>454</v>
      </c>
      <c r="T35" s="85"/>
      <c r="U35" s="85"/>
      <c r="V35" s="85"/>
    </row>
    <row r="36" spans="1:22" ht="13.5" customHeight="1">
      <c r="A36" s="54">
        <v>12</v>
      </c>
      <c r="B36" s="54" t="s">
        <v>266</v>
      </c>
      <c r="C36" s="80" t="s">
        <v>74</v>
      </c>
      <c r="D36" s="60">
        <v>3</v>
      </c>
      <c r="F36" s="53">
        <v>3</v>
      </c>
      <c r="G36" s="53" t="s">
        <v>366</v>
      </c>
      <c r="H36" s="87" t="s">
        <v>492</v>
      </c>
      <c r="I36" s="87">
        <v>3</v>
      </c>
      <c r="J36" s="83"/>
      <c r="K36" s="55">
        <v>4</v>
      </c>
      <c r="L36" s="55" t="s">
        <v>410</v>
      </c>
      <c r="M36" s="87" t="s">
        <v>72</v>
      </c>
      <c r="N36" s="81">
        <v>2</v>
      </c>
      <c r="O36" s="85"/>
      <c r="P36" s="56">
        <v>7</v>
      </c>
      <c r="Q36" s="56" t="s">
        <v>309</v>
      </c>
      <c r="R36" s="81" t="s">
        <v>103</v>
      </c>
      <c r="S36" s="81">
        <v>3</v>
      </c>
      <c r="T36" s="85"/>
      <c r="U36" s="85"/>
      <c r="V36" s="85"/>
    </row>
    <row r="37" spans="1:22" ht="13.5" customHeight="1">
      <c r="A37" s="54">
        <v>13</v>
      </c>
      <c r="B37" s="54" t="s">
        <v>267</v>
      </c>
      <c r="C37" s="80" t="s">
        <v>78</v>
      </c>
      <c r="D37" s="60">
        <v>3</v>
      </c>
      <c r="F37" s="53">
        <v>4</v>
      </c>
      <c r="G37" s="53" t="s">
        <v>367</v>
      </c>
      <c r="H37" s="87" t="s">
        <v>77</v>
      </c>
      <c r="I37" s="87">
        <v>3</v>
      </c>
      <c r="J37" s="83"/>
      <c r="K37" s="55">
        <v>5</v>
      </c>
      <c r="L37" s="55" t="s">
        <v>411</v>
      </c>
      <c r="M37" s="64" t="s">
        <v>105</v>
      </c>
      <c r="N37" s="81">
        <v>2</v>
      </c>
      <c r="O37" s="85"/>
      <c r="P37" s="56">
        <v>8</v>
      </c>
      <c r="Q37" s="56" t="s">
        <v>310</v>
      </c>
      <c r="R37" s="81" t="s">
        <v>105</v>
      </c>
      <c r="S37" s="81">
        <v>3</v>
      </c>
      <c r="T37" s="85"/>
      <c r="U37" s="85"/>
      <c r="V37" s="85"/>
    </row>
    <row r="38" spans="1:22" ht="13.5" customHeight="1">
      <c r="A38" s="54">
        <v>14</v>
      </c>
      <c r="B38" s="54" t="s">
        <v>268</v>
      </c>
      <c r="C38" s="80" t="s">
        <v>79</v>
      </c>
      <c r="D38" s="60">
        <v>3</v>
      </c>
      <c r="F38" s="53">
        <v>5</v>
      </c>
      <c r="G38" s="53" t="s">
        <v>368</v>
      </c>
      <c r="H38" s="87" t="s">
        <v>69</v>
      </c>
      <c r="I38" s="87">
        <v>3</v>
      </c>
      <c r="J38" s="83"/>
      <c r="K38" s="55">
        <v>6</v>
      </c>
      <c r="L38" s="55" t="s">
        <v>412</v>
      </c>
      <c r="M38" s="81" t="s">
        <v>87</v>
      </c>
      <c r="N38" s="81">
        <v>2</v>
      </c>
      <c r="O38" s="85"/>
      <c r="P38" s="56">
        <v>9</v>
      </c>
      <c r="Q38" s="56" t="s">
        <v>311</v>
      </c>
      <c r="R38" s="81" t="s">
        <v>107</v>
      </c>
      <c r="S38" s="81">
        <v>3</v>
      </c>
      <c r="T38" s="85"/>
      <c r="U38" s="85"/>
      <c r="V38" s="85"/>
    </row>
    <row r="39" spans="1:22" ht="13.5" customHeight="1">
      <c r="A39" s="54">
        <v>15</v>
      </c>
      <c r="B39" s="54" t="s">
        <v>269</v>
      </c>
      <c r="C39" s="80" t="s">
        <v>80</v>
      </c>
      <c r="D39" s="60">
        <v>3</v>
      </c>
      <c r="F39" s="53">
        <v>6</v>
      </c>
      <c r="G39" s="53" t="s">
        <v>369</v>
      </c>
      <c r="H39" s="87" t="s">
        <v>81</v>
      </c>
      <c r="I39" s="87">
        <v>3</v>
      </c>
      <c r="J39" s="83"/>
      <c r="K39" s="55">
        <v>7</v>
      </c>
      <c r="L39" s="55" t="s">
        <v>413</v>
      </c>
      <c r="M39" s="81" t="s">
        <v>88</v>
      </c>
      <c r="N39" s="81">
        <v>3</v>
      </c>
      <c r="O39" s="85"/>
      <c r="P39" s="56">
        <v>10</v>
      </c>
      <c r="Q39" s="56" t="s">
        <v>312</v>
      </c>
      <c r="R39" s="81" t="s">
        <v>109</v>
      </c>
      <c r="S39" s="81">
        <v>2</v>
      </c>
      <c r="T39" s="85"/>
      <c r="U39" s="85"/>
      <c r="V39" s="85"/>
    </row>
    <row r="40" spans="1:22" ht="13.5" customHeight="1">
      <c r="A40" s="54">
        <v>16</v>
      </c>
      <c r="B40" s="54" t="s">
        <v>270</v>
      </c>
      <c r="C40" s="80" t="s">
        <v>82</v>
      </c>
      <c r="D40" s="60">
        <v>3</v>
      </c>
      <c r="F40" s="53">
        <v>7</v>
      </c>
      <c r="G40" s="53" t="s">
        <v>370</v>
      </c>
      <c r="H40" s="93" t="s">
        <v>74</v>
      </c>
      <c r="I40" s="87">
        <v>3</v>
      </c>
      <c r="J40" s="83"/>
      <c r="K40" s="55">
        <v>8</v>
      </c>
      <c r="L40" s="55" t="s">
        <v>414</v>
      </c>
      <c r="M40" s="72" t="s">
        <v>457</v>
      </c>
      <c r="N40" s="81">
        <v>3</v>
      </c>
      <c r="O40" s="85"/>
      <c r="P40" s="56">
        <v>11</v>
      </c>
      <c r="Q40" s="56" t="s">
        <v>313</v>
      </c>
      <c r="R40" s="81" t="s">
        <v>111</v>
      </c>
      <c r="S40" s="81">
        <v>2</v>
      </c>
      <c r="T40" s="85"/>
      <c r="U40" s="85"/>
      <c r="V40" s="85"/>
    </row>
    <row r="41" spans="1:22" ht="13.5" customHeight="1">
      <c r="A41" s="54">
        <v>17</v>
      </c>
      <c r="B41" s="54" t="s">
        <v>271</v>
      </c>
      <c r="C41" s="80" t="s">
        <v>553</v>
      </c>
      <c r="D41" s="60">
        <v>3</v>
      </c>
      <c r="F41" s="53">
        <v>8</v>
      </c>
      <c r="G41" s="53" t="s">
        <v>371</v>
      </c>
      <c r="H41" s="92" t="s">
        <v>78</v>
      </c>
      <c r="I41" s="87">
        <v>3</v>
      </c>
      <c r="J41" s="83"/>
      <c r="K41" s="55">
        <v>9</v>
      </c>
      <c r="L41" s="55" t="s">
        <v>415</v>
      </c>
      <c r="M41" s="71" t="s">
        <v>458</v>
      </c>
      <c r="N41" s="81">
        <v>3</v>
      </c>
      <c r="O41" s="85"/>
      <c r="P41" s="56">
        <v>12</v>
      </c>
      <c r="Q41" s="56" t="s">
        <v>314</v>
      </c>
      <c r="R41" s="81" t="s">
        <v>88</v>
      </c>
      <c r="S41" s="81">
        <v>3</v>
      </c>
      <c r="T41" s="85"/>
    </row>
    <row r="42" spans="1:22" ht="13.5" customHeight="1">
      <c r="A42" s="54">
        <v>18</v>
      </c>
      <c r="B42" s="54" t="s">
        <v>272</v>
      </c>
      <c r="C42" s="80" t="s">
        <v>84</v>
      </c>
      <c r="D42" s="60">
        <v>3</v>
      </c>
      <c r="F42" s="53">
        <v>9</v>
      </c>
      <c r="G42" s="53" t="s">
        <v>372</v>
      </c>
      <c r="H42" s="92" t="s">
        <v>79</v>
      </c>
      <c r="I42" s="87">
        <v>3</v>
      </c>
      <c r="J42" s="83"/>
      <c r="K42" s="55">
        <v>10</v>
      </c>
      <c r="L42" s="55" t="s">
        <v>416</v>
      </c>
      <c r="M42" s="74" t="s">
        <v>114</v>
      </c>
      <c r="N42" s="81">
        <v>3</v>
      </c>
      <c r="O42" s="85"/>
      <c r="P42" s="56">
        <v>13</v>
      </c>
      <c r="Q42" s="56" t="s">
        <v>315</v>
      </c>
      <c r="R42" s="81" t="s">
        <v>113</v>
      </c>
      <c r="S42" s="81">
        <v>3</v>
      </c>
      <c r="T42" s="85"/>
      <c r="U42" s="47"/>
      <c r="V42" s="47"/>
    </row>
    <row r="43" spans="1:22" ht="13.5" customHeight="1">
      <c r="A43" s="54">
        <v>19</v>
      </c>
      <c r="B43" s="54" t="s">
        <v>273</v>
      </c>
      <c r="C43" s="94" t="s">
        <v>446</v>
      </c>
      <c r="D43" s="73">
        <v>3</v>
      </c>
      <c r="F43" s="53">
        <v>10</v>
      </c>
      <c r="G43" s="53" t="s">
        <v>373</v>
      </c>
      <c r="H43" s="92" t="s">
        <v>80</v>
      </c>
      <c r="I43" s="87">
        <v>3</v>
      </c>
      <c r="J43" s="83"/>
      <c r="K43" s="55">
        <v>11</v>
      </c>
      <c r="L43" s="55" t="s">
        <v>417</v>
      </c>
      <c r="M43" s="74" t="s">
        <v>81</v>
      </c>
      <c r="N43" s="81">
        <v>3</v>
      </c>
      <c r="O43" s="85"/>
      <c r="P43" s="56">
        <v>14</v>
      </c>
      <c r="Q43" s="56" t="s">
        <v>316</v>
      </c>
      <c r="R43" s="81" t="s">
        <v>144</v>
      </c>
      <c r="S43" s="81">
        <v>2</v>
      </c>
      <c r="T43" s="85"/>
      <c r="U43" s="85"/>
      <c r="V43" s="85"/>
    </row>
    <row r="44" spans="1:22" ht="13.5" customHeight="1">
      <c r="A44" s="252" t="s">
        <v>9</v>
      </c>
      <c r="B44" s="253"/>
      <c r="C44" s="253"/>
      <c r="D44" s="254"/>
      <c r="F44" s="53">
        <v>11</v>
      </c>
      <c r="G44" s="53" t="s">
        <v>374</v>
      </c>
      <c r="H44" s="92" t="s">
        <v>82</v>
      </c>
      <c r="I44" s="87">
        <v>3</v>
      </c>
      <c r="J44" s="83"/>
      <c r="K44" s="55">
        <v>12</v>
      </c>
      <c r="L44" s="55" t="s">
        <v>418</v>
      </c>
      <c r="M44" s="74" t="s">
        <v>71</v>
      </c>
      <c r="N44" s="81">
        <v>3</v>
      </c>
      <c r="O44" s="69"/>
      <c r="P44" s="56">
        <v>15</v>
      </c>
      <c r="Q44" s="56" t="s">
        <v>317</v>
      </c>
      <c r="R44" s="81" t="s">
        <v>449</v>
      </c>
      <c r="S44" s="81">
        <v>1</v>
      </c>
      <c r="T44" s="85"/>
      <c r="U44" s="85"/>
      <c r="V44" s="85"/>
    </row>
    <row r="45" spans="1:22" ht="13.5" customHeight="1">
      <c r="A45" s="54">
        <v>1</v>
      </c>
      <c r="B45" s="54" t="s">
        <v>274</v>
      </c>
      <c r="C45" s="88" t="s">
        <v>63</v>
      </c>
      <c r="D45" s="67" t="s">
        <v>462</v>
      </c>
      <c r="F45" s="53">
        <v>12</v>
      </c>
      <c r="G45" s="53" t="s">
        <v>375</v>
      </c>
      <c r="H45" s="92" t="s">
        <v>84</v>
      </c>
      <c r="I45" s="87">
        <v>3</v>
      </c>
      <c r="J45" s="83"/>
      <c r="K45" s="55">
        <v>13</v>
      </c>
      <c r="L45" s="55" t="s">
        <v>419</v>
      </c>
      <c r="M45" s="74" t="s">
        <v>74</v>
      </c>
      <c r="N45" s="81">
        <v>3</v>
      </c>
      <c r="O45" s="69"/>
      <c r="P45" s="56">
        <v>16</v>
      </c>
      <c r="Q45" s="56" t="s">
        <v>318</v>
      </c>
      <c r="R45" s="81" t="s">
        <v>114</v>
      </c>
      <c r="S45" s="81">
        <v>1</v>
      </c>
      <c r="T45" s="85"/>
    </row>
    <row r="46" spans="1:22" ht="13.5" customHeight="1">
      <c r="A46" s="54">
        <v>2</v>
      </c>
      <c r="B46" s="54" t="s">
        <v>275</v>
      </c>
      <c r="C46" s="88" t="s">
        <v>445</v>
      </c>
      <c r="D46" s="67" t="s">
        <v>490</v>
      </c>
      <c r="F46" s="53">
        <v>13</v>
      </c>
      <c r="G46" s="53" t="s">
        <v>376</v>
      </c>
      <c r="H46" s="58" t="s">
        <v>96</v>
      </c>
      <c r="I46" s="87">
        <v>3</v>
      </c>
      <c r="J46" s="83"/>
      <c r="K46" s="55">
        <v>14</v>
      </c>
      <c r="L46" s="55" t="s">
        <v>420</v>
      </c>
      <c r="M46" s="81" t="s">
        <v>78</v>
      </c>
      <c r="N46" s="81">
        <v>3</v>
      </c>
      <c r="O46" s="69"/>
      <c r="P46" s="56">
        <v>17</v>
      </c>
      <c r="Q46" s="56" t="s">
        <v>319</v>
      </c>
      <c r="R46" s="81" t="s">
        <v>115</v>
      </c>
      <c r="S46" s="81">
        <v>2</v>
      </c>
      <c r="T46" s="85"/>
    </row>
    <row r="47" spans="1:22" ht="13.5" customHeight="1">
      <c r="A47" s="54">
        <v>3</v>
      </c>
      <c r="B47" s="54" t="s">
        <v>276</v>
      </c>
      <c r="C47" s="80" t="s">
        <v>76</v>
      </c>
      <c r="D47" s="60" t="s">
        <v>455</v>
      </c>
      <c r="F47" s="262" t="s">
        <v>9</v>
      </c>
      <c r="G47" s="263"/>
      <c r="H47" s="263"/>
      <c r="I47" s="263"/>
      <c r="J47" s="83"/>
      <c r="K47" s="55">
        <v>15</v>
      </c>
      <c r="L47" s="55" t="s">
        <v>421</v>
      </c>
      <c r="M47" s="60" t="s">
        <v>5</v>
      </c>
      <c r="N47" s="81">
        <v>3</v>
      </c>
      <c r="O47" s="50"/>
      <c r="P47" s="56">
        <v>18</v>
      </c>
      <c r="Q47" s="56" t="s">
        <v>320</v>
      </c>
      <c r="R47" s="81" t="s">
        <v>81</v>
      </c>
      <c r="S47" s="81">
        <v>3</v>
      </c>
      <c r="T47" s="85"/>
    </row>
    <row r="48" spans="1:22" ht="13.5" customHeight="1">
      <c r="A48" s="75"/>
      <c r="B48" s="75"/>
      <c r="C48" s="51"/>
      <c r="D48" s="85"/>
      <c r="F48" s="56">
        <v>1</v>
      </c>
      <c r="G48" s="56" t="s">
        <v>377</v>
      </c>
      <c r="H48" s="92" t="s">
        <v>94</v>
      </c>
      <c r="I48" s="92" t="s">
        <v>460</v>
      </c>
      <c r="J48" s="83"/>
      <c r="K48" s="55">
        <v>16</v>
      </c>
      <c r="L48" s="55" t="s">
        <v>422</v>
      </c>
      <c r="M48" s="81" t="s">
        <v>82</v>
      </c>
      <c r="N48" s="81">
        <v>3</v>
      </c>
      <c r="O48" s="85"/>
      <c r="P48" s="56">
        <v>19</v>
      </c>
      <c r="Q48" s="56" t="s">
        <v>321</v>
      </c>
      <c r="R48" s="95" t="s">
        <v>116</v>
      </c>
      <c r="S48" s="95">
        <v>3</v>
      </c>
      <c r="T48" s="47"/>
    </row>
    <row r="49" spans="1:28" ht="13.5" customHeight="1">
      <c r="A49" s="76"/>
      <c r="B49" s="76"/>
      <c r="C49" s="85"/>
      <c r="D49" s="51"/>
      <c r="F49" s="56">
        <v>2</v>
      </c>
      <c r="G49" s="56" t="s">
        <v>463</v>
      </c>
      <c r="H49" s="87" t="s">
        <v>445</v>
      </c>
      <c r="I49" s="67" t="s">
        <v>490</v>
      </c>
      <c r="J49" s="83"/>
      <c r="K49" s="55">
        <v>17</v>
      </c>
      <c r="L49" s="55" t="s">
        <v>423</v>
      </c>
      <c r="M49" s="81" t="s">
        <v>95</v>
      </c>
      <c r="N49" s="81">
        <v>3</v>
      </c>
      <c r="P49" s="56">
        <v>20</v>
      </c>
      <c r="Q49" s="56" t="s">
        <v>322</v>
      </c>
      <c r="R49" s="96" t="s">
        <v>84</v>
      </c>
      <c r="S49" s="96">
        <v>3</v>
      </c>
      <c r="T49" s="85"/>
    </row>
    <row r="50" spans="1:28" ht="13.5" customHeight="1">
      <c r="A50" s="75"/>
      <c r="B50" s="75"/>
      <c r="C50" s="51"/>
      <c r="D50" s="51"/>
      <c r="F50" s="56">
        <v>3</v>
      </c>
      <c r="G50" s="56" t="s">
        <v>493</v>
      </c>
      <c r="H50" s="92" t="s">
        <v>76</v>
      </c>
      <c r="I50" s="92" t="s">
        <v>455</v>
      </c>
      <c r="K50" s="55">
        <v>18</v>
      </c>
      <c r="L50" s="55" t="s">
        <v>424</v>
      </c>
      <c r="M50" s="81" t="s">
        <v>84</v>
      </c>
      <c r="N50" s="81">
        <v>3</v>
      </c>
      <c r="P50" s="246" t="s">
        <v>9</v>
      </c>
      <c r="Q50" s="246"/>
      <c r="R50" s="246"/>
      <c r="S50" s="246"/>
      <c r="T50" s="85"/>
    </row>
    <row r="51" spans="1:28" ht="13.5" customHeight="1">
      <c r="A51" s="75"/>
      <c r="B51" s="75"/>
      <c r="C51" s="51"/>
      <c r="D51" s="51"/>
      <c r="E51" s="51"/>
      <c r="F51" s="75"/>
      <c r="G51" s="75"/>
      <c r="K51" s="55">
        <v>19</v>
      </c>
      <c r="L51" s="55" t="s">
        <v>425</v>
      </c>
      <c r="M51" s="81" t="s">
        <v>190</v>
      </c>
      <c r="N51" s="81">
        <v>3</v>
      </c>
      <c r="P51" s="56">
        <v>1</v>
      </c>
      <c r="Q51" s="56" t="s">
        <v>322</v>
      </c>
      <c r="R51" s="81" t="s">
        <v>461</v>
      </c>
      <c r="S51" s="81" t="s">
        <v>454</v>
      </c>
      <c r="T51" s="85"/>
    </row>
    <row r="52" spans="1:28" ht="13.5" customHeight="1">
      <c r="A52" s="75"/>
      <c r="B52" s="75"/>
      <c r="C52" s="51"/>
      <c r="D52" s="51"/>
      <c r="E52" s="51"/>
      <c r="F52" s="75"/>
      <c r="G52" s="75"/>
      <c r="K52" s="252" t="s">
        <v>9</v>
      </c>
      <c r="L52" s="253"/>
      <c r="M52" s="253"/>
      <c r="N52" s="254"/>
      <c r="P52" s="56">
        <v>2</v>
      </c>
      <c r="Q52" s="56" t="s">
        <v>464</v>
      </c>
      <c r="R52" s="81" t="s">
        <v>86</v>
      </c>
      <c r="S52" s="67" t="s">
        <v>490</v>
      </c>
      <c r="T52" s="85"/>
    </row>
    <row r="53" spans="1:28" ht="13.5" customHeight="1">
      <c r="A53" s="75"/>
      <c r="B53" s="75"/>
      <c r="C53" s="51"/>
      <c r="D53" s="51"/>
      <c r="E53" s="51"/>
      <c r="F53" s="75"/>
      <c r="G53" s="75"/>
      <c r="K53" s="114">
        <v>1</v>
      </c>
      <c r="L53" s="114" t="s">
        <v>426</v>
      </c>
      <c r="M53" s="64" t="s">
        <v>85</v>
      </c>
      <c r="N53" s="64" t="s">
        <v>462</v>
      </c>
      <c r="P53" s="56">
        <v>3</v>
      </c>
      <c r="Q53" s="56" t="s">
        <v>491</v>
      </c>
      <c r="R53" s="81" t="s">
        <v>456</v>
      </c>
      <c r="S53" s="81" t="s">
        <v>171</v>
      </c>
    </row>
    <row r="54" spans="1:28" ht="13.5" customHeight="1">
      <c r="A54" s="75"/>
      <c r="B54" s="75"/>
      <c r="C54" s="51"/>
      <c r="D54" s="51"/>
      <c r="E54" s="51"/>
      <c r="F54" s="75"/>
      <c r="G54" s="75"/>
      <c r="K54" s="114">
        <v>2</v>
      </c>
      <c r="L54" s="114" t="s">
        <v>427</v>
      </c>
      <c r="M54" s="81" t="s">
        <v>97</v>
      </c>
      <c r="N54" s="81" t="s">
        <v>460</v>
      </c>
    </row>
    <row r="55" spans="1:28" ht="13.5" customHeight="1">
      <c r="A55" s="75"/>
      <c r="B55" s="75"/>
      <c r="C55" s="51"/>
      <c r="D55" s="51"/>
      <c r="E55" s="51"/>
      <c r="F55" s="75"/>
      <c r="G55" s="75"/>
      <c r="K55" s="114">
        <v>3</v>
      </c>
      <c r="L55" s="114" t="s">
        <v>428</v>
      </c>
      <c r="M55" s="60" t="s">
        <v>555</v>
      </c>
      <c r="N55" s="81" t="s">
        <v>462</v>
      </c>
    </row>
    <row r="56" spans="1:28" ht="13.5" customHeight="1">
      <c r="A56" s="75"/>
      <c r="B56" s="75"/>
      <c r="C56" s="51"/>
      <c r="D56" s="51"/>
      <c r="E56" s="51"/>
      <c r="F56" s="75"/>
      <c r="G56" s="75"/>
      <c r="K56" s="114">
        <v>4</v>
      </c>
      <c r="L56" s="114" t="s">
        <v>429</v>
      </c>
      <c r="M56" s="81" t="s">
        <v>86</v>
      </c>
      <c r="N56" s="60" t="s">
        <v>490</v>
      </c>
      <c r="AB56" s="65"/>
    </row>
    <row r="57" spans="1:28" ht="13.5" customHeight="1">
      <c r="A57" s="75"/>
      <c r="B57" s="75"/>
      <c r="C57" s="51"/>
      <c r="D57" s="51"/>
      <c r="E57" s="51"/>
      <c r="F57" s="75"/>
      <c r="G57" s="75"/>
      <c r="K57" s="114">
        <v>5</v>
      </c>
      <c r="L57" s="114" t="s">
        <v>430</v>
      </c>
      <c r="M57" s="81" t="s">
        <v>90</v>
      </c>
      <c r="N57" s="81" t="s">
        <v>455</v>
      </c>
    </row>
    <row r="58" spans="1:28" ht="13.5" customHeight="1">
      <c r="A58" s="75"/>
      <c r="B58" s="75"/>
      <c r="C58" s="51"/>
      <c r="D58" s="51"/>
      <c r="E58" s="51"/>
      <c r="F58" s="75"/>
      <c r="G58" s="75"/>
    </row>
    <row r="59" spans="1:28" ht="13.5" customHeight="1">
      <c r="A59" s="75"/>
      <c r="B59" s="75"/>
      <c r="C59" s="51"/>
      <c r="D59" s="51"/>
      <c r="E59" s="51"/>
      <c r="F59" s="75"/>
      <c r="G59" s="75"/>
    </row>
    <row r="60" spans="1:28" ht="13.5" customHeight="1">
      <c r="A60" s="75"/>
      <c r="B60" s="75"/>
      <c r="C60" s="51"/>
      <c r="D60" s="51"/>
      <c r="E60" s="51"/>
      <c r="F60" s="75"/>
      <c r="G60" s="75"/>
    </row>
    <row r="61" spans="1:28" ht="13.5" customHeight="1">
      <c r="A61" s="75"/>
      <c r="B61" s="75"/>
      <c r="C61" s="51"/>
      <c r="D61" s="51"/>
      <c r="E61" s="51"/>
      <c r="F61" s="75"/>
      <c r="G61" s="75"/>
    </row>
    <row r="62" spans="1:28" ht="13.5" customHeight="1">
      <c r="A62" s="75"/>
      <c r="B62" s="75"/>
      <c r="C62" s="51"/>
      <c r="D62" s="51"/>
      <c r="E62" s="51"/>
      <c r="F62" s="75"/>
      <c r="G62" s="75"/>
    </row>
    <row r="63" spans="1:28" ht="13.5" customHeight="1">
      <c r="A63" s="75"/>
      <c r="B63" s="75"/>
      <c r="C63" s="51"/>
      <c r="D63" s="51"/>
      <c r="E63" s="51"/>
      <c r="F63" s="75"/>
      <c r="G63" s="75"/>
    </row>
    <row r="64" spans="1:28" ht="13.5" customHeight="1">
      <c r="F64" s="75"/>
      <c r="G64" s="75"/>
    </row>
  </sheetData>
  <sortState xmlns:xlrd2="http://schemas.microsoft.com/office/spreadsheetml/2017/richdata2" ref="W9:X17">
    <sortCondition ref="W9:W17"/>
  </sortState>
  <mergeCells count="20">
    <mergeCell ref="U2:X2"/>
    <mergeCell ref="P2:S2"/>
    <mergeCell ref="P29:S29"/>
    <mergeCell ref="F47:I47"/>
    <mergeCell ref="F33:I33"/>
    <mergeCell ref="F2:I2"/>
    <mergeCell ref="K2:N2"/>
    <mergeCell ref="A1:D1"/>
    <mergeCell ref="F1:I1"/>
    <mergeCell ref="A44:D44"/>
    <mergeCell ref="P1:S1"/>
    <mergeCell ref="K1:N1"/>
    <mergeCell ref="K32:N32"/>
    <mergeCell ref="A2:D2"/>
    <mergeCell ref="A24:D24"/>
    <mergeCell ref="P50:S50"/>
    <mergeCell ref="Z27:AB27"/>
    <mergeCell ref="Z28:AB28"/>
    <mergeCell ref="K52:N52"/>
    <mergeCell ref="U8:X8"/>
  </mergeCells>
  <phoneticPr fontId="24" type="noConversion"/>
  <printOptions horizontalCentered="1" verticalCentered="1"/>
  <pageMargins left="0.25" right="0.25" top="0.61211340206185605" bottom="0.33854166666666702" header="0.3" footer="0.3"/>
  <pageSetup paperSize="9" pageOrder="overThenDown" orientation="portrait" cellComments="atEnd" horizontalDpi="360" verticalDpi="360" r:id="rId1"/>
  <headerFooter>
    <oddHeader>&amp;C&amp;12KALANKAM '23 PROGRAM LIST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3FFCE-7758-441E-8EBF-FFD5FDAD9F6A}">
  <sheetPr codeName="Sheet3">
    <pageSetUpPr fitToPage="1"/>
  </sheetPr>
  <dimension ref="B1:R66"/>
  <sheetViews>
    <sheetView zoomScale="89" zoomScaleNormal="100" workbookViewId="0">
      <selection activeCell="I12" sqref="I12"/>
    </sheetView>
  </sheetViews>
  <sheetFormatPr defaultColWidth="9.140625" defaultRowHeight="13.15"/>
  <cols>
    <col min="1" max="1" width="0.85546875" style="35" customWidth="1"/>
    <col min="2" max="2" width="6.5" style="41" customWidth="1"/>
    <col min="3" max="3" width="5.35546875" style="35" bestFit="1" customWidth="1"/>
    <col min="4" max="4" width="8.140625" style="35" bestFit="1" customWidth="1"/>
    <col min="5" max="5" width="20.640625" style="35" customWidth="1"/>
    <col min="6" max="6" width="12.5" style="35" customWidth="1"/>
    <col min="7" max="7" width="1.35546875" style="35" customWidth="1"/>
    <col min="8" max="8" width="8.5" style="35" customWidth="1"/>
    <col min="9" max="9" width="7.5" style="35" customWidth="1"/>
    <col min="10" max="10" width="9.140625" style="35"/>
    <col min="11" max="11" width="20.640625" style="35" customWidth="1"/>
    <col min="12" max="16384" width="9.140625" style="35"/>
  </cols>
  <sheetData>
    <row r="1" spans="2:12" ht="19.899999999999999" customHeight="1" thickBot="1">
      <c r="B1" s="278" t="s">
        <v>150</v>
      </c>
      <c r="C1" s="279"/>
      <c r="D1" s="279"/>
      <c r="E1" s="279"/>
      <c r="F1" s="279"/>
      <c r="G1" s="279"/>
      <c r="H1" s="279"/>
      <c r="I1" s="279"/>
      <c r="J1" s="279"/>
      <c r="K1" s="279"/>
      <c r="L1" s="280"/>
    </row>
    <row r="2" spans="2:12" s="37" customFormat="1" ht="76.900000000000006" customHeight="1" thickBot="1">
      <c r="B2" s="109" t="s">
        <v>146</v>
      </c>
      <c r="C2" s="110" t="s">
        <v>147</v>
      </c>
      <c r="D2" s="110"/>
      <c r="E2" s="110" t="s">
        <v>148</v>
      </c>
      <c r="F2" s="111" t="s">
        <v>149</v>
      </c>
      <c r="G2" s="36"/>
      <c r="H2" s="109" t="s">
        <v>146</v>
      </c>
      <c r="I2" s="110" t="s">
        <v>147</v>
      </c>
      <c r="J2" s="110"/>
      <c r="K2" s="110" t="s">
        <v>148</v>
      </c>
      <c r="L2" s="111" t="s">
        <v>149</v>
      </c>
    </row>
    <row r="3" spans="2:12" ht="25.5" customHeight="1" thickBot="1">
      <c r="B3" s="274" t="s">
        <v>11</v>
      </c>
      <c r="C3" s="275"/>
      <c r="D3" s="275"/>
      <c r="E3" s="275"/>
      <c r="F3" s="276"/>
      <c r="G3" s="38"/>
      <c r="H3" s="274" t="s">
        <v>21</v>
      </c>
      <c r="I3" s="275"/>
      <c r="J3" s="275"/>
      <c r="K3" s="275"/>
      <c r="L3" s="276"/>
    </row>
    <row r="4" spans="2:12" ht="18" customHeight="1" thickBot="1">
      <c r="B4" s="268" t="s">
        <v>151</v>
      </c>
      <c r="C4" s="97">
        <v>1</v>
      </c>
      <c r="D4" s="97" t="s">
        <v>494</v>
      </c>
      <c r="E4" s="98" t="s">
        <v>157</v>
      </c>
      <c r="F4" s="99">
        <v>3</v>
      </c>
      <c r="G4" s="38"/>
      <c r="H4" s="271" t="s">
        <v>151</v>
      </c>
      <c r="I4" s="97">
        <v>1</v>
      </c>
      <c r="J4" s="97" t="s">
        <v>531</v>
      </c>
      <c r="K4" s="98" t="s">
        <v>176</v>
      </c>
      <c r="L4" s="99">
        <v>3</v>
      </c>
    </row>
    <row r="5" spans="2:12" ht="18" customHeight="1" thickBot="1">
      <c r="B5" s="269"/>
      <c r="C5" s="39">
        <v>3</v>
      </c>
      <c r="D5" s="97" t="s">
        <v>495</v>
      </c>
      <c r="E5" s="40" t="s">
        <v>473</v>
      </c>
      <c r="F5" s="100">
        <v>3</v>
      </c>
      <c r="G5" s="38"/>
      <c r="H5" s="272"/>
      <c r="I5" s="39">
        <v>2</v>
      </c>
      <c r="J5" s="97" t="s">
        <v>532</v>
      </c>
      <c r="K5" s="40" t="s">
        <v>168</v>
      </c>
      <c r="L5" s="100">
        <v>3</v>
      </c>
    </row>
    <row r="6" spans="2:12" ht="18" customHeight="1" thickBot="1">
      <c r="B6" s="269"/>
      <c r="C6" s="39">
        <v>4</v>
      </c>
      <c r="D6" s="97" t="s">
        <v>496</v>
      </c>
      <c r="E6" s="40" t="s">
        <v>154</v>
      </c>
      <c r="F6" s="100">
        <v>3</v>
      </c>
      <c r="G6" s="38"/>
      <c r="H6" s="272"/>
      <c r="I6" s="39">
        <v>3</v>
      </c>
      <c r="J6" s="97" t="s">
        <v>533</v>
      </c>
      <c r="K6" s="40" t="s">
        <v>25</v>
      </c>
      <c r="L6" s="100">
        <v>3</v>
      </c>
    </row>
    <row r="7" spans="2:12" ht="18" customHeight="1" thickBot="1">
      <c r="B7" s="269"/>
      <c r="C7" s="39">
        <v>5</v>
      </c>
      <c r="D7" s="97" t="s">
        <v>497</v>
      </c>
      <c r="E7" s="40" t="s">
        <v>153</v>
      </c>
      <c r="F7" s="100">
        <v>3</v>
      </c>
      <c r="G7" s="38"/>
      <c r="H7" s="272"/>
      <c r="I7" s="39">
        <v>4</v>
      </c>
      <c r="J7" s="97" t="s">
        <v>534</v>
      </c>
      <c r="K7" s="40" t="s">
        <v>15</v>
      </c>
      <c r="L7" s="100">
        <v>3</v>
      </c>
    </row>
    <row r="8" spans="2:12" ht="18" customHeight="1" thickBot="1">
      <c r="B8" s="269"/>
      <c r="C8" s="39">
        <v>6</v>
      </c>
      <c r="D8" s="97" t="s">
        <v>498</v>
      </c>
      <c r="E8" s="40" t="s">
        <v>152</v>
      </c>
      <c r="F8" s="100">
        <v>3</v>
      </c>
      <c r="G8" s="38"/>
      <c r="H8" s="272"/>
      <c r="I8" s="39">
        <v>5</v>
      </c>
      <c r="J8" s="97" t="s">
        <v>535</v>
      </c>
      <c r="K8" s="40" t="s">
        <v>165</v>
      </c>
      <c r="L8" s="100">
        <v>3</v>
      </c>
    </row>
    <row r="9" spans="2:12" ht="18" customHeight="1" thickBot="1">
      <c r="B9" s="269"/>
      <c r="C9" s="39">
        <v>7</v>
      </c>
      <c r="D9" s="97" t="s">
        <v>499</v>
      </c>
      <c r="E9" s="40" t="s">
        <v>19</v>
      </c>
      <c r="F9" s="100">
        <v>3</v>
      </c>
      <c r="G9" s="38"/>
      <c r="H9" s="272"/>
      <c r="I9" s="39">
        <v>6</v>
      </c>
      <c r="J9" s="97" t="s">
        <v>536</v>
      </c>
      <c r="K9" s="40" t="s">
        <v>16</v>
      </c>
      <c r="L9" s="100">
        <v>3</v>
      </c>
    </row>
    <row r="10" spans="2:12" ht="18" customHeight="1" thickBot="1">
      <c r="B10" s="269"/>
      <c r="C10" s="39">
        <v>8</v>
      </c>
      <c r="D10" s="97" t="s">
        <v>500</v>
      </c>
      <c r="E10" s="40" t="s">
        <v>156</v>
      </c>
      <c r="F10" s="100">
        <v>3</v>
      </c>
      <c r="G10" s="38"/>
      <c r="H10" s="272"/>
      <c r="I10" s="39">
        <v>7</v>
      </c>
      <c r="J10" s="97" t="s">
        <v>537</v>
      </c>
      <c r="K10" s="40" t="s">
        <v>175</v>
      </c>
      <c r="L10" s="100">
        <v>3</v>
      </c>
    </row>
    <row r="11" spans="2:12" ht="18" customHeight="1" thickBot="1">
      <c r="B11" s="269"/>
      <c r="C11" s="39">
        <v>9</v>
      </c>
      <c r="D11" s="97" t="s">
        <v>501</v>
      </c>
      <c r="E11" s="40" t="s">
        <v>158</v>
      </c>
      <c r="F11" s="100">
        <v>3</v>
      </c>
      <c r="G11" s="38"/>
      <c r="H11" s="272"/>
      <c r="I11" s="39">
        <v>8</v>
      </c>
      <c r="J11" s="97" t="s">
        <v>538</v>
      </c>
      <c r="K11" s="40" t="s">
        <v>20</v>
      </c>
      <c r="L11" s="100">
        <v>3</v>
      </c>
    </row>
    <row r="12" spans="2:12" ht="18" customHeight="1" thickBot="1">
      <c r="B12" s="269"/>
      <c r="C12" s="101">
        <v>10</v>
      </c>
      <c r="D12" s="97" t="s">
        <v>502</v>
      </c>
      <c r="E12" s="102" t="s">
        <v>155</v>
      </c>
      <c r="F12" s="103">
        <v>3</v>
      </c>
      <c r="G12" s="38"/>
      <c r="H12" s="272"/>
      <c r="I12" s="39">
        <v>9</v>
      </c>
      <c r="J12" s="97" t="s">
        <v>539</v>
      </c>
      <c r="K12" s="40" t="s">
        <v>153</v>
      </c>
      <c r="L12" s="100">
        <v>3</v>
      </c>
    </row>
    <row r="13" spans="2:12" ht="18" customHeight="1" thickBot="1">
      <c r="B13" s="270"/>
      <c r="C13" s="101">
        <v>11</v>
      </c>
      <c r="D13" s="97" t="s">
        <v>503</v>
      </c>
      <c r="E13" s="102" t="s">
        <v>159</v>
      </c>
      <c r="F13" s="103">
        <v>3</v>
      </c>
      <c r="G13" s="38"/>
      <c r="H13" s="272"/>
      <c r="I13" s="39">
        <v>10</v>
      </c>
      <c r="J13" s="97" t="s">
        <v>540</v>
      </c>
      <c r="K13" s="40" t="s">
        <v>173</v>
      </c>
      <c r="L13" s="100">
        <v>3</v>
      </c>
    </row>
    <row r="14" spans="2:12" s="37" customFormat="1" ht="21.4" customHeight="1" thickBot="1">
      <c r="B14" s="105" t="s">
        <v>160</v>
      </c>
      <c r="C14" s="106">
        <v>1</v>
      </c>
      <c r="D14" s="97" t="s">
        <v>504</v>
      </c>
      <c r="E14" s="107" t="s">
        <v>163</v>
      </c>
      <c r="F14" s="108" t="s">
        <v>13</v>
      </c>
      <c r="G14" s="36"/>
      <c r="H14" s="272"/>
      <c r="I14" s="39">
        <v>11</v>
      </c>
      <c r="J14" s="97" t="s">
        <v>541</v>
      </c>
      <c r="K14" s="40" t="s">
        <v>174</v>
      </c>
      <c r="L14" s="100">
        <v>3</v>
      </c>
    </row>
    <row r="15" spans="2:12" ht="18" customHeight="1" thickBot="1">
      <c r="B15" s="274" t="s">
        <v>14</v>
      </c>
      <c r="C15" s="275"/>
      <c r="D15" s="275"/>
      <c r="E15" s="275"/>
      <c r="F15" s="276"/>
      <c r="G15" s="38"/>
      <c r="H15" s="272"/>
      <c r="I15" s="39">
        <v>12</v>
      </c>
      <c r="J15" s="97" t="s">
        <v>542</v>
      </c>
      <c r="K15" s="40" t="s">
        <v>172</v>
      </c>
      <c r="L15" s="100">
        <v>3</v>
      </c>
    </row>
    <row r="16" spans="2:12" ht="18" customHeight="1" thickBot="1">
      <c r="B16" s="271" t="s">
        <v>151</v>
      </c>
      <c r="C16" s="97">
        <v>1</v>
      </c>
      <c r="D16" s="97" t="s">
        <v>505</v>
      </c>
      <c r="E16" s="98" t="s">
        <v>12</v>
      </c>
      <c r="F16" s="99">
        <v>3</v>
      </c>
      <c r="G16" s="38"/>
      <c r="H16" s="272"/>
      <c r="I16" s="39">
        <v>13</v>
      </c>
      <c r="J16" s="97" t="s">
        <v>543</v>
      </c>
      <c r="K16" s="40" t="s">
        <v>19</v>
      </c>
      <c r="L16" s="100">
        <v>3</v>
      </c>
    </row>
    <row r="17" spans="2:18" ht="18" customHeight="1" thickBot="1">
      <c r="B17" s="272"/>
      <c r="C17" s="39">
        <v>2</v>
      </c>
      <c r="D17" s="97" t="s">
        <v>506</v>
      </c>
      <c r="E17" s="40" t="s">
        <v>165</v>
      </c>
      <c r="F17" s="100">
        <v>3</v>
      </c>
      <c r="G17" s="38"/>
      <c r="H17" s="272"/>
      <c r="I17" s="101">
        <v>14</v>
      </c>
      <c r="J17" s="97" t="s">
        <v>544</v>
      </c>
      <c r="K17" s="102" t="s">
        <v>167</v>
      </c>
      <c r="L17" s="103">
        <v>3</v>
      </c>
    </row>
    <row r="18" spans="2:18" ht="18" customHeight="1" thickBot="1">
      <c r="B18" s="272"/>
      <c r="C18" s="39">
        <v>3</v>
      </c>
      <c r="D18" s="97" t="s">
        <v>507</v>
      </c>
      <c r="E18" s="40" t="s">
        <v>153</v>
      </c>
      <c r="F18" s="100">
        <v>3</v>
      </c>
      <c r="G18" s="38"/>
      <c r="H18" s="273"/>
      <c r="I18" s="101">
        <v>15</v>
      </c>
      <c r="J18" s="97" t="s">
        <v>545</v>
      </c>
      <c r="K18" s="102" t="s">
        <v>17</v>
      </c>
      <c r="L18" s="103">
        <v>3</v>
      </c>
    </row>
    <row r="19" spans="2:18" ht="18" customHeight="1" thickBot="1">
      <c r="B19" s="272"/>
      <c r="C19" s="39">
        <v>4</v>
      </c>
      <c r="D19" s="97" t="s">
        <v>508</v>
      </c>
      <c r="E19" s="40" t="s">
        <v>172</v>
      </c>
      <c r="F19" s="100">
        <v>2</v>
      </c>
      <c r="G19" s="38"/>
      <c r="H19" s="277" t="s">
        <v>160</v>
      </c>
      <c r="I19" s="97">
        <v>1</v>
      </c>
      <c r="J19" s="97" t="s">
        <v>546</v>
      </c>
      <c r="K19" s="98" t="s">
        <v>163</v>
      </c>
      <c r="L19" s="104" t="s">
        <v>13</v>
      </c>
    </row>
    <row r="20" spans="2:18" ht="18" customHeight="1" thickBot="1">
      <c r="B20" s="272"/>
      <c r="C20" s="39">
        <v>5</v>
      </c>
      <c r="D20" s="97" t="s">
        <v>509</v>
      </c>
      <c r="E20" s="40" t="s">
        <v>19</v>
      </c>
      <c r="F20" s="100">
        <v>3</v>
      </c>
      <c r="G20" s="38"/>
      <c r="H20" s="267"/>
      <c r="I20" s="101">
        <v>2</v>
      </c>
      <c r="J20" s="97" t="s">
        <v>547</v>
      </c>
      <c r="K20" s="102" t="s">
        <v>164</v>
      </c>
      <c r="L20" s="103" t="s">
        <v>23</v>
      </c>
    </row>
    <row r="21" spans="2:18" ht="18" customHeight="1" thickBot="1">
      <c r="B21" s="272"/>
      <c r="C21" s="101">
        <v>6</v>
      </c>
      <c r="D21" s="97" t="s">
        <v>510</v>
      </c>
      <c r="E21" s="102" t="s">
        <v>166</v>
      </c>
      <c r="F21" s="103">
        <v>3</v>
      </c>
      <c r="G21" s="38"/>
      <c r="H21" s="281" t="s">
        <v>26</v>
      </c>
      <c r="I21" s="282"/>
      <c r="J21" s="282"/>
      <c r="K21" s="282"/>
      <c r="L21" s="283"/>
    </row>
    <row r="22" spans="2:18" ht="18" customHeight="1" thickBot="1">
      <c r="B22" s="273"/>
      <c r="C22" s="101">
        <v>7</v>
      </c>
      <c r="D22" s="97" t="s">
        <v>511</v>
      </c>
      <c r="E22" s="102" t="s">
        <v>475</v>
      </c>
      <c r="F22" s="103">
        <v>3</v>
      </c>
      <c r="G22" s="38"/>
      <c r="H22" s="268" t="s">
        <v>160</v>
      </c>
      <c r="I22" s="39">
        <v>1</v>
      </c>
      <c r="J22" s="39" t="s">
        <v>548</v>
      </c>
      <c r="K22" s="40" t="s">
        <v>22</v>
      </c>
      <c r="L22" s="100" t="s">
        <v>23</v>
      </c>
    </row>
    <row r="23" spans="2:18" s="37" customFormat="1" ht="20.65" thickBot="1">
      <c r="B23" s="277" t="s">
        <v>160</v>
      </c>
      <c r="C23" s="97">
        <v>1</v>
      </c>
      <c r="D23" s="97" t="s">
        <v>512</v>
      </c>
      <c r="E23" s="98" t="s">
        <v>161</v>
      </c>
      <c r="F23" s="104" t="s">
        <v>162</v>
      </c>
      <c r="G23" s="36"/>
      <c r="H23" s="269"/>
      <c r="I23" s="39">
        <v>2</v>
      </c>
      <c r="J23" s="39" t="s">
        <v>549</v>
      </c>
      <c r="K23" s="40" t="s">
        <v>232</v>
      </c>
      <c r="L23" s="100" t="s">
        <v>476</v>
      </c>
    </row>
    <row r="24" spans="2:18" ht="18" customHeight="1" thickBot="1">
      <c r="B24" s="266"/>
      <c r="C24" s="39">
        <v>2</v>
      </c>
      <c r="D24" s="97" t="s">
        <v>513</v>
      </c>
      <c r="E24" s="40" t="s">
        <v>468</v>
      </c>
      <c r="F24" s="100" t="s">
        <v>460</v>
      </c>
      <c r="G24" s="38"/>
      <c r="H24" s="269"/>
      <c r="I24" s="39">
        <v>3</v>
      </c>
      <c r="J24" s="39" t="s">
        <v>550</v>
      </c>
      <c r="K24" s="40" t="s">
        <v>145</v>
      </c>
      <c r="L24" s="100">
        <v>7</v>
      </c>
    </row>
    <row r="25" spans="2:18" ht="18" customHeight="1" thickBot="1">
      <c r="B25" s="267"/>
      <c r="C25" s="101">
        <v>3</v>
      </c>
      <c r="D25" s="97" t="s">
        <v>514</v>
      </c>
      <c r="E25" s="102" t="s">
        <v>163</v>
      </c>
      <c r="F25" s="103" t="s">
        <v>13</v>
      </c>
      <c r="G25" s="38"/>
      <c r="H25" s="269"/>
      <c r="I25" s="39">
        <v>5</v>
      </c>
      <c r="J25" s="39" t="s">
        <v>551</v>
      </c>
      <c r="K25" s="40" t="s">
        <v>24</v>
      </c>
      <c r="L25" s="100">
        <v>9</v>
      </c>
    </row>
    <row r="26" spans="2:18" ht="18" customHeight="1" thickBot="1">
      <c r="B26" s="274" t="s">
        <v>18</v>
      </c>
      <c r="C26" s="275"/>
      <c r="D26" s="275"/>
      <c r="E26" s="275"/>
      <c r="F26" s="276"/>
      <c r="G26" s="38"/>
      <c r="H26" s="270"/>
      <c r="I26" s="101">
        <v>6</v>
      </c>
      <c r="J26" s="39" t="s">
        <v>552</v>
      </c>
      <c r="K26" s="102" t="s">
        <v>470</v>
      </c>
      <c r="L26" s="103">
        <v>6</v>
      </c>
      <c r="Q26" s="112" t="s">
        <v>486</v>
      </c>
      <c r="R26" s="112" t="s">
        <v>485</v>
      </c>
    </row>
    <row r="27" spans="2:18" ht="18" customHeight="1" thickBot="1">
      <c r="B27" s="268" t="s">
        <v>151</v>
      </c>
      <c r="C27" s="97">
        <v>1</v>
      </c>
      <c r="D27" s="97" t="s">
        <v>515</v>
      </c>
      <c r="E27" s="98" t="s">
        <v>170</v>
      </c>
      <c r="F27" s="99">
        <v>3</v>
      </c>
      <c r="G27" s="38"/>
      <c r="Q27" s="112" t="s">
        <v>9</v>
      </c>
      <c r="R27" s="112" t="s">
        <v>487</v>
      </c>
    </row>
    <row r="28" spans="2:18" ht="18" customHeight="1" thickBot="1">
      <c r="B28" s="269"/>
      <c r="C28" s="39">
        <v>2</v>
      </c>
      <c r="D28" s="97" t="s">
        <v>516</v>
      </c>
      <c r="E28" s="40" t="s">
        <v>15</v>
      </c>
      <c r="F28" s="100">
        <v>3</v>
      </c>
      <c r="G28" s="38"/>
      <c r="Q28" s="112" t="s">
        <v>208</v>
      </c>
      <c r="R28" s="112" t="s">
        <v>488</v>
      </c>
    </row>
    <row r="29" spans="2:18" ht="18" customHeight="1" thickBot="1">
      <c r="B29" s="269"/>
      <c r="C29" s="39">
        <v>3</v>
      </c>
      <c r="D29" s="97" t="s">
        <v>517</v>
      </c>
      <c r="E29" s="40" t="s">
        <v>165</v>
      </c>
      <c r="F29" s="100">
        <v>3</v>
      </c>
      <c r="G29" s="38"/>
      <c r="Q29" s="112" t="s">
        <v>489</v>
      </c>
      <c r="R29" s="112" t="s">
        <v>487</v>
      </c>
    </row>
    <row r="30" spans="2:18" ht="18" customHeight="1" thickBot="1">
      <c r="B30" s="269"/>
      <c r="C30" s="39">
        <v>4</v>
      </c>
      <c r="D30" s="97" t="s">
        <v>518</v>
      </c>
      <c r="E30" s="40" t="s">
        <v>16</v>
      </c>
      <c r="F30" s="100">
        <v>3</v>
      </c>
      <c r="G30" s="38"/>
    </row>
    <row r="31" spans="2:18" ht="18" customHeight="1" thickBot="1">
      <c r="B31" s="269"/>
      <c r="C31" s="39">
        <v>5</v>
      </c>
      <c r="D31" s="97" t="s">
        <v>519</v>
      </c>
      <c r="E31" s="40" t="s">
        <v>20</v>
      </c>
      <c r="F31" s="100">
        <v>3</v>
      </c>
      <c r="G31" s="38"/>
    </row>
    <row r="32" spans="2:18" ht="18" customHeight="1" thickBot="1">
      <c r="B32" s="269"/>
      <c r="C32" s="39">
        <v>6</v>
      </c>
      <c r="D32" s="97" t="s">
        <v>520</v>
      </c>
      <c r="E32" s="40" t="s">
        <v>153</v>
      </c>
      <c r="F32" s="100">
        <v>3</v>
      </c>
      <c r="G32" s="38"/>
    </row>
    <row r="33" spans="2:8" ht="18" customHeight="1" thickBot="1">
      <c r="B33" s="269"/>
      <c r="C33" s="39">
        <v>7</v>
      </c>
      <c r="D33" s="97" t="s">
        <v>521</v>
      </c>
      <c r="E33" s="40" t="s">
        <v>25</v>
      </c>
      <c r="F33" s="100">
        <v>3</v>
      </c>
      <c r="G33" s="38"/>
    </row>
    <row r="34" spans="2:8" ht="18" customHeight="1" thickBot="1">
      <c r="B34" s="269"/>
      <c r="C34" s="39">
        <v>8</v>
      </c>
      <c r="D34" s="97" t="s">
        <v>522</v>
      </c>
      <c r="E34" s="40" t="s">
        <v>169</v>
      </c>
      <c r="F34" s="100">
        <v>3</v>
      </c>
      <c r="G34" s="38"/>
    </row>
    <row r="35" spans="2:8" ht="18" customHeight="1" thickBot="1">
      <c r="B35" s="269"/>
      <c r="C35" s="39">
        <v>9</v>
      </c>
      <c r="D35" s="97" t="s">
        <v>523</v>
      </c>
      <c r="E35" s="40" t="s">
        <v>172</v>
      </c>
      <c r="F35" s="100">
        <v>3</v>
      </c>
      <c r="G35" s="38"/>
    </row>
    <row r="36" spans="2:8" ht="18" customHeight="1" thickBot="1">
      <c r="B36" s="269"/>
      <c r="C36" s="39">
        <v>10</v>
      </c>
      <c r="D36" s="97" t="s">
        <v>524</v>
      </c>
      <c r="E36" s="40" t="s">
        <v>19</v>
      </c>
      <c r="F36" s="100">
        <v>3</v>
      </c>
      <c r="G36" s="38"/>
    </row>
    <row r="37" spans="2:8" ht="18" customHeight="1" thickBot="1">
      <c r="B37" s="269"/>
      <c r="C37" s="39">
        <v>11</v>
      </c>
      <c r="D37" s="97" t="s">
        <v>525</v>
      </c>
      <c r="E37" s="40" t="s">
        <v>167</v>
      </c>
      <c r="F37" s="100">
        <v>3</v>
      </c>
      <c r="G37" s="38"/>
    </row>
    <row r="38" spans="2:8" s="37" customFormat="1" ht="25.5" customHeight="1" thickBot="1">
      <c r="B38" s="269"/>
      <c r="C38" s="101">
        <v>12</v>
      </c>
      <c r="D38" s="97" t="s">
        <v>526</v>
      </c>
      <c r="E38" s="102" t="s">
        <v>17</v>
      </c>
      <c r="F38" s="103">
        <v>3</v>
      </c>
      <c r="G38" s="38"/>
      <c r="H38" s="35"/>
    </row>
    <row r="39" spans="2:8" ht="18" customHeight="1" thickBot="1">
      <c r="B39" s="270"/>
      <c r="C39" s="101">
        <v>13</v>
      </c>
      <c r="D39" s="97" t="s">
        <v>527</v>
      </c>
      <c r="E39" s="102" t="s">
        <v>168</v>
      </c>
      <c r="F39" s="103">
        <v>3</v>
      </c>
      <c r="G39" s="38"/>
      <c r="H39" s="37"/>
    </row>
    <row r="40" spans="2:8" ht="18" customHeight="1" thickBot="1">
      <c r="B40" s="266" t="s">
        <v>160</v>
      </c>
      <c r="C40" s="97">
        <v>1</v>
      </c>
      <c r="D40" s="97" t="s">
        <v>528</v>
      </c>
      <c r="E40" s="98" t="s">
        <v>163</v>
      </c>
      <c r="F40" s="104" t="s">
        <v>171</v>
      </c>
      <c r="G40" s="38"/>
    </row>
    <row r="41" spans="2:8" ht="18" customHeight="1" thickBot="1">
      <c r="B41" s="266"/>
      <c r="C41" s="39">
        <v>2</v>
      </c>
      <c r="D41" s="97" t="s">
        <v>529</v>
      </c>
      <c r="E41" s="40" t="s">
        <v>164</v>
      </c>
      <c r="F41" s="100" t="s">
        <v>23</v>
      </c>
      <c r="G41" s="38"/>
    </row>
    <row r="42" spans="2:8" ht="18" customHeight="1" thickBot="1">
      <c r="B42" s="267"/>
      <c r="C42" s="101">
        <v>3</v>
      </c>
      <c r="D42" s="97" t="s">
        <v>530</v>
      </c>
      <c r="E42" s="102" t="s">
        <v>145</v>
      </c>
      <c r="F42" s="103" t="s">
        <v>469</v>
      </c>
      <c r="G42" s="38"/>
    </row>
    <row r="43" spans="2:8" ht="18" customHeight="1">
      <c r="G43" s="42"/>
    </row>
    <row r="44" spans="2:8" ht="18" customHeight="1">
      <c r="G44" s="42"/>
    </row>
    <row r="45" spans="2:8" ht="18" customHeight="1">
      <c r="G45" s="42"/>
    </row>
    <row r="46" spans="2:8" ht="18" customHeight="1">
      <c r="G46" s="42"/>
    </row>
    <row r="47" spans="2:8" ht="18" customHeight="1">
      <c r="G47" s="42"/>
    </row>
    <row r="48" spans="2:8" ht="18" customHeight="1">
      <c r="G48" s="42"/>
    </row>
    <row r="49" spans="2:8" ht="18" customHeight="1">
      <c r="G49" s="42"/>
    </row>
    <row r="50" spans="2:8" ht="18" customHeight="1">
      <c r="G50" s="42"/>
    </row>
    <row r="51" spans="2:8" ht="18" customHeight="1">
      <c r="G51" s="42"/>
    </row>
    <row r="52" spans="2:8" ht="18" customHeight="1">
      <c r="G52" s="42"/>
    </row>
    <row r="53" spans="2:8" ht="18" customHeight="1">
      <c r="G53" s="42"/>
    </row>
    <row r="54" spans="2:8" ht="18" customHeight="1">
      <c r="G54" s="42"/>
    </row>
    <row r="55" spans="2:8" s="37" customFormat="1" ht="25.5" customHeight="1">
      <c r="B55" s="41"/>
      <c r="C55" s="35"/>
      <c r="D55" s="35"/>
      <c r="E55" s="35"/>
      <c r="F55" s="35"/>
      <c r="G55" s="43"/>
      <c r="H55" s="35"/>
    </row>
    <row r="56" spans="2:8" ht="18" customHeight="1">
      <c r="G56" s="42"/>
      <c r="H56" s="37"/>
    </row>
    <row r="57" spans="2:8" ht="18" customHeight="1">
      <c r="G57" s="42"/>
    </row>
    <row r="58" spans="2:8" ht="18" customHeight="1">
      <c r="B58" s="37"/>
      <c r="G58" s="42"/>
    </row>
    <row r="59" spans="2:8" ht="18" customHeight="1">
      <c r="C59" s="37"/>
      <c r="D59" s="37"/>
      <c r="E59" s="37"/>
      <c r="F59" s="37"/>
      <c r="G59" s="42"/>
    </row>
    <row r="60" spans="2:8" ht="18" customHeight="1">
      <c r="G60" s="42"/>
    </row>
    <row r="66" spans="3:6" ht="15">
      <c r="C66" s="44"/>
      <c r="D66" s="44"/>
      <c r="E66" s="45"/>
      <c r="F66" s="44"/>
    </row>
  </sheetData>
  <sortState xmlns:xlrd2="http://schemas.microsoft.com/office/spreadsheetml/2017/richdata2" ref="K5:L18">
    <sortCondition ref="L18"/>
  </sortState>
  <mergeCells count="14">
    <mergeCell ref="H3:L3"/>
    <mergeCell ref="B1:L1"/>
    <mergeCell ref="H19:H20"/>
    <mergeCell ref="H21:L21"/>
    <mergeCell ref="B3:F3"/>
    <mergeCell ref="B15:F15"/>
    <mergeCell ref="B40:B42"/>
    <mergeCell ref="B4:B13"/>
    <mergeCell ref="B16:B22"/>
    <mergeCell ref="B27:B39"/>
    <mergeCell ref="H4:H18"/>
    <mergeCell ref="H22:H26"/>
    <mergeCell ref="B26:F26"/>
    <mergeCell ref="B23:B25"/>
  </mergeCells>
  <phoneticPr fontId="24" type="noConversion"/>
  <printOptions horizontalCentered="1" verticalCentered="1"/>
  <pageMargins left="0.25" right="0.25" top="0.75" bottom="0.7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FCB-4AC0-4E01-B372-ECE707796E11}">
  <sheetPr codeName="Sheet4"/>
  <dimension ref="A1:H179"/>
  <sheetViews>
    <sheetView zoomScale="94" workbookViewId="0">
      <selection activeCell="D24" sqref="D24"/>
    </sheetView>
  </sheetViews>
  <sheetFormatPr defaultColWidth="14.5" defaultRowHeight="13.9"/>
  <cols>
    <col min="1" max="1" width="5.5" style="7" customWidth="1"/>
    <col min="2" max="2" width="33.35546875" style="1" customWidth="1"/>
    <col min="3" max="3" width="11.35546875" style="1" bestFit="1" customWidth="1"/>
    <col min="4" max="16384" width="14.5" style="1"/>
  </cols>
  <sheetData>
    <row r="1" spans="1:8">
      <c r="E1" s="1" t="s">
        <v>197</v>
      </c>
      <c r="F1" s="1" t="s">
        <v>198</v>
      </c>
    </row>
    <row r="2" spans="1:8" ht="14.85" customHeight="1">
      <c r="A2" s="284" t="s">
        <v>138</v>
      </c>
      <c r="B2" s="285"/>
      <c r="H2" s="1" t="s">
        <v>200</v>
      </c>
    </row>
    <row r="3" spans="1:8" ht="14.85" customHeight="1">
      <c r="A3" s="288" t="s">
        <v>7</v>
      </c>
      <c r="B3" s="289"/>
      <c r="H3" s="1" t="s">
        <v>199</v>
      </c>
    </row>
    <row r="4" spans="1:8" ht="14.85" customHeight="1">
      <c r="A4" s="5">
        <v>3</v>
      </c>
      <c r="B4" s="3" t="s">
        <v>43</v>
      </c>
      <c r="C4" s="1" t="s">
        <v>204</v>
      </c>
      <c r="D4" s="1" t="s">
        <v>193</v>
      </c>
      <c r="H4" s="1" t="s">
        <v>201</v>
      </c>
    </row>
    <row r="5" spans="1:8" ht="14.85" customHeight="1">
      <c r="A5" s="5">
        <v>4</v>
      </c>
      <c r="B5" s="3" t="s">
        <v>34</v>
      </c>
      <c r="C5" s="1" t="s">
        <v>204</v>
      </c>
      <c r="D5" s="1" t="s">
        <v>193</v>
      </c>
      <c r="H5" s="1" t="s">
        <v>202</v>
      </c>
    </row>
    <row r="6" spans="1:8" ht="14.85" customHeight="1">
      <c r="A6" s="5">
        <v>5</v>
      </c>
      <c r="B6" s="3" t="s">
        <v>37</v>
      </c>
      <c r="C6" s="1" t="s">
        <v>204</v>
      </c>
      <c r="D6" s="1" t="s">
        <v>193</v>
      </c>
      <c r="H6" s="1" t="s">
        <v>203</v>
      </c>
    </row>
    <row r="7" spans="1:8" ht="14.85" customHeight="1">
      <c r="A7" s="5">
        <v>6</v>
      </c>
      <c r="B7" s="3" t="s">
        <v>30</v>
      </c>
      <c r="C7" s="1" t="s">
        <v>204</v>
      </c>
      <c r="D7" s="1" t="s">
        <v>193</v>
      </c>
    </row>
    <row r="8" spans="1:8" ht="14.85" customHeight="1">
      <c r="A8" s="5">
        <v>7</v>
      </c>
      <c r="B8" s="3" t="s">
        <v>54</v>
      </c>
      <c r="C8" s="1" t="s">
        <v>204</v>
      </c>
      <c r="D8" s="1" t="s">
        <v>193</v>
      </c>
    </row>
    <row r="9" spans="1:8" ht="14.85" customHeight="1">
      <c r="A9" s="5">
        <v>8</v>
      </c>
      <c r="B9" s="3" t="s">
        <v>126</v>
      </c>
      <c r="C9" s="1" t="s">
        <v>204</v>
      </c>
      <c r="D9" s="1" t="s">
        <v>193</v>
      </c>
    </row>
    <row r="10" spans="1:8" ht="14.85" customHeight="1">
      <c r="A10" s="5">
        <v>9</v>
      </c>
      <c r="B10" s="3" t="s">
        <v>0</v>
      </c>
      <c r="C10" s="1" t="s">
        <v>204</v>
      </c>
      <c r="D10" s="1" t="s">
        <v>193</v>
      </c>
    </row>
    <row r="11" spans="1:8" ht="14.85" customHeight="1">
      <c r="A11" s="5">
        <v>10</v>
      </c>
      <c r="B11" s="3" t="s">
        <v>33</v>
      </c>
      <c r="C11" s="1" t="s">
        <v>204</v>
      </c>
      <c r="D11" s="1" t="s">
        <v>193</v>
      </c>
    </row>
    <row r="12" spans="1:8" ht="14.85" customHeight="1">
      <c r="A12" s="5">
        <v>11</v>
      </c>
      <c r="B12" s="3" t="s">
        <v>1</v>
      </c>
      <c r="C12" s="1" t="s">
        <v>204</v>
      </c>
      <c r="D12" s="1" t="s">
        <v>193</v>
      </c>
    </row>
    <row r="13" spans="1:8" ht="14.85" customHeight="1">
      <c r="A13" s="5">
        <v>12</v>
      </c>
      <c r="B13" s="3" t="s">
        <v>137</v>
      </c>
      <c r="C13" s="1" t="s">
        <v>204</v>
      </c>
      <c r="D13" s="1" t="s">
        <v>193</v>
      </c>
    </row>
    <row r="14" spans="1:8" ht="14.85" customHeight="1">
      <c r="A14" s="5">
        <v>13</v>
      </c>
      <c r="B14" s="3" t="s">
        <v>2</v>
      </c>
      <c r="C14" s="1" t="s">
        <v>204</v>
      </c>
      <c r="D14" s="1" t="s">
        <v>193</v>
      </c>
    </row>
    <row r="15" spans="1:8" ht="14.85" customHeight="1">
      <c r="A15" s="5">
        <v>14</v>
      </c>
      <c r="B15" s="3" t="s">
        <v>36</v>
      </c>
      <c r="C15" s="1" t="s">
        <v>204</v>
      </c>
      <c r="D15" s="1" t="s">
        <v>193</v>
      </c>
    </row>
    <row r="16" spans="1:8" ht="14.85" customHeight="1">
      <c r="A16" s="5">
        <v>15</v>
      </c>
      <c r="B16" s="3" t="s">
        <v>136</v>
      </c>
      <c r="C16" s="1" t="s">
        <v>204</v>
      </c>
      <c r="D16" s="1" t="s">
        <v>193</v>
      </c>
    </row>
    <row r="17" spans="1:4" ht="14.85" customHeight="1">
      <c r="A17" s="5">
        <v>16</v>
      </c>
      <c r="B17" s="3" t="s">
        <v>39</v>
      </c>
      <c r="C17" s="1" t="s">
        <v>204</v>
      </c>
      <c r="D17" s="1" t="s">
        <v>193</v>
      </c>
    </row>
    <row r="18" spans="1:4" ht="14.85" customHeight="1">
      <c r="A18" s="5">
        <v>17</v>
      </c>
      <c r="B18" s="2" t="s">
        <v>3</v>
      </c>
      <c r="C18" s="1" t="s">
        <v>204</v>
      </c>
      <c r="D18" s="1" t="s">
        <v>193</v>
      </c>
    </row>
    <row r="19" spans="1:4" ht="14.85" customHeight="1">
      <c r="A19" s="5">
        <v>18</v>
      </c>
      <c r="B19" s="4" t="s">
        <v>61</v>
      </c>
      <c r="C19" s="1" t="s">
        <v>204</v>
      </c>
      <c r="D19" s="1" t="s">
        <v>193</v>
      </c>
    </row>
    <row r="20" spans="1:4" ht="14.85" customHeight="1">
      <c r="A20" s="292" t="s">
        <v>8</v>
      </c>
      <c r="B20" s="293"/>
    </row>
    <row r="21" spans="1:4" ht="14.85" customHeight="1">
      <c r="A21" s="5">
        <v>1</v>
      </c>
      <c r="B21" s="3" t="s">
        <v>63</v>
      </c>
      <c r="C21" s="1" t="s">
        <v>204</v>
      </c>
      <c r="D21" s="1" t="s">
        <v>8</v>
      </c>
    </row>
    <row r="22" spans="1:4" ht="14.85" customHeight="1">
      <c r="A22" s="5">
        <v>6</v>
      </c>
      <c r="B22" s="3" t="s">
        <v>65</v>
      </c>
      <c r="C22" s="1" t="s">
        <v>204</v>
      </c>
      <c r="D22" s="1" t="s">
        <v>8</v>
      </c>
    </row>
    <row r="23" spans="1:4" ht="14.85" customHeight="1">
      <c r="A23" s="5">
        <v>18</v>
      </c>
      <c r="B23" s="3" t="s">
        <v>76</v>
      </c>
      <c r="C23" s="1" t="s">
        <v>204</v>
      </c>
      <c r="D23" s="1" t="s">
        <v>8</v>
      </c>
    </row>
    <row r="24" spans="1:4" ht="14.85" customHeight="1">
      <c r="A24" s="5">
        <v>19</v>
      </c>
      <c r="B24" s="3" t="s">
        <v>78</v>
      </c>
      <c r="C24" s="1" t="s">
        <v>204</v>
      </c>
      <c r="D24" s="1" t="s">
        <v>8</v>
      </c>
    </row>
    <row r="25" spans="1:4" ht="14.85" customHeight="1">
      <c r="A25" s="5">
        <v>20</v>
      </c>
      <c r="B25" s="3" t="s">
        <v>79</v>
      </c>
      <c r="C25" s="1" t="s">
        <v>204</v>
      </c>
      <c r="D25" s="1" t="s">
        <v>8</v>
      </c>
    </row>
    <row r="26" spans="1:4" ht="14.85" customHeight="1">
      <c r="A26" s="5">
        <v>21</v>
      </c>
      <c r="B26" s="3" t="s">
        <v>80</v>
      </c>
      <c r="C26" s="1" t="s">
        <v>204</v>
      </c>
      <c r="D26" s="1" t="s">
        <v>8</v>
      </c>
    </row>
    <row r="27" spans="1:4" ht="14.85" customHeight="1">
      <c r="A27" s="5">
        <v>22</v>
      </c>
      <c r="B27" s="3" t="s">
        <v>82</v>
      </c>
      <c r="C27" s="1" t="s">
        <v>204</v>
      </c>
      <c r="D27" s="1" t="s">
        <v>8</v>
      </c>
    </row>
    <row r="28" spans="1:4" ht="14.85" customHeight="1">
      <c r="A28" s="5">
        <v>23</v>
      </c>
      <c r="B28" s="3" t="s">
        <v>84</v>
      </c>
      <c r="C28" s="1" t="s">
        <v>204</v>
      </c>
      <c r="D28" s="1" t="s">
        <v>8</v>
      </c>
    </row>
    <row r="29" spans="1:4" ht="14.85" customHeight="1">
      <c r="A29" s="6"/>
      <c r="B29" s="9"/>
    </row>
    <row r="30" spans="1:4" ht="14.85" customHeight="1">
      <c r="A30" s="6"/>
      <c r="B30" s="9"/>
    </row>
    <row r="31" spans="1:4" ht="14.65" customHeight="1">
      <c r="A31" s="284" t="s">
        <v>139</v>
      </c>
      <c r="B31" s="285"/>
    </row>
    <row r="32" spans="1:4" ht="14.85" customHeight="1">
      <c r="A32" s="288" t="s">
        <v>7</v>
      </c>
      <c r="B32" s="289"/>
    </row>
    <row r="33" spans="1:4" ht="14.85" customHeight="1">
      <c r="A33" s="5">
        <v>1</v>
      </c>
      <c r="B33" s="15" t="s">
        <v>28</v>
      </c>
      <c r="C33" s="1" t="s">
        <v>205</v>
      </c>
      <c r="D33" s="1" t="s">
        <v>193</v>
      </c>
    </row>
    <row r="34" spans="1:4" ht="14.85" customHeight="1">
      <c r="A34" s="5">
        <v>2</v>
      </c>
      <c r="B34" s="16" t="s">
        <v>45</v>
      </c>
      <c r="C34" s="1" t="s">
        <v>205</v>
      </c>
      <c r="D34" s="1" t="s">
        <v>193</v>
      </c>
    </row>
    <row r="35" spans="1:4" ht="14.85" customHeight="1">
      <c r="A35" s="5">
        <v>3</v>
      </c>
      <c r="B35" s="16" t="s">
        <v>130</v>
      </c>
      <c r="C35" s="1" t="s">
        <v>205</v>
      </c>
      <c r="D35" s="1" t="s">
        <v>193</v>
      </c>
    </row>
    <row r="36" spans="1:4" ht="14.85" customHeight="1">
      <c r="A36" s="5">
        <v>4</v>
      </c>
      <c r="B36" s="15" t="s">
        <v>42</v>
      </c>
      <c r="C36" s="1" t="s">
        <v>205</v>
      </c>
      <c r="D36" s="1" t="s">
        <v>193</v>
      </c>
    </row>
    <row r="37" spans="1:4" ht="14.85" customHeight="1">
      <c r="A37" s="5">
        <v>5</v>
      </c>
      <c r="B37" s="15" t="s">
        <v>44</v>
      </c>
      <c r="C37" s="1" t="s">
        <v>205</v>
      </c>
      <c r="D37" s="1" t="s">
        <v>193</v>
      </c>
    </row>
    <row r="38" spans="1:4" ht="14.85" customHeight="1">
      <c r="A38" s="5">
        <v>6</v>
      </c>
      <c r="B38" s="15" t="s">
        <v>46</v>
      </c>
      <c r="C38" s="1" t="s">
        <v>205</v>
      </c>
      <c r="D38" s="1" t="s">
        <v>193</v>
      </c>
    </row>
    <row r="39" spans="1:4" ht="14.85" customHeight="1">
      <c r="A39" s="5">
        <v>7</v>
      </c>
      <c r="B39" s="15" t="s">
        <v>47</v>
      </c>
      <c r="C39" s="1" t="s">
        <v>205</v>
      </c>
      <c r="D39" s="1" t="s">
        <v>193</v>
      </c>
    </row>
    <row r="40" spans="1:4" ht="14.85" customHeight="1">
      <c r="A40" s="5">
        <v>8</v>
      </c>
      <c r="B40" s="15" t="s">
        <v>48</v>
      </c>
      <c r="C40" s="1" t="s">
        <v>205</v>
      </c>
      <c r="D40" s="1" t="s">
        <v>193</v>
      </c>
    </row>
    <row r="41" spans="1:4" ht="14.85" customHeight="1">
      <c r="A41" s="5">
        <v>9</v>
      </c>
      <c r="B41" s="16" t="s">
        <v>185</v>
      </c>
      <c r="C41" s="1" t="s">
        <v>205</v>
      </c>
      <c r="D41" s="1" t="s">
        <v>193</v>
      </c>
    </row>
    <row r="42" spans="1:4" ht="14.85" customHeight="1">
      <c r="A42" s="5">
        <v>10</v>
      </c>
      <c r="B42" s="15" t="s">
        <v>34</v>
      </c>
      <c r="C42" s="1" t="s">
        <v>205</v>
      </c>
      <c r="D42" s="1" t="s">
        <v>193</v>
      </c>
    </row>
    <row r="43" spans="1:4" ht="14.85" customHeight="1">
      <c r="A43" s="5">
        <v>11</v>
      </c>
      <c r="B43" s="15" t="s">
        <v>37</v>
      </c>
      <c r="C43" s="1" t="s">
        <v>205</v>
      </c>
      <c r="D43" s="1" t="s">
        <v>193</v>
      </c>
    </row>
    <row r="44" spans="1:4" ht="14.85" customHeight="1">
      <c r="A44" s="5">
        <v>12</v>
      </c>
      <c r="B44" s="15" t="s">
        <v>49</v>
      </c>
      <c r="C44" s="1" t="s">
        <v>205</v>
      </c>
      <c r="D44" s="1" t="s">
        <v>193</v>
      </c>
    </row>
    <row r="45" spans="1:4" ht="14.85" customHeight="1">
      <c r="A45" s="5">
        <v>13</v>
      </c>
      <c r="B45" s="15" t="s">
        <v>50</v>
      </c>
      <c r="C45" s="1" t="s">
        <v>205</v>
      </c>
      <c r="D45" s="1" t="s">
        <v>193</v>
      </c>
    </row>
    <row r="46" spans="1:4" ht="14.85" customHeight="1">
      <c r="A46" s="5">
        <v>14</v>
      </c>
      <c r="B46" s="15" t="s">
        <v>51</v>
      </c>
      <c r="C46" s="1" t="s">
        <v>205</v>
      </c>
      <c r="D46" s="1" t="s">
        <v>193</v>
      </c>
    </row>
    <row r="47" spans="1:4" ht="14.85" customHeight="1">
      <c r="A47" s="5">
        <v>15</v>
      </c>
      <c r="B47" s="15" t="s">
        <v>53</v>
      </c>
      <c r="C47" s="1" t="s">
        <v>205</v>
      </c>
      <c r="D47" s="1" t="s">
        <v>193</v>
      </c>
    </row>
    <row r="48" spans="1:4" ht="14.85" customHeight="1">
      <c r="A48" s="5">
        <v>16</v>
      </c>
      <c r="B48" s="15" t="s">
        <v>55</v>
      </c>
      <c r="C48" s="1" t="s">
        <v>205</v>
      </c>
      <c r="D48" s="1" t="s">
        <v>193</v>
      </c>
    </row>
    <row r="49" spans="1:4" ht="14.85" customHeight="1">
      <c r="A49" s="5">
        <v>17</v>
      </c>
      <c r="B49" s="15" t="s">
        <v>73</v>
      </c>
      <c r="C49" s="1" t="s">
        <v>205</v>
      </c>
      <c r="D49" s="1" t="s">
        <v>193</v>
      </c>
    </row>
    <row r="50" spans="1:4" ht="14.85" customHeight="1">
      <c r="A50" s="5">
        <v>18</v>
      </c>
      <c r="B50" s="15" t="s">
        <v>40</v>
      </c>
      <c r="C50" s="1" t="s">
        <v>205</v>
      </c>
      <c r="D50" s="1" t="s">
        <v>193</v>
      </c>
    </row>
    <row r="51" spans="1:4" ht="14.85" customHeight="1">
      <c r="A51" s="5">
        <v>19</v>
      </c>
      <c r="B51" s="15" t="s">
        <v>31</v>
      </c>
      <c r="C51" s="1" t="s">
        <v>205</v>
      </c>
      <c r="D51" s="1" t="s">
        <v>193</v>
      </c>
    </row>
    <row r="52" spans="1:4" ht="14.85" customHeight="1">
      <c r="A52" s="5">
        <v>20</v>
      </c>
      <c r="B52" s="15" t="s">
        <v>59</v>
      </c>
      <c r="C52" s="1" t="s">
        <v>205</v>
      </c>
      <c r="D52" s="1" t="s">
        <v>193</v>
      </c>
    </row>
    <row r="53" spans="1:4" ht="14.85" customHeight="1">
      <c r="A53" s="5">
        <v>21</v>
      </c>
      <c r="B53" s="15" t="s">
        <v>60</v>
      </c>
      <c r="C53" s="1" t="s">
        <v>205</v>
      </c>
      <c r="D53" s="1" t="s">
        <v>193</v>
      </c>
    </row>
    <row r="54" spans="1:4" ht="14.85" customHeight="1">
      <c r="A54" s="5">
        <v>22</v>
      </c>
      <c r="B54" s="15" t="s">
        <v>62</v>
      </c>
      <c r="C54" s="1" t="s">
        <v>205</v>
      </c>
      <c r="D54" s="1" t="s">
        <v>193</v>
      </c>
    </row>
    <row r="55" spans="1:4" ht="14.85" customHeight="1">
      <c r="A55" s="5">
        <v>23</v>
      </c>
      <c r="B55" s="16" t="s">
        <v>186</v>
      </c>
      <c r="C55" s="1" t="s">
        <v>205</v>
      </c>
      <c r="D55" s="1" t="s">
        <v>193</v>
      </c>
    </row>
    <row r="56" spans="1:4" ht="14.85" customHeight="1">
      <c r="A56" s="5">
        <v>24</v>
      </c>
      <c r="B56" s="15" t="s">
        <v>41</v>
      </c>
      <c r="C56" s="1" t="s">
        <v>205</v>
      </c>
      <c r="D56" s="1" t="s">
        <v>193</v>
      </c>
    </row>
    <row r="57" spans="1:4" ht="14.85" customHeight="1">
      <c r="A57" s="5">
        <v>25</v>
      </c>
      <c r="B57" s="15" t="s">
        <v>57</v>
      </c>
      <c r="C57" s="1" t="s">
        <v>205</v>
      </c>
      <c r="D57" s="1" t="s">
        <v>193</v>
      </c>
    </row>
    <row r="58" spans="1:4" ht="14.85" customHeight="1">
      <c r="A58" s="5">
        <v>26</v>
      </c>
      <c r="B58" s="15" t="s">
        <v>142</v>
      </c>
      <c r="C58" s="1" t="s">
        <v>205</v>
      </c>
      <c r="D58" s="1" t="s">
        <v>193</v>
      </c>
    </row>
    <row r="59" spans="1:4" ht="14.85" customHeight="1">
      <c r="A59" s="5">
        <v>27</v>
      </c>
      <c r="B59" s="16" t="s">
        <v>96</v>
      </c>
      <c r="C59" s="1" t="s">
        <v>205</v>
      </c>
      <c r="D59" s="1" t="s">
        <v>193</v>
      </c>
    </row>
    <row r="60" spans="1:4" ht="14.85" customHeight="1">
      <c r="A60" s="5">
        <v>28</v>
      </c>
      <c r="B60" s="15" t="s">
        <v>64</v>
      </c>
      <c r="C60" s="1" t="s">
        <v>205</v>
      </c>
      <c r="D60" s="1" t="s">
        <v>193</v>
      </c>
    </row>
    <row r="61" spans="1:4" ht="14.85" customHeight="1">
      <c r="A61" s="5">
        <v>29</v>
      </c>
      <c r="B61" s="15" t="s">
        <v>67</v>
      </c>
      <c r="C61" s="1" t="s">
        <v>205</v>
      </c>
      <c r="D61" s="1" t="s">
        <v>193</v>
      </c>
    </row>
    <row r="62" spans="1:4" ht="14.85" customHeight="1">
      <c r="A62" s="298" t="s">
        <v>9</v>
      </c>
      <c r="B62" s="298"/>
      <c r="C62" s="1" t="s">
        <v>205</v>
      </c>
      <c r="D62" s="1" t="s">
        <v>193</v>
      </c>
    </row>
    <row r="63" spans="1:4" ht="14.85" customHeight="1">
      <c r="A63" s="12">
        <v>1</v>
      </c>
      <c r="B63" s="18" t="s">
        <v>94</v>
      </c>
      <c r="C63" s="1" t="s">
        <v>205</v>
      </c>
      <c r="D63" s="1" t="s">
        <v>193</v>
      </c>
    </row>
    <row r="64" spans="1:4" ht="14.85" customHeight="1">
      <c r="A64" s="288" t="s">
        <v>4</v>
      </c>
      <c r="B64" s="289"/>
    </row>
    <row r="65" spans="1:4" ht="14.85" customHeight="1">
      <c r="A65" s="5">
        <v>2</v>
      </c>
      <c r="B65" s="15" t="s">
        <v>72</v>
      </c>
      <c r="C65" s="1" t="s">
        <v>205</v>
      </c>
      <c r="D65" s="1" t="s">
        <v>8</v>
      </c>
    </row>
    <row r="66" spans="1:4" ht="14.85" customHeight="1">
      <c r="A66" s="5">
        <v>9</v>
      </c>
      <c r="B66" s="18" t="s">
        <v>76</v>
      </c>
      <c r="C66" s="1" t="s">
        <v>205</v>
      </c>
      <c r="D66" s="1" t="s">
        <v>8</v>
      </c>
    </row>
    <row r="67" spans="1:4" ht="12.75" customHeight="1">
      <c r="A67" s="5">
        <v>10</v>
      </c>
      <c r="B67" s="18" t="s">
        <v>78</v>
      </c>
      <c r="C67" s="1" t="s">
        <v>205</v>
      </c>
      <c r="D67" s="1" t="s">
        <v>8</v>
      </c>
    </row>
    <row r="68" spans="1:4" ht="12.75" customHeight="1">
      <c r="A68" s="5">
        <v>11</v>
      </c>
      <c r="B68" s="18" t="s">
        <v>79</v>
      </c>
      <c r="C68" s="1" t="s">
        <v>205</v>
      </c>
      <c r="D68" s="1" t="s">
        <v>8</v>
      </c>
    </row>
    <row r="69" spans="1:4" ht="12.75" customHeight="1">
      <c r="A69" s="5">
        <v>12</v>
      </c>
      <c r="B69" s="18" t="s">
        <v>80</v>
      </c>
      <c r="C69" s="1" t="s">
        <v>205</v>
      </c>
      <c r="D69" s="1" t="s">
        <v>8</v>
      </c>
    </row>
    <row r="70" spans="1:4" ht="12.75" customHeight="1">
      <c r="A70" s="5">
        <v>13</v>
      </c>
      <c r="B70" s="18" t="s">
        <v>82</v>
      </c>
      <c r="C70" s="1" t="s">
        <v>205</v>
      </c>
      <c r="D70" s="1" t="s">
        <v>8</v>
      </c>
    </row>
    <row r="71" spans="1:4" ht="12.75" customHeight="1">
      <c r="A71" s="5">
        <v>14</v>
      </c>
      <c r="B71" s="18" t="s">
        <v>84</v>
      </c>
      <c r="C71" s="1" t="s">
        <v>205</v>
      </c>
      <c r="D71" s="1" t="s">
        <v>8</v>
      </c>
    </row>
    <row r="72" spans="1:4" ht="12.75" customHeight="1">
      <c r="A72" s="286" t="s">
        <v>140</v>
      </c>
      <c r="B72" s="287"/>
    </row>
    <row r="73" spans="1:4" ht="12.75" customHeight="1">
      <c r="A73" s="290" t="s">
        <v>7</v>
      </c>
      <c r="B73" s="291"/>
    </row>
    <row r="74" spans="1:4" ht="12.75" customHeight="1">
      <c r="A74" s="12">
        <v>1</v>
      </c>
      <c r="B74" s="10" t="s">
        <v>29</v>
      </c>
      <c r="C74" s="1" t="s">
        <v>206</v>
      </c>
      <c r="D74" s="1" t="s">
        <v>193</v>
      </c>
    </row>
    <row r="75" spans="1:4" ht="12.75" customHeight="1">
      <c r="A75" s="12">
        <v>2</v>
      </c>
      <c r="B75" s="10" t="s">
        <v>35</v>
      </c>
      <c r="C75" s="1" t="s">
        <v>206</v>
      </c>
      <c r="D75" s="1" t="s">
        <v>193</v>
      </c>
    </row>
    <row r="76" spans="1:4" ht="12.75" customHeight="1">
      <c r="A76" s="12">
        <v>3</v>
      </c>
      <c r="B76" s="13" t="s">
        <v>177</v>
      </c>
      <c r="C76" s="1" t="s">
        <v>206</v>
      </c>
      <c r="D76" s="1" t="s">
        <v>193</v>
      </c>
    </row>
    <row r="77" spans="1:4" ht="12.75" customHeight="1">
      <c r="A77" s="12">
        <v>4</v>
      </c>
      <c r="B77" s="10" t="s">
        <v>45</v>
      </c>
      <c r="C77" s="1" t="s">
        <v>206</v>
      </c>
      <c r="D77" s="1" t="s">
        <v>193</v>
      </c>
    </row>
    <row r="78" spans="1:4" ht="12.75" customHeight="1">
      <c r="A78" s="12">
        <v>5</v>
      </c>
      <c r="B78" s="13" t="s">
        <v>191</v>
      </c>
      <c r="C78" s="1" t="s">
        <v>206</v>
      </c>
      <c r="D78" s="1" t="s">
        <v>193</v>
      </c>
    </row>
    <row r="79" spans="1:4" ht="12.75" customHeight="1">
      <c r="A79" s="12">
        <v>6</v>
      </c>
      <c r="B79" s="10" t="s">
        <v>42</v>
      </c>
      <c r="C79" s="1" t="s">
        <v>206</v>
      </c>
      <c r="D79" s="1" t="s">
        <v>193</v>
      </c>
    </row>
    <row r="80" spans="1:4" ht="12.75" customHeight="1">
      <c r="A80" s="12">
        <v>7</v>
      </c>
      <c r="B80" s="10" t="s">
        <v>44</v>
      </c>
      <c r="C80" s="1" t="s">
        <v>206</v>
      </c>
      <c r="D80" s="1" t="s">
        <v>193</v>
      </c>
    </row>
    <row r="81" spans="1:4" ht="12.75" customHeight="1">
      <c r="A81" s="12">
        <v>8</v>
      </c>
      <c r="B81" s="10" t="s">
        <v>46</v>
      </c>
      <c r="C81" s="1" t="s">
        <v>206</v>
      </c>
      <c r="D81" s="1" t="s">
        <v>193</v>
      </c>
    </row>
    <row r="82" spans="1:4" ht="12.75" customHeight="1">
      <c r="A82" s="12">
        <v>9</v>
      </c>
      <c r="B82" s="10" t="s">
        <v>47</v>
      </c>
      <c r="C82" s="1" t="s">
        <v>206</v>
      </c>
      <c r="D82" s="1" t="s">
        <v>193</v>
      </c>
    </row>
    <row r="83" spans="1:4" ht="12.75" customHeight="1">
      <c r="A83" s="12">
        <v>10</v>
      </c>
      <c r="B83" s="10" t="s">
        <v>48</v>
      </c>
      <c r="C83" s="1" t="s">
        <v>206</v>
      </c>
      <c r="D83" s="1" t="s">
        <v>193</v>
      </c>
    </row>
    <row r="84" spans="1:4" ht="12.75" customHeight="1">
      <c r="A84" s="12">
        <v>11</v>
      </c>
      <c r="B84" s="10" t="s">
        <v>66</v>
      </c>
      <c r="C84" s="1" t="s">
        <v>206</v>
      </c>
      <c r="D84" s="1" t="s">
        <v>193</v>
      </c>
    </row>
    <row r="85" spans="1:4" ht="12.75" customHeight="1">
      <c r="A85" s="12">
        <v>12</v>
      </c>
      <c r="B85" s="10" t="s">
        <v>187</v>
      </c>
      <c r="C85" s="1" t="s">
        <v>206</v>
      </c>
      <c r="D85" s="1" t="s">
        <v>193</v>
      </c>
    </row>
    <row r="86" spans="1:4" ht="12.75" customHeight="1">
      <c r="A86" s="12">
        <v>13</v>
      </c>
      <c r="B86" s="10" t="s">
        <v>52</v>
      </c>
      <c r="C86" s="1" t="s">
        <v>206</v>
      </c>
      <c r="D86" s="1" t="s">
        <v>193</v>
      </c>
    </row>
    <row r="87" spans="1:4" ht="12.75" customHeight="1">
      <c r="A87" s="12">
        <v>14</v>
      </c>
      <c r="B87" s="10" t="s">
        <v>38</v>
      </c>
      <c r="C87" s="1" t="s">
        <v>206</v>
      </c>
      <c r="D87" s="1" t="s">
        <v>193</v>
      </c>
    </row>
    <row r="88" spans="1:4" ht="12.75" customHeight="1">
      <c r="A88" s="12">
        <v>15</v>
      </c>
      <c r="B88" s="10" t="s">
        <v>132</v>
      </c>
      <c r="C88" s="1" t="s">
        <v>206</v>
      </c>
      <c r="D88" s="1" t="s">
        <v>193</v>
      </c>
    </row>
    <row r="89" spans="1:4" ht="12.75" customHeight="1">
      <c r="A89" s="12">
        <v>16</v>
      </c>
      <c r="B89" s="10" t="s">
        <v>37</v>
      </c>
      <c r="C89" s="1" t="s">
        <v>206</v>
      </c>
      <c r="D89" s="1" t="s">
        <v>193</v>
      </c>
    </row>
    <row r="90" spans="1:4" ht="12.75" customHeight="1">
      <c r="A90" s="12">
        <v>17</v>
      </c>
      <c r="B90" s="10" t="s">
        <v>56</v>
      </c>
      <c r="C90" s="1" t="s">
        <v>206</v>
      </c>
      <c r="D90" s="1" t="s">
        <v>193</v>
      </c>
    </row>
    <row r="91" spans="1:4" ht="12.75" customHeight="1">
      <c r="A91" s="12">
        <v>18</v>
      </c>
      <c r="B91" s="10" t="s">
        <v>58</v>
      </c>
      <c r="C91" s="1" t="s">
        <v>206</v>
      </c>
      <c r="D91" s="1" t="s">
        <v>193</v>
      </c>
    </row>
    <row r="92" spans="1:4" ht="12.75" customHeight="1">
      <c r="A92" s="12">
        <v>19</v>
      </c>
      <c r="B92" s="10" t="s">
        <v>70</v>
      </c>
      <c r="C92" s="1" t="s">
        <v>206</v>
      </c>
      <c r="D92" s="1" t="s">
        <v>193</v>
      </c>
    </row>
    <row r="93" spans="1:4">
      <c r="A93" s="12">
        <v>20</v>
      </c>
      <c r="B93" s="10" t="s">
        <v>50</v>
      </c>
      <c r="C93" s="1" t="s">
        <v>206</v>
      </c>
      <c r="D93" s="1" t="s">
        <v>193</v>
      </c>
    </row>
    <row r="94" spans="1:4">
      <c r="A94" s="12">
        <v>21</v>
      </c>
      <c r="B94" s="10" t="s">
        <v>51</v>
      </c>
      <c r="C94" s="1" t="s">
        <v>206</v>
      </c>
      <c r="D94" s="1" t="s">
        <v>193</v>
      </c>
    </row>
    <row r="95" spans="1:4">
      <c r="A95" s="12">
        <v>22</v>
      </c>
      <c r="B95" s="10" t="s">
        <v>53</v>
      </c>
      <c r="C95" s="1" t="s">
        <v>206</v>
      </c>
      <c r="D95" s="1" t="s">
        <v>193</v>
      </c>
    </row>
    <row r="96" spans="1:4">
      <c r="A96" s="12">
        <v>23</v>
      </c>
      <c r="B96" s="10" t="s">
        <v>55</v>
      </c>
      <c r="C96" s="1" t="s">
        <v>206</v>
      </c>
      <c r="D96" s="1" t="s">
        <v>193</v>
      </c>
    </row>
    <row r="97" spans="1:4">
      <c r="A97" s="12">
        <v>24</v>
      </c>
      <c r="B97" s="10" t="s">
        <v>73</v>
      </c>
      <c r="C97" s="1" t="s">
        <v>206</v>
      </c>
      <c r="D97" s="1" t="s">
        <v>193</v>
      </c>
    </row>
    <row r="98" spans="1:4">
      <c r="A98" s="12">
        <v>25</v>
      </c>
      <c r="B98" s="10" t="s">
        <v>40</v>
      </c>
      <c r="C98" s="1" t="s">
        <v>206</v>
      </c>
      <c r="D98" s="1" t="s">
        <v>193</v>
      </c>
    </row>
    <row r="99" spans="1:4">
      <c r="A99" s="12">
        <v>26</v>
      </c>
      <c r="B99" s="10" t="s">
        <v>59</v>
      </c>
      <c r="C99" s="1" t="s">
        <v>206</v>
      </c>
      <c r="D99" s="1" t="s">
        <v>193</v>
      </c>
    </row>
    <row r="100" spans="1:4">
      <c r="A100" s="12">
        <v>27</v>
      </c>
      <c r="B100" s="10" t="s">
        <v>60</v>
      </c>
      <c r="C100" s="1" t="s">
        <v>206</v>
      </c>
      <c r="D100" s="1" t="s">
        <v>193</v>
      </c>
    </row>
    <row r="101" spans="1:4">
      <c r="A101" s="12">
        <v>28</v>
      </c>
      <c r="B101" s="13" t="s">
        <v>131</v>
      </c>
      <c r="C101" s="1" t="s">
        <v>206</v>
      </c>
      <c r="D101" s="1" t="s">
        <v>193</v>
      </c>
    </row>
    <row r="102" spans="1:4">
      <c r="A102" s="12">
        <v>29</v>
      </c>
      <c r="B102" s="10" t="s">
        <v>32</v>
      </c>
      <c r="C102" s="1" t="s">
        <v>206</v>
      </c>
      <c r="D102" s="1" t="s">
        <v>193</v>
      </c>
    </row>
    <row r="103" spans="1:4">
      <c r="A103" s="12">
        <v>30</v>
      </c>
      <c r="B103" s="13" t="s">
        <v>188</v>
      </c>
      <c r="C103" s="1" t="s">
        <v>206</v>
      </c>
      <c r="D103" s="1" t="s">
        <v>193</v>
      </c>
    </row>
    <row r="104" spans="1:4">
      <c r="A104" s="12">
        <v>31</v>
      </c>
      <c r="B104" s="13" t="s">
        <v>189</v>
      </c>
      <c r="C104" s="1" t="s">
        <v>206</v>
      </c>
      <c r="D104" s="1" t="s">
        <v>193</v>
      </c>
    </row>
    <row r="105" spans="1:4">
      <c r="A105" s="12">
        <v>32</v>
      </c>
      <c r="B105" s="10" t="s">
        <v>68</v>
      </c>
      <c r="C105" s="1" t="s">
        <v>206</v>
      </c>
      <c r="D105" s="1" t="s">
        <v>193</v>
      </c>
    </row>
    <row r="106" spans="1:4">
      <c r="A106" s="12">
        <v>33</v>
      </c>
      <c r="B106" s="13" t="s">
        <v>179</v>
      </c>
      <c r="C106" s="1" t="s">
        <v>206</v>
      </c>
      <c r="D106" s="1" t="s">
        <v>193</v>
      </c>
    </row>
    <row r="107" spans="1:4">
      <c r="A107" s="12">
        <v>34</v>
      </c>
      <c r="B107" s="1" t="s">
        <v>183</v>
      </c>
      <c r="C107" s="1" t="s">
        <v>206</v>
      </c>
      <c r="D107" s="1" t="s">
        <v>193</v>
      </c>
    </row>
    <row r="108" spans="1:4">
      <c r="A108" s="12">
        <v>35</v>
      </c>
      <c r="B108" s="10" t="s">
        <v>64</v>
      </c>
      <c r="C108" s="1" t="s">
        <v>206</v>
      </c>
      <c r="D108" s="1" t="s">
        <v>193</v>
      </c>
    </row>
    <row r="109" spans="1:4">
      <c r="A109" s="12">
        <v>36</v>
      </c>
      <c r="B109" s="3" t="s">
        <v>67</v>
      </c>
      <c r="C109" s="1" t="s">
        <v>206</v>
      </c>
      <c r="D109" s="1" t="s">
        <v>193</v>
      </c>
    </row>
    <row r="110" spans="1:4">
      <c r="A110" s="288" t="s">
        <v>9</v>
      </c>
      <c r="B110" s="289"/>
    </row>
    <row r="111" spans="1:4">
      <c r="A111" s="5">
        <v>1</v>
      </c>
      <c r="B111" s="3" t="s">
        <v>97</v>
      </c>
      <c r="C111" s="1" t="s">
        <v>206</v>
      </c>
      <c r="D111" s="1" t="s">
        <v>9</v>
      </c>
    </row>
    <row r="112" spans="1:4">
      <c r="A112" s="290" t="s">
        <v>4</v>
      </c>
      <c r="B112" s="299"/>
    </row>
    <row r="113" spans="1:4">
      <c r="A113" s="12">
        <v>1</v>
      </c>
      <c r="B113" s="10" t="s">
        <v>83</v>
      </c>
      <c r="C113" s="1" t="s">
        <v>206</v>
      </c>
      <c r="D113" s="1" t="s">
        <v>8</v>
      </c>
    </row>
    <row r="114" spans="1:4">
      <c r="A114" s="12">
        <v>2</v>
      </c>
      <c r="B114" s="10" t="s">
        <v>85</v>
      </c>
      <c r="C114" s="1" t="s">
        <v>206</v>
      </c>
      <c r="D114" s="1" t="s">
        <v>8</v>
      </c>
    </row>
    <row r="115" spans="1:4">
      <c r="A115" s="12">
        <v>3</v>
      </c>
      <c r="B115" s="13" t="s">
        <v>196</v>
      </c>
      <c r="C115" s="1" t="s">
        <v>206</v>
      </c>
      <c r="D115" s="1" t="s">
        <v>8</v>
      </c>
    </row>
    <row r="116" spans="1:4">
      <c r="A116" s="12">
        <v>4</v>
      </c>
      <c r="B116" s="1" t="s">
        <v>177</v>
      </c>
      <c r="C116" s="1" t="s">
        <v>206</v>
      </c>
      <c r="D116" s="1" t="s">
        <v>8</v>
      </c>
    </row>
    <row r="117" spans="1:4">
      <c r="A117" s="12">
        <v>5</v>
      </c>
      <c r="B117" s="13" t="s">
        <v>6</v>
      </c>
      <c r="C117" s="1" t="s">
        <v>206</v>
      </c>
      <c r="D117" s="1" t="s">
        <v>8</v>
      </c>
    </row>
    <row r="118" spans="1:4">
      <c r="A118" s="12">
        <v>13</v>
      </c>
      <c r="B118" s="3" t="s">
        <v>90</v>
      </c>
      <c r="C118" s="1" t="s">
        <v>206</v>
      </c>
      <c r="D118" s="1" t="s">
        <v>8</v>
      </c>
    </row>
    <row r="119" spans="1:4">
      <c r="A119" s="12">
        <v>14</v>
      </c>
      <c r="B119" s="3" t="s">
        <v>78</v>
      </c>
      <c r="C119" s="1" t="s">
        <v>206</v>
      </c>
      <c r="D119" s="1" t="s">
        <v>8</v>
      </c>
    </row>
    <row r="120" spans="1:4">
      <c r="A120" s="12">
        <v>15</v>
      </c>
      <c r="B120" s="13" t="s">
        <v>5</v>
      </c>
      <c r="C120" s="1" t="s">
        <v>206</v>
      </c>
      <c r="D120" s="1" t="s">
        <v>8</v>
      </c>
    </row>
    <row r="121" spans="1:4">
      <c r="A121" s="12">
        <v>16</v>
      </c>
      <c r="B121" s="10" t="s">
        <v>82</v>
      </c>
      <c r="C121" s="1" t="s">
        <v>206</v>
      </c>
      <c r="D121" s="1" t="s">
        <v>8</v>
      </c>
    </row>
    <row r="122" spans="1:4">
      <c r="A122" s="12">
        <v>18</v>
      </c>
      <c r="B122" s="10" t="s">
        <v>84</v>
      </c>
      <c r="C122" s="1" t="s">
        <v>206</v>
      </c>
      <c r="D122" s="1" t="s">
        <v>8</v>
      </c>
    </row>
    <row r="123" spans="1:4">
      <c r="A123" s="286" t="s">
        <v>141</v>
      </c>
      <c r="B123" s="287"/>
    </row>
    <row r="124" spans="1:4">
      <c r="A124" s="300" t="s">
        <v>10</v>
      </c>
      <c r="B124" s="301"/>
    </row>
    <row r="125" spans="1:4">
      <c r="A125" s="5">
        <v>1</v>
      </c>
      <c r="B125" s="3" t="s">
        <v>117</v>
      </c>
      <c r="C125" s="1" t="s">
        <v>207</v>
      </c>
      <c r="D125" s="1" t="s">
        <v>193</v>
      </c>
    </row>
    <row r="126" spans="1:4">
      <c r="A126" s="5">
        <v>2</v>
      </c>
      <c r="B126" s="3" t="s">
        <v>118</v>
      </c>
      <c r="C126" s="1" t="s">
        <v>207</v>
      </c>
      <c r="D126" s="1" t="s">
        <v>193</v>
      </c>
    </row>
    <row r="127" spans="1:4">
      <c r="A127" s="5">
        <v>3</v>
      </c>
      <c r="B127" s="3" t="s">
        <v>178</v>
      </c>
      <c r="C127" s="1" t="s">
        <v>207</v>
      </c>
      <c r="D127" s="1" t="s">
        <v>193</v>
      </c>
    </row>
    <row r="128" spans="1:4">
      <c r="A128" s="5">
        <v>4</v>
      </c>
      <c r="B128" s="3" t="s">
        <v>42</v>
      </c>
      <c r="C128" s="1" t="s">
        <v>207</v>
      </c>
      <c r="D128" s="1" t="s">
        <v>193</v>
      </c>
    </row>
    <row r="129" spans="1:4">
      <c r="A129" s="5">
        <v>5</v>
      </c>
      <c r="B129" s="3" t="s">
        <v>44</v>
      </c>
      <c r="C129" s="1" t="s">
        <v>207</v>
      </c>
      <c r="D129" s="1" t="s">
        <v>193</v>
      </c>
    </row>
    <row r="130" spans="1:4">
      <c r="A130" s="5">
        <v>6</v>
      </c>
      <c r="B130" s="3" t="s">
        <v>47</v>
      </c>
      <c r="C130" s="1" t="s">
        <v>207</v>
      </c>
      <c r="D130" s="1" t="s">
        <v>193</v>
      </c>
    </row>
    <row r="131" spans="1:4">
      <c r="A131" s="5">
        <v>7</v>
      </c>
      <c r="B131" s="3" t="s">
        <v>48</v>
      </c>
      <c r="C131" s="1" t="s">
        <v>207</v>
      </c>
      <c r="D131" s="1" t="s">
        <v>193</v>
      </c>
    </row>
    <row r="132" spans="1:4">
      <c r="A132" s="5">
        <v>8</v>
      </c>
      <c r="B132" s="3" t="s">
        <v>180</v>
      </c>
      <c r="C132" s="1" t="s">
        <v>207</v>
      </c>
      <c r="D132" s="1" t="s">
        <v>193</v>
      </c>
    </row>
    <row r="133" spans="1:4">
      <c r="A133" s="5">
        <v>9</v>
      </c>
      <c r="B133" s="3" t="s">
        <v>70</v>
      </c>
      <c r="C133" s="1" t="s">
        <v>207</v>
      </c>
      <c r="D133" s="1" t="s">
        <v>193</v>
      </c>
    </row>
    <row r="134" spans="1:4">
      <c r="A134" s="5">
        <v>10</v>
      </c>
      <c r="B134" s="3" t="s">
        <v>50</v>
      </c>
      <c r="C134" s="1" t="s">
        <v>207</v>
      </c>
      <c r="D134" s="1" t="s">
        <v>193</v>
      </c>
    </row>
    <row r="135" spans="1:4">
      <c r="A135" s="5">
        <v>11</v>
      </c>
      <c r="B135" s="3" t="s">
        <v>51</v>
      </c>
      <c r="C135" s="1" t="s">
        <v>207</v>
      </c>
      <c r="D135" s="1" t="s">
        <v>193</v>
      </c>
    </row>
    <row r="136" spans="1:4">
      <c r="A136" s="5">
        <v>12</v>
      </c>
      <c r="B136" s="3" t="s">
        <v>53</v>
      </c>
      <c r="C136" s="1" t="s">
        <v>207</v>
      </c>
      <c r="D136" s="1" t="s">
        <v>193</v>
      </c>
    </row>
    <row r="137" spans="1:4">
      <c r="A137" s="5">
        <v>13</v>
      </c>
      <c r="B137" s="3" t="s">
        <v>55</v>
      </c>
      <c r="C137" s="1" t="s">
        <v>207</v>
      </c>
      <c r="D137" s="1" t="s">
        <v>193</v>
      </c>
    </row>
    <row r="138" spans="1:4">
      <c r="A138" s="5">
        <v>14</v>
      </c>
      <c r="B138" s="3" t="s">
        <v>119</v>
      </c>
      <c r="C138" s="1" t="s">
        <v>207</v>
      </c>
      <c r="D138" s="1" t="s">
        <v>193</v>
      </c>
    </row>
    <row r="139" spans="1:4">
      <c r="A139" s="5">
        <v>15</v>
      </c>
      <c r="B139" s="3" t="s">
        <v>120</v>
      </c>
      <c r="C139" s="1" t="s">
        <v>207</v>
      </c>
      <c r="D139" s="1" t="s">
        <v>193</v>
      </c>
    </row>
    <row r="140" spans="1:4">
      <c r="A140" s="5">
        <v>16</v>
      </c>
      <c r="B140" s="3" t="s">
        <v>121</v>
      </c>
      <c r="C140" s="1" t="s">
        <v>207</v>
      </c>
      <c r="D140" s="1" t="s">
        <v>193</v>
      </c>
    </row>
    <row r="141" spans="1:4">
      <c r="A141" s="5">
        <v>17</v>
      </c>
      <c r="B141" s="3" t="s">
        <v>122</v>
      </c>
      <c r="C141" s="1" t="s">
        <v>207</v>
      </c>
      <c r="D141" s="1" t="s">
        <v>193</v>
      </c>
    </row>
    <row r="142" spans="1:4">
      <c r="A142" s="5">
        <v>18</v>
      </c>
      <c r="B142" s="3" t="s">
        <v>134</v>
      </c>
      <c r="C142" s="1" t="s">
        <v>207</v>
      </c>
      <c r="D142" s="1" t="s">
        <v>193</v>
      </c>
    </row>
    <row r="143" spans="1:4">
      <c r="A143" s="5">
        <v>19</v>
      </c>
      <c r="B143" s="3" t="s">
        <v>59</v>
      </c>
      <c r="C143" s="1" t="s">
        <v>207</v>
      </c>
      <c r="D143" s="1" t="s">
        <v>193</v>
      </c>
    </row>
    <row r="144" spans="1:4">
      <c r="A144" s="5">
        <v>20</v>
      </c>
      <c r="B144" s="3" t="s">
        <v>60</v>
      </c>
      <c r="C144" s="1" t="s">
        <v>207</v>
      </c>
      <c r="D144" s="1" t="s">
        <v>193</v>
      </c>
    </row>
    <row r="145" spans="1:4">
      <c r="A145" s="5">
        <v>21</v>
      </c>
      <c r="B145" s="3" t="s">
        <v>123</v>
      </c>
      <c r="C145" s="1" t="s">
        <v>207</v>
      </c>
      <c r="D145" s="1" t="s">
        <v>193</v>
      </c>
    </row>
    <row r="146" spans="1:4">
      <c r="A146" s="5">
        <v>22</v>
      </c>
      <c r="B146" s="3" t="s">
        <v>62</v>
      </c>
      <c r="C146" s="1" t="s">
        <v>207</v>
      </c>
      <c r="D146" s="1" t="s">
        <v>193</v>
      </c>
    </row>
    <row r="147" spans="1:4">
      <c r="A147" s="5">
        <v>23</v>
      </c>
      <c r="B147" s="3" t="s">
        <v>179</v>
      </c>
      <c r="C147" s="1" t="s">
        <v>207</v>
      </c>
      <c r="D147" s="1" t="s">
        <v>193</v>
      </c>
    </row>
    <row r="148" spans="1:4">
      <c r="A148" s="5">
        <v>24</v>
      </c>
      <c r="B148" s="3" t="s">
        <v>183</v>
      </c>
      <c r="C148" s="1" t="s">
        <v>207</v>
      </c>
      <c r="D148" s="1" t="s">
        <v>193</v>
      </c>
    </row>
    <row r="149" spans="1:4">
      <c r="A149" s="5">
        <v>25</v>
      </c>
      <c r="B149" s="3" t="s">
        <v>195</v>
      </c>
      <c r="C149" s="1" t="s">
        <v>207</v>
      </c>
      <c r="D149" s="1" t="s">
        <v>193</v>
      </c>
    </row>
    <row r="150" spans="1:4">
      <c r="A150" s="296" t="s">
        <v>9</v>
      </c>
      <c r="B150" s="297"/>
    </row>
    <row r="151" spans="1:4">
      <c r="A151" s="19">
        <v>1</v>
      </c>
      <c r="B151" s="20" t="s">
        <v>124</v>
      </c>
      <c r="C151" s="1" t="s">
        <v>207</v>
      </c>
      <c r="D151" s="1" t="s">
        <v>9</v>
      </c>
    </row>
    <row r="152" spans="1:4">
      <c r="A152" s="19">
        <v>2</v>
      </c>
      <c r="B152" s="20" t="s">
        <v>182</v>
      </c>
      <c r="C152" s="1" t="s">
        <v>207</v>
      </c>
      <c r="D152" s="1" t="s">
        <v>9</v>
      </c>
    </row>
    <row r="153" spans="1:4">
      <c r="A153" s="19">
        <v>3</v>
      </c>
      <c r="B153" s="20" t="s">
        <v>194</v>
      </c>
      <c r="C153" s="1" t="s">
        <v>207</v>
      </c>
      <c r="D153" s="1" t="s">
        <v>9</v>
      </c>
    </row>
    <row r="154" spans="1:4">
      <c r="A154" s="294" t="s">
        <v>8</v>
      </c>
      <c r="B154" s="295"/>
    </row>
    <row r="155" spans="1:4">
      <c r="A155" s="21">
        <v>1</v>
      </c>
      <c r="B155" s="22" t="s">
        <v>99</v>
      </c>
      <c r="C155" s="1" t="s">
        <v>207</v>
      </c>
      <c r="D155" s="1" t="s">
        <v>8</v>
      </c>
    </row>
    <row r="156" spans="1:4">
      <c r="A156" s="21">
        <v>2</v>
      </c>
      <c r="B156" s="22" t="s">
        <v>177</v>
      </c>
      <c r="C156" s="1" t="s">
        <v>207</v>
      </c>
      <c r="D156" s="1" t="s">
        <v>8</v>
      </c>
    </row>
    <row r="157" spans="1:4">
      <c r="A157" s="21">
        <v>3</v>
      </c>
      <c r="B157" s="22" t="s">
        <v>101</v>
      </c>
      <c r="C157" s="1" t="s">
        <v>207</v>
      </c>
      <c r="D157" s="1" t="s">
        <v>8</v>
      </c>
    </row>
    <row r="158" spans="1:4">
      <c r="A158" s="21">
        <v>4</v>
      </c>
      <c r="B158" s="22" t="s">
        <v>181</v>
      </c>
      <c r="C158" s="1" t="s">
        <v>207</v>
      </c>
      <c r="D158" s="1" t="s">
        <v>8</v>
      </c>
    </row>
    <row r="159" spans="1:4">
      <c r="A159" s="21">
        <v>5</v>
      </c>
      <c r="B159" s="22" t="s">
        <v>103</v>
      </c>
      <c r="C159" s="1" t="s">
        <v>207</v>
      </c>
      <c r="D159" s="1" t="s">
        <v>8</v>
      </c>
    </row>
    <row r="160" spans="1:4">
      <c r="A160" s="21">
        <v>6</v>
      </c>
      <c r="B160" s="22" t="s">
        <v>105</v>
      </c>
      <c r="C160" s="1" t="s">
        <v>207</v>
      </c>
      <c r="D160" s="1" t="s">
        <v>8</v>
      </c>
    </row>
    <row r="161" spans="1:4">
      <c r="A161" s="21">
        <v>7</v>
      </c>
      <c r="B161" s="22" t="s">
        <v>107</v>
      </c>
      <c r="C161" s="1" t="s">
        <v>207</v>
      </c>
      <c r="D161" s="1" t="s">
        <v>8</v>
      </c>
    </row>
    <row r="162" spans="1:4">
      <c r="A162" s="21">
        <v>10</v>
      </c>
      <c r="B162" s="22" t="s">
        <v>111</v>
      </c>
      <c r="C162" s="1" t="s">
        <v>207</v>
      </c>
      <c r="D162" s="1" t="s">
        <v>8</v>
      </c>
    </row>
    <row r="163" spans="1:4">
      <c r="A163" s="21">
        <v>11</v>
      </c>
      <c r="B163" s="22" t="s">
        <v>113</v>
      </c>
      <c r="C163" s="1" t="s">
        <v>207</v>
      </c>
      <c r="D163" s="1" t="s">
        <v>8</v>
      </c>
    </row>
    <row r="164" spans="1:4">
      <c r="A164" s="21">
        <v>12</v>
      </c>
      <c r="B164" s="22" t="s">
        <v>144</v>
      </c>
      <c r="C164" s="1" t="s">
        <v>207</v>
      </c>
      <c r="D164" s="1" t="s">
        <v>8</v>
      </c>
    </row>
    <row r="165" spans="1:4">
      <c r="A165" s="21">
        <v>13</v>
      </c>
      <c r="B165" s="20" t="s">
        <v>133</v>
      </c>
      <c r="C165" s="1" t="s">
        <v>207</v>
      </c>
      <c r="D165" s="1" t="s">
        <v>8</v>
      </c>
    </row>
    <row r="166" spans="1:4">
      <c r="A166" s="21">
        <v>15</v>
      </c>
      <c r="B166" s="20" t="s">
        <v>115</v>
      </c>
      <c r="C166" s="1" t="s">
        <v>207</v>
      </c>
      <c r="D166" s="1" t="s">
        <v>8</v>
      </c>
    </row>
    <row r="167" spans="1:4">
      <c r="A167" s="21">
        <v>18</v>
      </c>
      <c r="B167" s="20" t="s">
        <v>84</v>
      </c>
      <c r="C167" s="1" t="s">
        <v>207</v>
      </c>
      <c r="D167" s="1" t="s">
        <v>8</v>
      </c>
    </row>
    <row r="168" spans="1:4">
      <c r="A168" s="17"/>
      <c r="B168" s="8" t="s">
        <v>127</v>
      </c>
    </row>
    <row r="169" spans="1:4">
      <c r="A169" s="290" t="s">
        <v>10</v>
      </c>
      <c r="B169" s="291"/>
    </row>
    <row r="170" spans="1:4">
      <c r="A170" s="10">
        <v>1</v>
      </c>
      <c r="B170" s="10" t="s">
        <v>100</v>
      </c>
      <c r="C170" s="1" t="s">
        <v>208</v>
      </c>
      <c r="D170" s="1" t="s">
        <v>193</v>
      </c>
    </row>
    <row r="171" spans="1:4">
      <c r="A171" s="10">
        <v>2</v>
      </c>
      <c r="B171" s="10" t="s">
        <v>102</v>
      </c>
      <c r="C171" s="1" t="s">
        <v>208</v>
      </c>
      <c r="D171" s="1" t="s">
        <v>193</v>
      </c>
    </row>
    <row r="172" spans="1:4">
      <c r="A172" s="10">
        <v>3</v>
      </c>
      <c r="B172" s="11" t="s">
        <v>129</v>
      </c>
      <c r="C172" s="1" t="s">
        <v>208</v>
      </c>
      <c r="D172" s="1" t="s">
        <v>193</v>
      </c>
    </row>
    <row r="173" spans="1:4">
      <c r="A173" s="10">
        <v>4</v>
      </c>
      <c r="B173" s="10" t="s">
        <v>110</v>
      </c>
      <c r="C173" s="1" t="s">
        <v>208</v>
      </c>
      <c r="D173" s="1" t="s">
        <v>193</v>
      </c>
    </row>
    <row r="174" spans="1:4">
      <c r="A174" s="10">
        <v>5</v>
      </c>
      <c r="B174" s="10" t="s">
        <v>192</v>
      </c>
      <c r="C174" s="1" t="s">
        <v>208</v>
      </c>
      <c r="D174" s="1" t="s">
        <v>193</v>
      </c>
    </row>
    <row r="175" spans="1:4">
      <c r="A175" s="10">
        <v>6</v>
      </c>
      <c r="B175" s="10" t="s">
        <v>104</v>
      </c>
      <c r="C175" s="1" t="s">
        <v>208</v>
      </c>
      <c r="D175" s="1" t="s">
        <v>193</v>
      </c>
    </row>
    <row r="176" spans="1:4">
      <c r="A176" s="290" t="s">
        <v>8</v>
      </c>
      <c r="B176" s="291"/>
    </row>
    <row r="177" spans="1:4">
      <c r="A177" s="14">
        <v>1</v>
      </c>
      <c r="B177" s="10" t="s">
        <v>108</v>
      </c>
      <c r="C177" s="1" t="s">
        <v>208</v>
      </c>
      <c r="D177" s="1" t="s">
        <v>8</v>
      </c>
    </row>
    <row r="178" spans="1:4">
      <c r="A178" s="14">
        <v>2</v>
      </c>
      <c r="B178" s="11" t="s">
        <v>128</v>
      </c>
      <c r="C178" s="1" t="s">
        <v>208</v>
      </c>
      <c r="D178" s="1" t="s">
        <v>8</v>
      </c>
    </row>
    <row r="179" spans="1:4">
      <c r="A179" s="14">
        <v>3</v>
      </c>
      <c r="B179" s="10" t="s">
        <v>106</v>
      </c>
      <c r="C179" s="1" t="s">
        <v>208</v>
      </c>
      <c r="D179" s="1" t="s">
        <v>8</v>
      </c>
    </row>
  </sheetData>
  <mergeCells count="17">
    <mergeCell ref="A154:B154"/>
    <mergeCell ref="A176:B176"/>
    <mergeCell ref="A150:B150"/>
    <mergeCell ref="A62:B62"/>
    <mergeCell ref="A110:B110"/>
    <mergeCell ref="A112:B112"/>
    <mergeCell ref="A169:B169"/>
    <mergeCell ref="A124:B124"/>
    <mergeCell ref="A2:B2"/>
    <mergeCell ref="A31:B31"/>
    <mergeCell ref="A72:B72"/>
    <mergeCell ref="A123:B123"/>
    <mergeCell ref="A3:B3"/>
    <mergeCell ref="A32:B32"/>
    <mergeCell ref="A73:B73"/>
    <mergeCell ref="A64:B64"/>
    <mergeCell ref="A20: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5A2BB-F3A4-42A8-91F8-03853B3FD6FC}">
  <sheetPr codeName="Sheet5"/>
  <dimension ref="A1:J147"/>
  <sheetViews>
    <sheetView topLeftCell="A62" zoomScale="74" zoomScaleNormal="140" workbookViewId="0">
      <selection activeCell="K139" sqref="K139"/>
    </sheetView>
  </sheetViews>
  <sheetFormatPr defaultColWidth="14.5" defaultRowHeight="13.9"/>
  <cols>
    <col min="1" max="1" width="2.85546875" style="30" customWidth="1"/>
    <col min="2" max="2" width="31.85546875" style="11" bestFit="1" customWidth="1"/>
    <col min="3" max="3" width="9.5" style="11" customWidth="1"/>
    <col min="4" max="4" width="6.5" style="11" customWidth="1"/>
    <col min="5" max="5" width="11.640625" style="27" customWidth="1"/>
    <col min="6" max="6" width="47.85546875" style="11" customWidth="1"/>
    <col min="7" max="16384" width="14.5" style="1"/>
  </cols>
  <sheetData>
    <row r="1" spans="1:10" s="33" customFormat="1" ht="27.75">
      <c r="A1" s="31" t="s">
        <v>230</v>
      </c>
      <c r="B1" s="31" t="s">
        <v>229</v>
      </c>
      <c r="C1" s="31" t="s">
        <v>228</v>
      </c>
      <c r="D1" s="31" t="s">
        <v>227</v>
      </c>
      <c r="E1" s="32" t="s">
        <v>231</v>
      </c>
      <c r="F1" s="31" t="s">
        <v>197</v>
      </c>
    </row>
    <row r="2" spans="1:10" ht="21.95" customHeight="1">
      <c r="A2" s="29">
        <v>1</v>
      </c>
      <c r="B2" s="10" t="s">
        <v>78</v>
      </c>
      <c r="C2" s="11" t="s">
        <v>204</v>
      </c>
      <c r="D2" s="11" t="s">
        <v>8</v>
      </c>
      <c r="E2" s="27" t="s">
        <v>203</v>
      </c>
    </row>
    <row r="3" spans="1:10" ht="21.95" customHeight="1">
      <c r="A3" s="29">
        <v>2</v>
      </c>
      <c r="B3" s="18" t="s">
        <v>44</v>
      </c>
      <c r="C3" s="11" t="s">
        <v>205</v>
      </c>
      <c r="D3" s="11" t="s">
        <v>193</v>
      </c>
      <c r="E3" s="27" t="s">
        <v>203</v>
      </c>
      <c r="H3" s="1">
        <v>1</v>
      </c>
      <c r="I3" s="1" t="s">
        <v>200</v>
      </c>
      <c r="J3" s="1">
        <f>COUNTIF('Subject Making Print'!E:E,I3)</f>
        <v>2</v>
      </c>
    </row>
    <row r="4" spans="1:10" ht="21.95" customHeight="1">
      <c r="A4" s="29">
        <v>3</v>
      </c>
      <c r="B4" s="10" t="s">
        <v>44</v>
      </c>
      <c r="C4" s="11" t="s">
        <v>206</v>
      </c>
      <c r="D4" s="11" t="s">
        <v>193</v>
      </c>
      <c r="E4" s="27" t="s">
        <v>203</v>
      </c>
      <c r="H4" s="1">
        <v>2</v>
      </c>
      <c r="I4" s="1" t="s">
        <v>199</v>
      </c>
      <c r="J4" s="1">
        <f>COUNTIF('Subject Making Print'!E:E,I4)</f>
        <v>3</v>
      </c>
    </row>
    <row r="5" spans="1:10" ht="21.95" customHeight="1">
      <c r="A5" s="29">
        <v>4</v>
      </c>
      <c r="B5" s="10" t="s">
        <v>78</v>
      </c>
      <c r="C5" s="11" t="s">
        <v>206</v>
      </c>
      <c r="D5" s="11" t="s">
        <v>8</v>
      </c>
      <c r="E5" s="27" t="s">
        <v>203</v>
      </c>
      <c r="H5" s="1">
        <v>3</v>
      </c>
      <c r="I5" s="1" t="s">
        <v>201</v>
      </c>
      <c r="J5" s="1">
        <f>COUNTIF('Subject Making Print'!E:E,I5)</f>
        <v>7</v>
      </c>
    </row>
    <row r="6" spans="1:10" ht="27.75">
      <c r="A6" s="29">
        <v>5</v>
      </c>
      <c r="B6" s="10" t="s">
        <v>106</v>
      </c>
      <c r="C6" s="11" t="s">
        <v>208</v>
      </c>
      <c r="D6" s="11" t="s">
        <v>8</v>
      </c>
      <c r="E6" s="27" t="s">
        <v>224</v>
      </c>
      <c r="H6" s="1">
        <v>4</v>
      </c>
      <c r="I6" s="1" t="s">
        <v>202</v>
      </c>
      <c r="J6" s="1">
        <f>COUNTIF('Subject Making Print'!E:E,I6)</f>
        <v>6</v>
      </c>
    </row>
    <row r="7" spans="1:10" ht="21.95" customHeight="1">
      <c r="A7" s="29">
        <v>6</v>
      </c>
      <c r="B7" s="10" t="s">
        <v>63</v>
      </c>
      <c r="C7" s="11" t="s">
        <v>204</v>
      </c>
      <c r="D7" s="11" t="s">
        <v>8</v>
      </c>
      <c r="E7" s="27" t="s">
        <v>203</v>
      </c>
      <c r="H7" s="1">
        <v>5</v>
      </c>
      <c r="I7" s="1" t="s">
        <v>203</v>
      </c>
      <c r="J7" s="1">
        <f>COUNTIF('Subject Making Print'!E:E,I7)</f>
        <v>5</v>
      </c>
    </row>
    <row r="8" spans="1:10" ht="21.95" customHeight="1">
      <c r="A8" s="29"/>
      <c r="B8" s="10"/>
      <c r="H8" s="1">
        <v>6</v>
      </c>
      <c r="I8" s="1" t="s">
        <v>209</v>
      </c>
      <c r="J8" s="1">
        <f>COUNTIF('Subject Making Print'!E:E,I8)</f>
        <v>5</v>
      </c>
    </row>
    <row r="9" spans="1:10" ht="21.95" customHeight="1">
      <c r="A9" s="29">
        <v>1</v>
      </c>
      <c r="B9" s="18" t="s">
        <v>59</v>
      </c>
      <c r="C9" s="11" t="s">
        <v>205</v>
      </c>
      <c r="D9" s="11" t="s">
        <v>193</v>
      </c>
      <c r="E9" s="27" t="s">
        <v>221</v>
      </c>
      <c r="H9" s="1">
        <v>7</v>
      </c>
      <c r="I9" s="1" t="s">
        <v>210</v>
      </c>
      <c r="J9" s="1">
        <f>COUNTIF('Subject Making Print'!E:E,I9)</f>
        <v>7</v>
      </c>
    </row>
    <row r="10" spans="1:10" ht="21.95" customHeight="1">
      <c r="A10" s="29">
        <v>2</v>
      </c>
      <c r="B10" s="10" t="s">
        <v>59</v>
      </c>
      <c r="C10" s="11" t="s">
        <v>206</v>
      </c>
      <c r="D10" s="11" t="s">
        <v>193</v>
      </c>
      <c r="E10" s="27" t="s">
        <v>221</v>
      </c>
      <c r="H10" s="1">
        <v>8</v>
      </c>
      <c r="I10" s="1" t="s">
        <v>211</v>
      </c>
      <c r="J10" s="1">
        <f>COUNTIF('Subject Making Print'!E:E,I10)</f>
        <v>6</v>
      </c>
    </row>
    <row r="11" spans="1:10" ht="21.95" customHeight="1">
      <c r="A11" s="29">
        <v>3</v>
      </c>
      <c r="B11" s="13" t="s">
        <v>6</v>
      </c>
      <c r="C11" s="11" t="s">
        <v>206</v>
      </c>
      <c r="D11" s="11" t="s">
        <v>8</v>
      </c>
      <c r="E11" s="27" t="s">
        <v>221</v>
      </c>
      <c r="H11" s="1">
        <v>9</v>
      </c>
      <c r="I11" s="1" t="s">
        <v>212</v>
      </c>
      <c r="J11" s="1">
        <f>COUNTIF('Subject Making Print'!E:E,I11)</f>
        <v>7</v>
      </c>
    </row>
    <row r="12" spans="1:10" ht="21.95" customHeight="1">
      <c r="A12" s="29">
        <v>4</v>
      </c>
      <c r="B12" s="10" t="s">
        <v>53</v>
      </c>
      <c r="C12" s="11" t="s">
        <v>207</v>
      </c>
      <c r="D12" s="11" t="s">
        <v>193</v>
      </c>
      <c r="E12" s="27" t="s">
        <v>221</v>
      </c>
      <c r="H12" s="1">
        <v>10</v>
      </c>
      <c r="I12" s="1" t="s">
        <v>213</v>
      </c>
      <c r="J12" s="1">
        <f>COUNTIF('Subject Making Print'!E:E,I12)</f>
        <v>6</v>
      </c>
    </row>
    <row r="13" spans="1:10" ht="21.95" customHeight="1">
      <c r="A13" s="29">
        <v>5</v>
      </c>
      <c r="B13" s="23" t="s">
        <v>99</v>
      </c>
      <c r="C13" s="11" t="s">
        <v>207</v>
      </c>
      <c r="D13" s="11" t="s">
        <v>8</v>
      </c>
      <c r="E13" s="27" t="s">
        <v>221</v>
      </c>
      <c r="H13" s="1">
        <v>11</v>
      </c>
      <c r="I13" s="1" t="s">
        <v>214</v>
      </c>
      <c r="J13" s="1">
        <f>COUNTIF('Subject Making Print'!E:E,I13)</f>
        <v>6</v>
      </c>
    </row>
    <row r="14" spans="1:10" ht="21.95" customHeight="1">
      <c r="A14" s="29">
        <v>6</v>
      </c>
      <c r="B14" s="10" t="s">
        <v>84</v>
      </c>
      <c r="C14" s="11" t="s">
        <v>204</v>
      </c>
      <c r="D14" s="11" t="s">
        <v>8</v>
      </c>
      <c r="E14" s="27" t="s">
        <v>221</v>
      </c>
      <c r="H14" s="1">
        <v>12</v>
      </c>
      <c r="I14" s="1" t="s">
        <v>215</v>
      </c>
      <c r="J14" s="1">
        <f>COUNTIF('Subject Making Print'!E:E,I14)</f>
        <v>6</v>
      </c>
    </row>
    <row r="15" spans="1:10" ht="27.75">
      <c r="A15" s="29">
        <v>7</v>
      </c>
      <c r="B15" s="25" t="s">
        <v>108</v>
      </c>
      <c r="C15" s="26" t="s">
        <v>208</v>
      </c>
      <c r="D15" s="26" t="s">
        <v>8</v>
      </c>
      <c r="E15" s="28" t="s">
        <v>225</v>
      </c>
      <c r="H15" s="1">
        <v>13</v>
      </c>
      <c r="I15" s="1" t="s">
        <v>216</v>
      </c>
      <c r="J15" s="1">
        <f>COUNTIF('Subject Making Print'!E:E,I15)</f>
        <v>6</v>
      </c>
    </row>
    <row r="16" spans="1:10" ht="21.95" customHeight="1">
      <c r="A16" s="29"/>
      <c r="B16" s="10"/>
      <c r="H16" s="1">
        <v>14</v>
      </c>
      <c r="I16" s="1" t="s">
        <v>217</v>
      </c>
      <c r="J16" s="1">
        <f>COUNTIF('Subject Making Print'!E:E,I16)</f>
        <v>6</v>
      </c>
    </row>
    <row r="17" spans="1:10" ht="21.95" customHeight="1">
      <c r="A17" s="29">
        <v>1</v>
      </c>
      <c r="B17" s="10" t="s">
        <v>54</v>
      </c>
      <c r="C17" s="11" t="s">
        <v>204</v>
      </c>
      <c r="D17" s="11" t="s">
        <v>193</v>
      </c>
      <c r="E17" s="27" t="s">
        <v>216</v>
      </c>
      <c r="H17" s="1">
        <v>15</v>
      </c>
      <c r="I17" s="1" t="s">
        <v>218</v>
      </c>
      <c r="J17" s="1">
        <f>COUNTIF('Subject Making Print'!E:E,I17)</f>
        <v>7</v>
      </c>
    </row>
    <row r="18" spans="1:10" ht="21.95" customHeight="1">
      <c r="A18" s="29">
        <v>2</v>
      </c>
      <c r="B18" s="18" t="s">
        <v>51</v>
      </c>
      <c r="C18" s="11" t="s">
        <v>205</v>
      </c>
      <c r="D18" s="11" t="s">
        <v>193</v>
      </c>
      <c r="E18" s="27" t="s">
        <v>216</v>
      </c>
      <c r="H18" s="1">
        <v>16</v>
      </c>
      <c r="I18" s="1" t="s">
        <v>219</v>
      </c>
      <c r="J18" s="1">
        <f>COUNTIF('Subject Making Print'!E:E,I18)</f>
        <v>7</v>
      </c>
    </row>
    <row r="19" spans="1:10" ht="21.95" customHeight="1">
      <c r="A19" s="29">
        <v>3</v>
      </c>
      <c r="B19" s="18" t="s">
        <v>73</v>
      </c>
      <c r="C19" s="11" t="s">
        <v>205</v>
      </c>
      <c r="D19" s="11" t="s">
        <v>193</v>
      </c>
      <c r="E19" s="27" t="s">
        <v>216</v>
      </c>
      <c r="H19" s="1">
        <v>17</v>
      </c>
      <c r="I19" s="1" t="s">
        <v>220</v>
      </c>
      <c r="J19" s="1">
        <f>COUNTIF('Subject Making Print'!E:E,I19)</f>
        <v>7</v>
      </c>
    </row>
    <row r="20" spans="1:10" ht="21.95" customHeight="1">
      <c r="A20" s="29">
        <v>4</v>
      </c>
      <c r="B20" s="10" t="s">
        <v>45</v>
      </c>
      <c r="C20" s="11" t="s">
        <v>206</v>
      </c>
      <c r="D20" s="11" t="s">
        <v>193</v>
      </c>
      <c r="E20" s="27" t="s">
        <v>216</v>
      </c>
      <c r="H20" s="1">
        <v>18</v>
      </c>
      <c r="I20" s="1" t="s">
        <v>221</v>
      </c>
      <c r="J20" s="1">
        <f>COUNTIF('Subject Making Print'!E:E,I20)</f>
        <v>6</v>
      </c>
    </row>
    <row r="21" spans="1:10" ht="21.95" customHeight="1">
      <c r="A21" s="29">
        <v>5</v>
      </c>
      <c r="B21" s="10" t="s">
        <v>66</v>
      </c>
      <c r="C21" s="11" t="s">
        <v>206</v>
      </c>
      <c r="D21" s="11" t="s">
        <v>193</v>
      </c>
      <c r="E21" s="27" t="s">
        <v>216</v>
      </c>
      <c r="H21" s="1">
        <v>19</v>
      </c>
      <c r="I21" s="1" t="s">
        <v>222</v>
      </c>
      <c r="J21" s="1">
        <f>COUNTIF('Subject Making Print'!E:E,I21)</f>
        <v>6</v>
      </c>
    </row>
    <row r="22" spans="1:10" ht="21.95" customHeight="1">
      <c r="A22" s="29">
        <v>6</v>
      </c>
      <c r="B22" s="11" t="s">
        <v>183</v>
      </c>
      <c r="C22" s="11" t="s">
        <v>206</v>
      </c>
      <c r="D22" s="11" t="s">
        <v>193</v>
      </c>
      <c r="E22" s="27" t="s">
        <v>216</v>
      </c>
      <c r="H22" s="1">
        <v>20</v>
      </c>
      <c r="I22" t="s">
        <v>223</v>
      </c>
      <c r="J22" s="1">
        <f>COUNTIF('Subject Making Print'!E:E,I22)</f>
        <v>3</v>
      </c>
    </row>
    <row r="23" spans="1:10" ht="21.95" customHeight="1">
      <c r="A23" s="29"/>
    </row>
    <row r="24" spans="1:10" ht="21.95" customHeight="1">
      <c r="A24" s="29">
        <v>1</v>
      </c>
      <c r="B24" s="10" t="s">
        <v>83</v>
      </c>
      <c r="C24" s="11" t="s">
        <v>206</v>
      </c>
      <c r="D24" s="11" t="s">
        <v>8</v>
      </c>
      <c r="E24" s="27" t="s">
        <v>200</v>
      </c>
    </row>
    <row r="25" spans="1:10" ht="21.95" customHeight="1">
      <c r="A25" s="29">
        <v>2</v>
      </c>
      <c r="B25" s="23" t="s">
        <v>107</v>
      </c>
      <c r="C25" s="11" t="s">
        <v>207</v>
      </c>
      <c r="D25" s="11" t="s">
        <v>8</v>
      </c>
      <c r="E25" s="27" t="s">
        <v>200</v>
      </c>
    </row>
    <row r="26" spans="1:10" ht="27.75">
      <c r="A26" s="29">
        <v>3</v>
      </c>
      <c r="B26" s="25" t="s">
        <v>106</v>
      </c>
      <c r="C26" s="26" t="s">
        <v>208</v>
      </c>
      <c r="D26" s="26" t="s">
        <v>8</v>
      </c>
      <c r="E26" s="28" t="s">
        <v>224</v>
      </c>
    </row>
    <row r="27" spans="1:10" ht="21.95" customHeight="1">
      <c r="A27" s="29"/>
      <c r="B27" s="23"/>
    </row>
    <row r="28" spans="1:10" ht="16.899999999999999" customHeight="1">
      <c r="A28" s="29">
        <v>1</v>
      </c>
      <c r="B28" s="18" t="s">
        <v>28</v>
      </c>
      <c r="C28" s="11" t="s">
        <v>205</v>
      </c>
      <c r="D28" s="11" t="s">
        <v>193</v>
      </c>
      <c r="E28" s="27" t="s">
        <v>219</v>
      </c>
    </row>
    <row r="29" spans="1:10" ht="21.95" customHeight="1">
      <c r="A29" s="29">
        <v>2</v>
      </c>
      <c r="B29" s="13" t="s">
        <v>179</v>
      </c>
      <c r="C29" s="11" t="s">
        <v>206</v>
      </c>
      <c r="D29" s="11" t="s">
        <v>193</v>
      </c>
      <c r="E29" s="27" t="s">
        <v>219</v>
      </c>
    </row>
    <row r="30" spans="1:10" ht="21.95" customHeight="1">
      <c r="A30" s="29">
        <v>3</v>
      </c>
      <c r="B30" s="10" t="s">
        <v>85</v>
      </c>
      <c r="C30" s="11" t="s">
        <v>206</v>
      </c>
      <c r="D30" s="11" t="s">
        <v>8</v>
      </c>
      <c r="E30" s="27" t="s">
        <v>219</v>
      </c>
    </row>
    <row r="31" spans="1:10" ht="21.95" customHeight="1">
      <c r="A31" s="29">
        <v>4</v>
      </c>
      <c r="B31" s="10" t="s">
        <v>183</v>
      </c>
      <c r="C31" s="11" t="s">
        <v>207</v>
      </c>
      <c r="D31" s="11" t="s">
        <v>193</v>
      </c>
      <c r="E31" s="27" t="s">
        <v>219</v>
      </c>
    </row>
    <row r="32" spans="1:10" ht="17.25" customHeight="1">
      <c r="A32" s="29">
        <v>5</v>
      </c>
      <c r="B32" s="10" t="s">
        <v>100</v>
      </c>
      <c r="C32" s="11" t="s">
        <v>208</v>
      </c>
      <c r="D32" s="11" t="s">
        <v>193</v>
      </c>
      <c r="E32" s="27" t="s">
        <v>219</v>
      </c>
    </row>
    <row r="33" spans="1:5" ht="18.399999999999999" customHeight="1">
      <c r="A33" s="29">
        <v>6</v>
      </c>
      <c r="B33" s="10" t="s">
        <v>102</v>
      </c>
      <c r="C33" s="11" t="s">
        <v>208</v>
      </c>
      <c r="D33" s="11" t="s">
        <v>193</v>
      </c>
      <c r="E33" s="27" t="s">
        <v>219</v>
      </c>
    </row>
    <row r="34" spans="1:5" ht="21.95" customHeight="1">
      <c r="A34" s="29">
        <v>7</v>
      </c>
      <c r="B34" s="18" t="s">
        <v>42</v>
      </c>
      <c r="C34" s="11" t="s">
        <v>205</v>
      </c>
      <c r="D34" s="11" t="s">
        <v>193</v>
      </c>
      <c r="E34" s="27" t="s">
        <v>219</v>
      </c>
    </row>
    <row r="35" spans="1:5" ht="21.95" customHeight="1">
      <c r="A35" s="29"/>
      <c r="B35" s="18"/>
    </row>
    <row r="36" spans="1:5" ht="21.95" customHeight="1">
      <c r="A36" s="29">
        <v>1</v>
      </c>
      <c r="B36" s="24" t="s">
        <v>45</v>
      </c>
      <c r="C36" s="11" t="s">
        <v>205</v>
      </c>
      <c r="D36" s="11" t="s">
        <v>193</v>
      </c>
      <c r="E36" s="27" t="s">
        <v>199</v>
      </c>
    </row>
    <row r="37" spans="1:5" ht="21.95" customHeight="1">
      <c r="A37" s="29">
        <v>2</v>
      </c>
      <c r="B37" s="10" t="s">
        <v>50</v>
      </c>
      <c r="C37" s="11" t="s">
        <v>206</v>
      </c>
      <c r="D37" s="11" t="s">
        <v>193</v>
      </c>
      <c r="E37" s="27" t="s">
        <v>199</v>
      </c>
    </row>
    <row r="38" spans="1:5" ht="21.95" customHeight="1">
      <c r="A38" s="29">
        <v>3</v>
      </c>
      <c r="B38" s="10" t="s">
        <v>32</v>
      </c>
      <c r="C38" s="11" t="s">
        <v>206</v>
      </c>
      <c r="D38" s="11" t="s">
        <v>193</v>
      </c>
      <c r="E38" s="27" t="s">
        <v>199</v>
      </c>
    </row>
    <row r="39" spans="1:5" ht="27.75">
      <c r="A39" s="29">
        <v>4</v>
      </c>
      <c r="B39" s="26" t="s">
        <v>128</v>
      </c>
      <c r="C39" s="26" t="s">
        <v>208</v>
      </c>
      <c r="D39" s="26" t="s">
        <v>8</v>
      </c>
      <c r="E39" s="28" t="s">
        <v>226</v>
      </c>
    </row>
    <row r="40" spans="1:5" ht="21.95" customHeight="1">
      <c r="A40" s="29"/>
      <c r="B40" s="10"/>
    </row>
    <row r="41" spans="1:5" ht="21.95" customHeight="1">
      <c r="A41" s="29">
        <v>1</v>
      </c>
      <c r="B41" s="18" t="s">
        <v>94</v>
      </c>
      <c r="C41" s="11" t="s">
        <v>205</v>
      </c>
      <c r="D41" s="11" t="s">
        <v>9</v>
      </c>
      <c r="E41" s="27" t="s">
        <v>222</v>
      </c>
    </row>
    <row r="42" spans="1:5" ht="21.95" customHeight="1">
      <c r="A42" s="29">
        <v>2</v>
      </c>
      <c r="B42" s="10" t="s">
        <v>118</v>
      </c>
      <c r="C42" s="11" t="s">
        <v>207</v>
      </c>
      <c r="D42" s="11" t="s">
        <v>193</v>
      </c>
      <c r="E42" s="27" t="s">
        <v>222</v>
      </c>
    </row>
    <row r="43" spans="1:5" ht="21.95" customHeight="1">
      <c r="A43" s="29">
        <v>3</v>
      </c>
      <c r="B43" s="10" t="s">
        <v>44</v>
      </c>
      <c r="C43" s="11" t="s">
        <v>207</v>
      </c>
      <c r="D43" s="11" t="s">
        <v>193</v>
      </c>
      <c r="E43" s="27" t="s">
        <v>222</v>
      </c>
    </row>
    <row r="44" spans="1:5" ht="21.95" customHeight="1">
      <c r="A44" s="29">
        <v>4</v>
      </c>
      <c r="B44" s="10" t="s">
        <v>55</v>
      </c>
      <c r="C44" s="11" t="s">
        <v>207</v>
      </c>
      <c r="D44" s="11" t="s">
        <v>193</v>
      </c>
      <c r="E44" s="27" t="s">
        <v>222</v>
      </c>
    </row>
    <row r="45" spans="1:5" ht="21.95" customHeight="1">
      <c r="A45" s="29">
        <v>5</v>
      </c>
      <c r="B45" s="10" t="s">
        <v>134</v>
      </c>
      <c r="C45" s="11" t="s">
        <v>207</v>
      </c>
      <c r="D45" s="11" t="s">
        <v>193</v>
      </c>
      <c r="E45" s="27" t="s">
        <v>222</v>
      </c>
    </row>
    <row r="46" spans="1:5" ht="21.95" customHeight="1">
      <c r="A46" s="29">
        <v>6</v>
      </c>
      <c r="B46" s="10" t="s">
        <v>79</v>
      </c>
      <c r="C46" s="11" t="s">
        <v>204</v>
      </c>
      <c r="D46" s="11" t="s">
        <v>8</v>
      </c>
      <c r="E46" s="27" t="s">
        <v>222</v>
      </c>
    </row>
    <row r="47" spans="1:5" ht="21.95" customHeight="1">
      <c r="A47" s="29"/>
      <c r="B47" s="10"/>
    </row>
    <row r="48" spans="1:5" ht="21.95" customHeight="1">
      <c r="A48" s="29">
        <v>1</v>
      </c>
      <c r="B48" s="18" t="s">
        <v>78</v>
      </c>
      <c r="C48" s="11" t="s">
        <v>205</v>
      </c>
      <c r="D48" s="11" t="s">
        <v>8</v>
      </c>
      <c r="E48" s="27" t="s">
        <v>202</v>
      </c>
    </row>
    <row r="49" spans="1:5" ht="21.95" customHeight="1">
      <c r="A49" s="29">
        <v>2</v>
      </c>
      <c r="B49" s="18" t="s">
        <v>80</v>
      </c>
      <c r="C49" s="11" t="s">
        <v>205</v>
      </c>
      <c r="D49" s="11" t="s">
        <v>8</v>
      </c>
      <c r="E49" s="27" t="s">
        <v>202</v>
      </c>
    </row>
    <row r="50" spans="1:5" ht="21.95" customHeight="1">
      <c r="A50" s="29">
        <v>3</v>
      </c>
      <c r="B50" s="10" t="s">
        <v>52</v>
      </c>
      <c r="C50" s="11" t="s">
        <v>206</v>
      </c>
      <c r="D50" s="11" t="s">
        <v>193</v>
      </c>
      <c r="E50" s="27" t="s">
        <v>202</v>
      </c>
    </row>
    <row r="51" spans="1:5" ht="21.95" customHeight="1">
      <c r="A51" s="29">
        <v>4</v>
      </c>
      <c r="B51" s="10" t="s">
        <v>53</v>
      </c>
      <c r="C51" s="11" t="s">
        <v>206</v>
      </c>
      <c r="D51" s="11" t="s">
        <v>193</v>
      </c>
      <c r="E51" s="27" t="s">
        <v>202</v>
      </c>
    </row>
    <row r="52" spans="1:5" ht="21.95" customHeight="1">
      <c r="A52" s="29">
        <v>5</v>
      </c>
      <c r="B52" s="10" t="s">
        <v>59</v>
      </c>
      <c r="C52" s="11" t="s">
        <v>207</v>
      </c>
      <c r="D52" s="11" t="s">
        <v>193</v>
      </c>
      <c r="E52" s="27" t="s">
        <v>202</v>
      </c>
    </row>
    <row r="53" spans="1:5" ht="21.95" customHeight="1">
      <c r="A53" s="29">
        <v>6</v>
      </c>
      <c r="B53" s="10" t="s">
        <v>123</v>
      </c>
      <c r="C53" s="11" t="s">
        <v>207</v>
      </c>
      <c r="D53" s="11" t="s">
        <v>193</v>
      </c>
      <c r="E53" s="27" t="s">
        <v>202</v>
      </c>
    </row>
    <row r="54" spans="1:5" ht="21.95" customHeight="1">
      <c r="A54" s="29"/>
      <c r="B54" s="10"/>
    </row>
    <row r="55" spans="1:5" ht="21.95" customHeight="1">
      <c r="A55" s="29">
        <v>1</v>
      </c>
      <c r="B55" s="10" t="s">
        <v>65</v>
      </c>
      <c r="C55" s="11" t="s">
        <v>204</v>
      </c>
      <c r="D55" s="11" t="s">
        <v>8</v>
      </c>
      <c r="E55" s="27" t="s">
        <v>212</v>
      </c>
    </row>
    <row r="56" spans="1:5" ht="21.95" customHeight="1">
      <c r="A56" s="29">
        <v>2</v>
      </c>
      <c r="B56" s="24" t="s">
        <v>130</v>
      </c>
      <c r="C56" s="11" t="s">
        <v>205</v>
      </c>
      <c r="D56" s="11" t="s">
        <v>193</v>
      </c>
      <c r="E56" s="27" t="s">
        <v>212</v>
      </c>
    </row>
    <row r="57" spans="1:5" ht="21.95" customHeight="1">
      <c r="A57" s="29">
        <v>3</v>
      </c>
      <c r="B57" s="10" t="s">
        <v>51</v>
      </c>
      <c r="C57" s="11" t="s">
        <v>206</v>
      </c>
      <c r="D57" s="11" t="s">
        <v>193</v>
      </c>
      <c r="E57" s="27" t="s">
        <v>212</v>
      </c>
    </row>
    <row r="58" spans="1:5" ht="21.95" customHeight="1">
      <c r="A58" s="29">
        <v>4</v>
      </c>
      <c r="B58" s="10" t="s">
        <v>178</v>
      </c>
      <c r="C58" s="11" t="s">
        <v>207</v>
      </c>
      <c r="D58" s="11" t="s">
        <v>193</v>
      </c>
      <c r="E58" s="27" t="s">
        <v>212</v>
      </c>
    </row>
    <row r="59" spans="1:5" ht="21.95" customHeight="1">
      <c r="A59" s="29">
        <v>5</v>
      </c>
      <c r="B59" s="10" t="s">
        <v>180</v>
      </c>
      <c r="C59" s="11" t="s">
        <v>207</v>
      </c>
      <c r="D59" s="11" t="s">
        <v>193</v>
      </c>
      <c r="E59" s="27" t="s">
        <v>212</v>
      </c>
    </row>
    <row r="60" spans="1:5" ht="21.95" customHeight="1">
      <c r="A60" s="29">
        <v>6</v>
      </c>
      <c r="B60" s="10" t="s">
        <v>179</v>
      </c>
      <c r="C60" s="11" t="s">
        <v>207</v>
      </c>
      <c r="D60" s="11" t="s">
        <v>193</v>
      </c>
      <c r="E60" s="27" t="s">
        <v>212</v>
      </c>
    </row>
    <row r="61" spans="1:5" ht="21.95" customHeight="1">
      <c r="A61" s="29">
        <v>7</v>
      </c>
      <c r="B61" s="23" t="s">
        <v>133</v>
      </c>
      <c r="C61" s="11" t="s">
        <v>207</v>
      </c>
      <c r="D61" s="11" t="s">
        <v>8</v>
      </c>
      <c r="E61" s="27" t="s">
        <v>212</v>
      </c>
    </row>
    <row r="62" spans="1:5" ht="15.4" customHeight="1">
      <c r="A62" s="29"/>
      <c r="B62" s="23"/>
    </row>
    <row r="63" spans="1:5" ht="21.95" customHeight="1">
      <c r="A63" s="29">
        <v>1</v>
      </c>
      <c r="B63" s="10" t="s">
        <v>76</v>
      </c>
      <c r="C63" s="11" t="s">
        <v>204</v>
      </c>
      <c r="D63" s="11" t="s">
        <v>8</v>
      </c>
      <c r="E63" s="27" t="s">
        <v>220</v>
      </c>
    </row>
    <row r="64" spans="1:5" ht="21.95" customHeight="1">
      <c r="A64" s="29">
        <v>2</v>
      </c>
      <c r="B64" s="18" t="s">
        <v>49</v>
      </c>
      <c r="C64" s="11" t="s">
        <v>205</v>
      </c>
      <c r="D64" s="11" t="s">
        <v>193</v>
      </c>
      <c r="E64" s="27" t="s">
        <v>220</v>
      </c>
    </row>
    <row r="65" spans="1:5" ht="21.95" customHeight="1">
      <c r="A65" s="29">
        <v>3</v>
      </c>
      <c r="B65" s="18" t="s">
        <v>50</v>
      </c>
      <c r="C65" s="11" t="s">
        <v>205</v>
      </c>
      <c r="D65" s="11" t="s">
        <v>193</v>
      </c>
      <c r="E65" s="27" t="s">
        <v>220</v>
      </c>
    </row>
    <row r="66" spans="1:5" ht="21.95" customHeight="1">
      <c r="A66" s="29">
        <v>4</v>
      </c>
      <c r="B66" s="18" t="s">
        <v>76</v>
      </c>
      <c r="C66" s="11" t="s">
        <v>205</v>
      </c>
      <c r="D66" s="11" t="s">
        <v>8</v>
      </c>
      <c r="E66" s="27" t="s">
        <v>220</v>
      </c>
    </row>
    <row r="67" spans="1:5" ht="15.75" customHeight="1">
      <c r="A67" s="29">
        <v>5</v>
      </c>
      <c r="B67" s="10" t="s">
        <v>90</v>
      </c>
      <c r="C67" s="11" t="s">
        <v>206</v>
      </c>
      <c r="D67" s="11" t="s">
        <v>8</v>
      </c>
      <c r="E67" s="27" t="s">
        <v>220</v>
      </c>
    </row>
    <row r="68" spans="1:5" ht="18.399999999999999" customHeight="1">
      <c r="A68" s="29">
        <v>6</v>
      </c>
      <c r="B68" s="10" t="s">
        <v>84</v>
      </c>
      <c r="C68" s="11" t="s">
        <v>206</v>
      </c>
      <c r="D68" s="11" t="s">
        <v>8</v>
      </c>
      <c r="E68" s="27" t="s">
        <v>220</v>
      </c>
    </row>
    <row r="69" spans="1:5" ht="21.95" customHeight="1">
      <c r="A69" s="29">
        <v>7</v>
      </c>
      <c r="B69" s="10" t="s">
        <v>50</v>
      </c>
      <c r="C69" s="11" t="s">
        <v>207</v>
      </c>
      <c r="D69" s="11" t="s">
        <v>193</v>
      </c>
      <c r="E69" s="27" t="s">
        <v>220</v>
      </c>
    </row>
    <row r="70" spans="1:5" ht="21.95" customHeight="1">
      <c r="A70" s="29"/>
      <c r="B70" s="10"/>
    </row>
    <row r="71" spans="1:5" ht="21.95" customHeight="1">
      <c r="A71" s="29">
        <v>1</v>
      </c>
      <c r="B71" s="18" t="s">
        <v>46</v>
      </c>
      <c r="C71" s="11" t="s">
        <v>205</v>
      </c>
      <c r="D71" s="11" t="s">
        <v>193</v>
      </c>
      <c r="E71" s="27" t="s">
        <v>209</v>
      </c>
    </row>
    <row r="72" spans="1:5" ht="21.95" customHeight="1">
      <c r="A72" s="29">
        <v>2</v>
      </c>
      <c r="B72" s="18" t="s">
        <v>72</v>
      </c>
      <c r="C72" s="11" t="s">
        <v>205</v>
      </c>
      <c r="D72" s="11" t="s">
        <v>8</v>
      </c>
      <c r="E72" s="27" t="s">
        <v>209</v>
      </c>
    </row>
    <row r="73" spans="1:5" ht="21.95" customHeight="1">
      <c r="A73" s="29">
        <v>3</v>
      </c>
      <c r="B73" s="18" t="s">
        <v>79</v>
      </c>
      <c r="C73" s="11" t="s">
        <v>205</v>
      </c>
      <c r="D73" s="11" t="s">
        <v>8</v>
      </c>
      <c r="E73" s="27" t="s">
        <v>209</v>
      </c>
    </row>
    <row r="74" spans="1:5" ht="21.95" customHeight="1">
      <c r="A74" s="29">
        <v>4</v>
      </c>
      <c r="B74" s="10" t="s">
        <v>46</v>
      </c>
      <c r="C74" s="11" t="s">
        <v>206</v>
      </c>
      <c r="D74" s="11" t="s">
        <v>193</v>
      </c>
      <c r="E74" s="27" t="s">
        <v>209</v>
      </c>
    </row>
    <row r="75" spans="1:5" ht="21.95" customHeight="1">
      <c r="A75" s="29">
        <v>5</v>
      </c>
      <c r="B75" s="10" t="s">
        <v>187</v>
      </c>
      <c r="C75" s="11" t="s">
        <v>206</v>
      </c>
      <c r="D75" s="11" t="s">
        <v>193</v>
      </c>
      <c r="E75" s="27" t="s">
        <v>209</v>
      </c>
    </row>
    <row r="76" spans="1:5" ht="27.75">
      <c r="A76" s="29">
        <v>6</v>
      </c>
      <c r="B76" s="10" t="s">
        <v>108</v>
      </c>
      <c r="C76" s="11" t="s">
        <v>208</v>
      </c>
      <c r="D76" s="11" t="s">
        <v>8</v>
      </c>
      <c r="E76" s="27" t="s">
        <v>225</v>
      </c>
    </row>
    <row r="77" spans="1:5" ht="27.75">
      <c r="A77" s="29">
        <v>7</v>
      </c>
      <c r="B77" s="11" t="s">
        <v>128</v>
      </c>
      <c r="C77" s="11" t="s">
        <v>208</v>
      </c>
      <c r="D77" s="11" t="s">
        <v>8</v>
      </c>
      <c r="E77" s="27" t="s">
        <v>226</v>
      </c>
    </row>
    <row r="78" spans="1:5" ht="21.95" customHeight="1">
      <c r="A78" s="29"/>
    </row>
    <row r="79" spans="1:5" ht="21.95" customHeight="1">
      <c r="A79" s="29">
        <v>1</v>
      </c>
      <c r="B79" s="18" t="s">
        <v>60</v>
      </c>
      <c r="C79" s="11" t="s">
        <v>205</v>
      </c>
      <c r="D79" s="11" t="s">
        <v>193</v>
      </c>
      <c r="E79" s="27" t="s">
        <v>215</v>
      </c>
    </row>
    <row r="80" spans="1:5" ht="21.95" customHeight="1">
      <c r="A80" s="29">
        <v>2</v>
      </c>
      <c r="B80" s="10" t="s">
        <v>60</v>
      </c>
      <c r="C80" s="11" t="s">
        <v>206</v>
      </c>
      <c r="D80" s="11" t="s">
        <v>193</v>
      </c>
      <c r="E80" s="27" t="s">
        <v>215</v>
      </c>
    </row>
    <row r="81" spans="1:5" ht="21.95" customHeight="1">
      <c r="A81" s="29">
        <v>3</v>
      </c>
      <c r="B81" s="13" t="s">
        <v>5</v>
      </c>
      <c r="C81" s="11" t="s">
        <v>206</v>
      </c>
      <c r="D81" s="11" t="s">
        <v>8</v>
      </c>
      <c r="E81" s="27" t="s">
        <v>215</v>
      </c>
    </row>
    <row r="82" spans="1:5" ht="21.95" customHeight="1">
      <c r="A82" s="29">
        <v>4</v>
      </c>
      <c r="B82" s="10" t="s">
        <v>51</v>
      </c>
      <c r="C82" s="11" t="s">
        <v>207</v>
      </c>
      <c r="D82" s="11" t="s">
        <v>193</v>
      </c>
      <c r="E82" s="27" t="s">
        <v>215</v>
      </c>
    </row>
    <row r="83" spans="1:5" ht="21.95" customHeight="1">
      <c r="A83" s="29">
        <v>5</v>
      </c>
      <c r="B83" s="10" t="s">
        <v>60</v>
      </c>
      <c r="C83" s="11" t="s">
        <v>207</v>
      </c>
      <c r="D83" s="11" t="s">
        <v>193</v>
      </c>
      <c r="E83" s="27" t="s">
        <v>215</v>
      </c>
    </row>
    <row r="84" spans="1:5" ht="21.95" customHeight="1">
      <c r="A84" s="29">
        <v>6</v>
      </c>
      <c r="B84" s="23" t="s">
        <v>111</v>
      </c>
      <c r="C84" s="11" t="s">
        <v>207</v>
      </c>
      <c r="D84" s="11" t="s">
        <v>8</v>
      </c>
      <c r="E84" s="27" t="s">
        <v>215</v>
      </c>
    </row>
    <row r="85" spans="1:5" ht="27.75">
      <c r="A85" s="29">
        <v>7</v>
      </c>
      <c r="B85" s="25" t="s">
        <v>108</v>
      </c>
      <c r="C85" s="26" t="s">
        <v>208</v>
      </c>
      <c r="D85" s="26" t="s">
        <v>8</v>
      </c>
      <c r="E85" s="28" t="s">
        <v>225</v>
      </c>
    </row>
    <row r="86" spans="1:5" ht="21.95" customHeight="1">
      <c r="A86" s="29"/>
      <c r="B86" s="23"/>
    </row>
    <row r="87" spans="1:5" ht="21.95" customHeight="1">
      <c r="A87" s="29">
        <v>1</v>
      </c>
      <c r="B87" s="18" t="s">
        <v>47</v>
      </c>
      <c r="C87" s="11" t="s">
        <v>205</v>
      </c>
      <c r="D87" s="11" t="s">
        <v>193</v>
      </c>
      <c r="E87" s="27" t="s">
        <v>210</v>
      </c>
    </row>
    <row r="88" spans="1:5" ht="21.95" customHeight="1">
      <c r="A88" s="29">
        <v>2</v>
      </c>
      <c r="B88" s="10" t="s">
        <v>47</v>
      </c>
      <c r="C88" s="11" t="s">
        <v>206</v>
      </c>
      <c r="D88" s="11" t="s">
        <v>193</v>
      </c>
      <c r="E88" s="27" t="s">
        <v>210</v>
      </c>
    </row>
    <row r="89" spans="1:5" ht="21.95" customHeight="1">
      <c r="A89" s="29">
        <v>3</v>
      </c>
      <c r="B89" s="13" t="s">
        <v>196</v>
      </c>
      <c r="C89" s="11" t="s">
        <v>206</v>
      </c>
      <c r="D89" s="11" t="s">
        <v>8</v>
      </c>
      <c r="E89" s="27" t="s">
        <v>210</v>
      </c>
    </row>
    <row r="90" spans="1:5" ht="21.95" customHeight="1">
      <c r="A90" s="29">
        <v>4</v>
      </c>
      <c r="B90" s="10" t="s">
        <v>47</v>
      </c>
      <c r="C90" s="11" t="s">
        <v>207</v>
      </c>
      <c r="D90" s="11" t="s">
        <v>193</v>
      </c>
      <c r="E90" s="27" t="s">
        <v>210</v>
      </c>
    </row>
    <row r="91" spans="1:5" ht="21.95" customHeight="1">
      <c r="A91" s="29">
        <v>5</v>
      </c>
      <c r="B91" s="23" t="s">
        <v>103</v>
      </c>
      <c r="C91" s="11" t="s">
        <v>207</v>
      </c>
      <c r="D91" s="11" t="s">
        <v>8</v>
      </c>
      <c r="E91" s="27" t="s">
        <v>210</v>
      </c>
    </row>
    <row r="92" spans="1:5" ht="21.95" customHeight="1">
      <c r="A92" s="29">
        <v>6</v>
      </c>
      <c r="B92" s="23" t="s">
        <v>105</v>
      </c>
      <c r="C92" s="11" t="s">
        <v>207</v>
      </c>
      <c r="D92" s="11" t="s">
        <v>8</v>
      </c>
      <c r="E92" s="27" t="s">
        <v>210</v>
      </c>
    </row>
    <row r="93" spans="1:5" ht="21.95" customHeight="1">
      <c r="A93" s="29">
        <v>7</v>
      </c>
      <c r="B93" s="10" t="s">
        <v>104</v>
      </c>
      <c r="C93" s="11" t="s">
        <v>208</v>
      </c>
      <c r="D93" s="11" t="s">
        <v>193</v>
      </c>
      <c r="E93" s="27" t="s">
        <v>210</v>
      </c>
    </row>
    <row r="94" spans="1:5" ht="27.75">
      <c r="A94" s="29">
        <v>8</v>
      </c>
      <c r="B94" s="25" t="s">
        <v>106</v>
      </c>
      <c r="C94" s="26" t="s">
        <v>208</v>
      </c>
      <c r="D94" s="26" t="s">
        <v>8</v>
      </c>
      <c r="E94" s="28" t="s">
        <v>224</v>
      </c>
    </row>
    <row r="95" spans="1:5" ht="21.95" customHeight="1">
      <c r="B95" s="25"/>
      <c r="C95" s="26"/>
      <c r="D95" s="26"/>
      <c r="E95" s="28"/>
    </row>
    <row r="96" spans="1:5" ht="21.95" customHeight="1">
      <c r="A96" s="29">
        <v>1</v>
      </c>
      <c r="B96" s="10" t="s">
        <v>43</v>
      </c>
      <c r="C96" s="11" t="s">
        <v>204</v>
      </c>
      <c r="D96" s="11" t="s">
        <v>193</v>
      </c>
      <c r="E96" s="27" t="s">
        <v>217</v>
      </c>
    </row>
    <row r="97" spans="1:5" ht="21.95" customHeight="1">
      <c r="A97" s="29">
        <v>2</v>
      </c>
      <c r="B97" s="10" t="s">
        <v>0</v>
      </c>
      <c r="C97" s="11" t="s">
        <v>204</v>
      </c>
      <c r="D97" s="11" t="s">
        <v>193</v>
      </c>
      <c r="E97" s="27" t="s">
        <v>217</v>
      </c>
    </row>
    <row r="98" spans="1:5" ht="21.95" customHeight="1">
      <c r="A98" s="29">
        <v>3</v>
      </c>
      <c r="B98" s="10" t="s">
        <v>1</v>
      </c>
      <c r="C98" s="11" t="s">
        <v>204</v>
      </c>
      <c r="D98" s="11" t="s">
        <v>193</v>
      </c>
      <c r="E98" s="27" t="s">
        <v>217</v>
      </c>
    </row>
    <row r="99" spans="1:5" ht="21.95" customHeight="1">
      <c r="A99" s="29">
        <v>4</v>
      </c>
      <c r="B99" s="10" t="s">
        <v>2</v>
      </c>
      <c r="C99" s="11" t="s">
        <v>204</v>
      </c>
      <c r="D99" s="11" t="s">
        <v>193</v>
      </c>
      <c r="E99" s="27" t="s">
        <v>217</v>
      </c>
    </row>
    <row r="100" spans="1:5" ht="21.95" customHeight="1">
      <c r="A100" s="29">
        <v>5</v>
      </c>
      <c r="B100" s="18" t="s">
        <v>53</v>
      </c>
      <c r="C100" s="11" t="s">
        <v>205</v>
      </c>
      <c r="D100" s="11" t="s">
        <v>193</v>
      </c>
      <c r="E100" s="27" t="s">
        <v>217</v>
      </c>
    </row>
    <row r="101" spans="1:5" ht="21.95" customHeight="1">
      <c r="A101" s="29">
        <v>6</v>
      </c>
      <c r="B101" s="18" t="s">
        <v>84</v>
      </c>
      <c r="C101" s="11" t="s">
        <v>205</v>
      </c>
      <c r="D101" s="11" t="s">
        <v>8</v>
      </c>
      <c r="E101" s="27" t="s">
        <v>217</v>
      </c>
    </row>
    <row r="102" spans="1:5" ht="51.4" customHeight="1">
      <c r="A102" s="29"/>
      <c r="B102" s="18"/>
    </row>
    <row r="103" spans="1:5" ht="21.95" customHeight="1">
      <c r="A103" s="29">
        <v>1</v>
      </c>
      <c r="B103" s="10" t="s">
        <v>37</v>
      </c>
      <c r="C103" s="11" t="s">
        <v>204</v>
      </c>
      <c r="D103" s="11" t="s">
        <v>193</v>
      </c>
      <c r="E103" s="27" t="s">
        <v>211</v>
      </c>
    </row>
    <row r="104" spans="1:5" ht="21.95" customHeight="1">
      <c r="A104" s="29">
        <v>2</v>
      </c>
      <c r="B104" s="10" t="s">
        <v>33</v>
      </c>
      <c r="C104" s="11" t="s">
        <v>204</v>
      </c>
      <c r="D104" s="11" t="s">
        <v>193</v>
      </c>
      <c r="E104" s="27" t="s">
        <v>211</v>
      </c>
    </row>
    <row r="105" spans="1:5" ht="21.95" customHeight="1">
      <c r="A105" s="29">
        <v>3</v>
      </c>
      <c r="B105" s="10" t="s">
        <v>137</v>
      </c>
      <c r="C105" s="11" t="s">
        <v>204</v>
      </c>
      <c r="D105" s="11" t="s">
        <v>193</v>
      </c>
      <c r="E105" s="27" t="s">
        <v>211</v>
      </c>
    </row>
    <row r="106" spans="1:5" ht="21.95" customHeight="1">
      <c r="A106" s="29">
        <v>4</v>
      </c>
      <c r="B106" s="13" t="s">
        <v>177</v>
      </c>
      <c r="C106" s="11" t="s">
        <v>206</v>
      </c>
      <c r="D106" s="11" t="s">
        <v>193</v>
      </c>
      <c r="E106" s="27" t="s">
        <v>211</v>
      </c>
    </row>
    <row r="107" spans="1:5" ht="21.95" customHeight="1">
      <c r="A107" s="29">
        <v>5</v>
      </c>
      <c r="B107" s="11" t="s">
        <v>177</v>
      </c>
      <c r="C107" s="11" t="s">
        <v>206</v>
      </c>
      <c r="D107" s="11" t="s">
        <v>8</v>
      </c>
      <c r="E107" s="27" t="s">
        <v>211</v>
      </c>
    </row>
    <row r="108" spans="1:5" ht="21.95" customHeight="1">
      <c r="A108" s="29">
        <v>6</v>
      </c>
      <c r="B108" s="23" t="s">
        <v>177</v>
      </c>
      <c r="C108" s="11" t="s">
        <v>207</v>
      </c>
      <c r="D108" s="11" t="s">
        <v>8</v>
      </c>
      <c r="E108" s="27" t="s">
        <v>211</v>
      </c>
    </row>
    <row r="109" spans="1:5" ht="21.95" customHeight="1">
      <c r="A109" s="29"/>
      <c r="B109" s="23"/>
    </row>
    <row r="110" spans="1:5" ht="21.95" customHeight="1">
      <c r="A110" s="29">
        <v>1</v>
      </c>
      <c r="B110" s="10" t="s">
        <v>82</v>
      </c>
      <c r="C110" s="11" t="s">
        <v>204</v>
      </c>
      <c r="D110" s="11" t="s">
        <v>8</v>
      </c>
      <c r="E110" s="27" t="s">
        <v>213</v>
      </c>
    </row>
    <row r="111" spans="1:5" ht="21.95" customHeight="1">
      <c r="A111" s="29">
        <v>2</v>
      </c>
      <c r="B111" s="18" t="s">
        <v>55</v>
      </c>
      <c r="C111" s="11" t="s">
        <v>205</v>
      </c>
      <c r="D111" s="11" t="s">
        <v>193</v>
      </c>
      <c r="E111" s="27" t="s">
        <v>213</v>
      </c>
    </row>
    <row r="112" spans="1:5" ht="21.95" customHeight="1">
      <c r="A112" s="29">
        <v>3</v>
      </c>
      <c r="B112" s="18" t="s">
        <v>62</v>
      </c>
      <c r="C112" s="11" t="s">
        <v>205</v>
      </c>
      <c r="D112" s="11" t="s">
        <v>193</v>
      </c>
      <c r="E112" s="27" t="s">
        <v>213</v>
      </c>
    </row>
    <row r="113" spans="1:5" ht="21.95" customHeight="1">
      <c r="A113" s="29">
        <v>4</v>
      </c>
      <c r="B113" s="10" t="s">
        <v>97</v>
      </c>
      <c r="C113" s="11" t="s">
        <v>206</v>
      </c>
      <c r="D113" s="11" t="s">
        <v>9</v>
      </c>
      <c r="E113" s="27" t="s">
        <v>213</v>
      </c>
    </row>
    <row r="114" spans="1:5" ht="21.95" customHeight="1">
      <c r="A114" s="29">
        <v>5</v>
      </c>
      <c r="B114" s="10" t="s">
        <v>82</v>
      </c>
      <c r="C114" s="11" t="s">
        <v>206</v>
      </c>
      <c r="D114" s="11" t="s">
        <v>8</v>
      </c>
      <c r="E114" s="27" t="s">
        <v>213</v>
      </c>
    </row>
    <row r="115" spans="1:5" ht="21.95" customHeight="1">
      <c r="A115" s="29">
        <v>6</v>
      </c>
      <c r="B115" s="18" t="s">
        <v>48</v>
      </c>
      <c r="C115" s="11" t="s">
        <v>205</v>
      </c>
      <c r="D115" s="11" t="s">
        <v>193</v>
      </c>
      <c r="E115" s="27" t="s">
        <v>213</v>
      </c>
    </row>
    <row r="116" spans="1:5" ht="21.95" customHeight="1">
      <c r="A116" s="29"/>
      <c r="B116" s="18"/>
    </row>
    <row r="117" spans="1:5" ht="21.95" customHeight="1">
      <c r="A117" s="29">
        <v>1</v>
      </c>
      <c r="B117" s="23" t="s">
        <v>182</v>
      </c>
      <c r="C117" s="11" t="s">
        <v>207</v>
      </c>
      <c r="D117" s="11" t="s">
        <v>9</v>
      </c>
      <c r="E117" s="27" t="s">
        <v>218</v>
      </c>
    </row>
    <row r="118" spans="1:5" ht="21.95" customHeight="1">
      <c r="A118" s="29">
        <v>2</v>
      </c>
      <c r="B118" s="10" t="s">
        <v>34</v>
      </c>
      <c r="C118" s="11" t="s">
        <v>204</v>
      </c>
      <c r="D118" s="11" t="s">
        <v>193</v>
      </c>
      <c r="E118" s="27" t="s">
        <v>218</v>
      </c>
    </row>
    <row r="119" spans="1:5" ht="21.95" customHeight="1">
      <c r="A119" s="29">
        <v>3</v>
      </c>
      <c r="B119" s="10" t="s">
        <v>80</v>
      </c>
      <c r="C119" s="11" t="s">
        <v>204</v>
      </c>
      <c r="D119" s="11" t="s">
        <v>8</v>
      </c>
      <c r="E119" s="27" t="s">
        <v>218</v>
      </c>
    </row>
    <row r="120" spans="1:5" ht="21.95" customHeight="1">
      <c r="A120" s="29">
        <v>4</v>
      </c>
      <c r="B120" s="10" t="s">
        <v>117</v>
      </c>
      <c r="C120" s="11" t="s">
        <v>207</v>
      </c>
      <c r="D120" s="11" t="s">
        <v>193</v>
      </c>
      <c r="E120" s="27" t="s">
        <v>218</v>
      </c>
    </row>
    <row r="121" spans="1:5" ht="21.95" customHeight="1">
      <c r="A121" s="29">
        <v>5</v>
      </c>
      <c r="B121" s="11" t="s">
        <v>129</v>
      </c>
      <c r="C121" s="11" t="s">
        <v>208</v>
      </c>
      <c r="D121" s="11" t="s">
        <v>193</v>
      </c>
      <c r="E121" s="27" t="s">
        <v>218</v>
      </c>
    </row>
    <row r="122" spans="1:5" ht="21.95" customHeight="1">
      <c r="A122" s="29">
        <v>6</v>
      </c>
      <c r="B122" s="10" t="s">
        <v>110</v>
      </c>
      <c r="C122" s="11" t="s">
        <v>208</v>
      </c>
      <c r="D122" s="11" t="s">
        <v>193</v>
      </c>
      <c r="E122" s="27" t="s">
        <v>218</v>
      </c>
    </row>
    <row r="123" spans="1:5" ht="21.95" customHeight="1">
      <c r="A123" s="29">
        <v>7</v>
      </c>
      <c r="B123" s="10" t="s">
        <v>192</v>
      </c>
      <c r="C123" s="11" t="s">
        <v>208</v>
      </c>
      <c r="D123" s="11" t="s">
        <v>193</v>
      </c>
      <c r="E123" s="27" t="s">
        <v>218</v>
      </c>
    </row>
    <row r="124" spans="1:5" ht="15.75" customHeight="1">
      <c r="A124" s="29"/>
      <c r="B124" s="10"/>
    </row>
    <row r="125" spans="1:5" ht="21.95" customHeight="1">
      <c r="A125" s="29">
        <v>1</v>
      </c>
      <c r="B125" s="10" t="s">
        <v>55</v>
      </c>
      <c r="C125" s="11" t="s">
        <v>206</v>
      </c>
      <c r="D125" s="11" t="s">
        <v>193</v>
      </c>
      <c r="E125" s="27" t="s">
        <v>223</v>
      </c>
    </row>
    <row r="126" spans="1:5" ht="21.95" customHeight="1">
      <c r="A126" s="29">
        <v>2</v>
      </c>
      <c r="B126" s="10" t="s">
        <v>62</v>
      </c>
      <c r="C126" s="11" t="s">
        <v>207</v>
      </c>
      <c r="D126" s="11" t="s">
        <v>193</v>
      </c>
      <c r="E126" s="27" t="s">
        <v>223</v>
      </c>
    </row>
    <row r="127" spans="1:5" ht="21.95" customHeight="1">
      <c r="A127" s="29">
        <v>3</v>
      </c>
      <c r="B127" s="23" t="s">
        <v>194</v>
      </c>
      <c r="C127" s="11" t="s">
        <v>207</v>
      </c>
      <c r="D127" s="11" t="s">
        <v>9</v>
      </c>
      <c r="E127" s="27" t="s">
        <v>223</v>
      </c>
    </row>
    <row r="128" spans="1:5" ht="13.15" customHeight="1">
      <c r="A128" s="29"/>
      <c r="B128" s="23"/>
    </row>
    <row r="129" spans="1:5" ht="21.95" customHeight="1">
      <c r="A129" s="29">
        <v>1</v>
      </c>
      <c r="B129" s="18" t="s">
        <v>82</v>
      </c>
      <c r="C129" s="11" t="s">
        <v>205</v>
      </c>
      <c r="D129" s="11" t="s">
        <v>8</v>
      </c>
      <c r="E129" s="27" t="s">
        <v>201</v>
      </c>
    </row>
    <row r="130" spans="1:5" ht="21.95" customHeight="1">
      <c r="A130" s="29">
        <v>2</v>
      </c>
      <c r="B130" s="10" t="s">
        <v>48</v>
      </c>
      <c r="C130" s="11" t="s">
        <v>206</v>
      </c>
      <c r="D130" s="11" t="s">
        <v>193</v>
      </c>
      <c r="E130" s="27" t="s">
        <v>201</v>
      </c>
    </row>
    <row r="131" spans="1:5" ht="21.95" customHeight="1">
      <c r="A131" s="29">
        <v>3</v>
      </c>
      <c r="B131" s="10" t="s">
        <v>58</v>
      </c>
      <c r="C131" s="11" t="s">
        <v>206</v>
      </c>
      <c r="D131" s="11" t="s">
        <v>193</v>
      </c>
      <c r="E131" s="27" t="s">
        <v>201</v>
      </c>
    </row>
    <row r="132" spans="1:5" ht="21.95" customHeight="1">
      <c r="A132" s="29">
        <v>4</v>
      </c>
      <c r="B132" s="10" t="s">
        <v>48</v>
      </c>
      <c r="C132" s="11" t="s">
        <v>207</v>
      </c>
      <c r="D132" s="11" t="s">
        <v>193</v>
      </c>
      <c r="E132" s="27" t="s">
        <v>201</v>
      </c>
    </row>
    <row r="133" spans="1:5" ht="21.95" customHeight="1">
      <c r="A133" s="29">
        <v>5</v>
      </c>
      <c r="B133" s="23" t="s">
        <v>144</v>
      </c>
      <c r="C133" s="11" t="s">
        <v>207</v>
      </c>
      <c r="D133" s="11" t="s">
        <v>8</v>
      </c>
      <c r="E133" s="27" t="s">
        <v>201</v>
      </c>
    </row>
    <row r="134" spans="1:5" ht="21.95" customHeight="1">
      <c r="A134" s="29">
        <v>6</v>
      </c>
      <c r="B134" s="23" t="s">
        <v>115</v>
      </c>
      <c r="C134" s="11" t="s">
        <v>207</v>
      </c>
      <c r="D134" s="11" t="s">
        <v>8</v>
      </c>
      <c r="E134" s="27" t="s">
        <v>201</v>
      </c>
    </row>
    <row r="135" spans="1:5" ht="21.95" customHeight="1">
      <c r="A135" s="29">
        <v>7</v>
      </c>
      <c r="B135" s="23" t="s">
        <v>84</v>
      </c>
      <c r="C135" s="11" t="s">
        <v>207</v>
      </c>
      <c r="D135" s="11" t="s">
        <v>8</v>
      </c>
      <c r="E135" s="27" t="s">
        <v>201</v>
      </c>
    </row>
    <row r="136" spans="1:5" ht="21.95" customHeight="1">
      <c r="A136" s="29"/>
      <c r="B136" s="23"/>
    </row>
    <row r="137" spans="1:5" ht="21.95" customHeight="1">
      <c r="A137" s="29">
        <v>1</v>
      </c>
      <c r="B137" s="13" t="s">
        <v>3</v>
      </c>
      <c r="C137" s="11" t="s">
        <v>204</v>
      </c>
      <c r="D137" s="11" t="s">
        <v>193</v>
      </c>
      <c r="E137" s="27" t="s">
        <v>214</v>
      </c>
    </row>
    <row r="138" spans="1:5" ht="21.95" customHeight="1">
      <c r="A138" s="29">
        <v>2</v>
      </c>
      <c r="B138" s="10" t="s">
        <v>56</v>
      </c>
      <c r="C138" s="11" t="s">
        <v>206</v>
      </c>
      <c r="D138" s="11" t="s">
        <v>193</v>
      </c>
      <c r="E138" s="27" t="s">
        <v>214</v>
      </c>
    </row>
    <row r="139" spans="1:5" ht="21.95" customHeight="1">
      <c r="A139" s="29">
        <v>3</v>
      </c>
      <c r="B139" s="23" t="s">
        <v>124</v>
      </c>
      <c r="C139" s="11" t="s">
        <v>207</v>
      </c>
      <c r="D139" s="11" t="s">
        <v>9</v>
      </c>
      <c r="E139" s="27" t="s">
        <v>214</v>
      </c>
    </row>
    <row r="140" spans="1:5" ht="21.95" customHeight="1">
      <c r="A140" s="29">
        <v>4</v>
      </c>
      <c r="B140" s="23" t="s">
        <v>101</v>
      </c>
      <c r="C140" s="11" t="s">
        <v>207</v>
      </c>
      <c r="D140" s="11" t="s">
        <v>8</v>
      </c>
      <c r="E140" s="27" t="s">
        <v>214</v>
      </c>
    </row>
    <row r="141" spans="1:5" ht="21.95" customHeight="1">
      <c r="A141" s="29">
        <v>5</v>
      </c>
      <c r="B141" s="23" t="s">
        <v>181</v>
      </c>
      <c r="C141" s="11" t="s">
        <v>207</v>
      </c>
      <c r="D141" s="11" t="s">
        <v>8</v>
      </c>
      <c r="E141" s="27" t="s">
        <v>214</v>
      </c>
    </row>
    <row r="142" spans="1:5" ht="21.95" customHeight="1">
      <c r="A142" s="29">
        <v>6</v>
      </c>
      <c r="B142" s="23" t="s">
        <v>113</v>
      </c>
      <c r="C142" s="11" t="s">
        <v>207</v>
      </c>
      <c r="D142" s="11" t="s">
        <v>8</v>
      </c>
      <c r="E142" s="27" t="s">
        <v>214</v>
      </c>
    </row>
    <row r="143" spans="1:5" ht="27.75">
      <c r="A143" s="29">
        <v>7</v>
      </c>
      <c r="B143" s="26" t="s">
        <v>128</v>
      </c>
      <c r="C143" s="26" t="s">
        <v>208</v>
      </c>
      <c r="D143" s="26" t="s">
        <v>8</v>
      </c>
      <c r="E143" s="28" t="s">
        <v>226</v>
      </c>
    </row>
    <row r="144" spans="1:5" ht="21.95" customHeight="1">
      <c r="A144" s="29"/>
      <c r="B144" s="26"/>
      <c r="C144" s="26"/>
      <c r="D144" s="26"/>
      <c r="E144" s="28"/>
    </row>
    <row r="145" spans="1:4" ht="21.95" customHeight="1">
      <c r="A145" s="29">
        <v>8</v>
      </c>
      <c r="B145" s="13" t="s">
        <v>188</v>
      </c>
      <c r="C145" s="11" t="s">
        <v>206</v>
      </c>
      <c r="D145" s="11" t="s">
        <v>193</v>
      </c>
    </row>
    <row r="146" spans="1:4" ht="21.95" customHeight="1">
      <c r="A146" s="29">
        <v>9</v>
      </c>
      <c r="B146" s="13" t="s">
        <v>189</v>
      </c>
      <c r="C146" s="11" t="s">
        <v>206</v>
      </c>
      <c r="D146" s="11" t="s">
        <v>193</v>
      </c>
    </row>
    <row r="147" spans="1:4" ht="21.95" customHeight="1"/>
  </sheetData>
  <sortState xmlns:xlrd2="http://schemas.microsoft.com/office/spreadsheetml/2017/richdata2" ref="B2:E146">
    <sortCondition ref="E2:E146"/>
  </sortState>
  <conditionalFormatting sqref="J3:J22">
    <cfRule type="colorScale" priority="1">
      <colorScale>
        <cfvo type="min"/>
        <cfvo type="percentile" val="50"/>
        <cfvo type="max"/>
        <color rgb="FFF8696B"/>
        <color rgb="FFFCFCFF"/>
        <color rgb="FF5A8AC6"/>
      </colorScale>
    </cfRule>
  </conditionalFormatting>
  <pageMargins left="0.25" right="0.25"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5684-D029-4D7F-B33E-EA8D78F05B38}">
  <sheetPr codeName="Sheet7">
    <pageSetUpPr fitToPage="1"/>
  </sheetPr>
  <dimension ref="A1:O60"/>
  <sheetViews>
    <sheetView zoomScaleNormal="100" workbookViewId="0">
      <selection activeCell="C65" sqref="C65"/>
    </sheetView>
  </sheetViews>
  <sheetFormatPr defaultRowHeight="13.15"/>
  <cols>
    <col min="1" max="1" width="6" customWidth="1"/>
    <col min="2" max="2" width="10.140625" customWidth="1"/>
    <col min="3" max="3" width="17.5" customWidth="1"/>
    <col min="4" max="4" width="12.85546875" customWidth="1"/>
    <col min="5" max="5" width="14" hidden="1" customWidth="1"/>
    <col min="6" max="6" width="16.140625" hidden="1" customWidth="1"/>
    <col min="7" max="7" width="15.35546875" hidden="1" customWidth="1"/>
    <col min="8" max="8" width="9.640625" hidden="1" customWidth="1"/>
    <col min="9" max="9" width="0" hidden="1" customWidth="1"/>
    <col min="10" max="10" width="26.140625" customWidth="1"/>
    <col min="11" max="11" width="14.140625" style="115" bestFit="1" customWidth="1"/>
    <col min="12" max="12" width="14" customWidth="1"/>
    <col min="15" max="15" width="14.140625" hidden="1" customWidth="1"/>
  </cols>
  <sheetData>
    <row r="1" spans="1:15">
      <c r="A1" s="34" t="s">
        <v>230</v>
      </c>
      <c r="B1" t="s">
        <v>323</v>
      </c>
      <c r="C1" t="s">
        <v>324</v>
      </c>
      <c r="D1" t="s">
        <v>228</v>
      </c>
      <c r="E1" s="34" t="s">
        <v>326</v>
      </c>
      <c r="F1" t="s">
        <v>325</v>
      </c>
      <c r="G1" s="34" t="s">
        <v>327</v>
      </c>
      <c r="H1" s="34" t="s">
        <v>328</v>
      </c>
      <c r="I1" s="34" t="s">
        <v>329</v>
      </c>
      <c r="J1" s="34" t="s">
        <v>482</v>
      </c>
      <c r="K1" s="120" t="s">
        <v>483</v>
      </c>
      <c r="L1" s="34" t="s">
        <v>484</v>
      </c>
    </row>
    <row r="2" spans="1:15" hidden="1">
      <c r="A2">
        <v>1</v>
      </c>
      <c r="B2" t="s">
        <v>494</v>
      </c>
      <c r="C2" t="s">
        <v>157</v>
      </c>
      <c r="D2" t="s">
        <v>11</v>
      </c>
      <c r="G2">
        <v>3</v>
      </c>
      <c r="H2" t="s">
        <v>332</v>
      </c>
      <c r="I2" t="s">
        <v>332</v>
      </c>
      <c r="J2" s="117">
        <v>45206</v>
      </c>
      <c r="K2" s="118">
        <v>0.69791666666666663</v>
      </c>
      <c r="L2" s="118">
        <v>0.73611111111111116</v>
      </c>
      <c r="O2" t="s">
        <v>11</v>
      </c>
    </row>
    <row r="3" spans="1:15" hidden="1">
      <c r="A3">
        <v>15</v>
      </c>
      <c r="B3" t="s">
        <v>508</v>
      </c>
      <c r="C3" t="s">
        <v>172</v>
      </c>
      <c r="D3" t="s">
        <v>14</v>
      </c>
      <c r="G3">
        <v>2</v>
      </c>
      <c r="H3" t="s">
        <v>332</v>
      </c>
      <c r="I3" t="s">
        <v>332</v>
      </c>
      <c r="J3" s="117">
        <v>45206</v>
      </c>
      <c r="K3" s="118">
        <v>0.69791666666666663</v>
      </c>
      <c r="L3" s="118">
        <v>0.73611111111111116</v>
      </c>
      <c r="O3" t="s">
        <v>14</v>
      </c>
    </row>
    <row r="4" spans="1:15" hidden="1">
      <c r="A4">
        <v>5</v>
      </c>
      <c r="B4" t="s">
        <v>498</v>
      </c>
      <c r="C4" t="s">
        <v>152</v>
      </c>
      <c r="D4" t="s">
        <v>11</v>
      </c>
      <c r="G4">
        <v>3</v>
      </c>
      <c r="H4" t="s">
        <v>332</v>
      </c>
      <c r="I4" t="s">
        <v>332</v>
      </c>
      <c r="J4" s="117">
        <v>45207</v>
      </c>
      <c r="K4" s="118">
        <v>0.69791666666666663</v>
      </c>
      <c r="L4" s="118">
        <v>0.73611111111111116</v>
      </c>
      <c r="O4" t="s">
        <v>18</v>
      </c>
    </row>
    <row r="5" spans="1:15" hidden="1">
      <c r="A5">
        <v>30</v>
      </c>
      <c r="B5" t="s">
        <v>523</v>
      </c>
      <c r="C5" t="s">
        <v>172</v>
      </c>
      <c r="D5" t="s">
        <v>18</v>
      </c>
      <c r="G5">
        <v>3</v>
      </c>
      <c r="H5" t="s">
        <v>332</v>
      </c>
      <c r="I5" t="s">
        <v>332</v>
      </c>
      <c r="J5" s="117">
        <v>45207</v>
      </c>
      <c r="K5" s="118">
        <v>0.69791666666666663</v>
      </c>
      <c r="L5" s="118">
        <v>0.73611111111111116</v>
      </c>
      <c r="O5" t="s">
        <v>21</v>
      </c>
    </row>
    <row r="6" spans="1:15" hidden="1">
      <c r="A6">
        <v>6</v>
      </c>
      <c r="B6" t="s">
        <v>499</v>
      </c>
      <c r="C6" t="s">
        <v>19</v>
      </c>
      <c r="D6" t="s">
        <v>11</v>
      </c>
      <c r="G6">
        <v>3</v>
      </c>
      <c r="H6" t="s">
        <v>332</v>
      </c>
      <c r="I6" t="s">
        <v>332</v>
      </c>
      <c r="J6" s="117">
        <v>45212</v>
      </c>
      <c r="K6" s="115">
        <v>0.29166666666666669</v>
      </c>
      <c r="L6" s="118">
        <v>0.39583333333333331</v>
      </c>
      <c r="O6" t="s">
        <v>26</v>
      </c>
    </row>
    <row r="7" spans="1:15" hidden="1">
      <c r="A7">
        <v>11</v>
      </c>
      <c r="B7" t="s">
        <v>504</v>
      </c>
      <c r="C7" t="s">
        <v>163</v>
      </c>
      <c r="D7" t="s">
        <v>11</v>
      </c>
      <c r="G7">
        <v>4</v>
      </c>
      <c r="H7" t="s">
        <v>160</v>
      </c>
      <c r="I7" t="s">
        <v>160</v>
      </c>
      <c r="J7" s="117">
        <v>45212</v>
      </c>
      <c r="K7" s="115">
        <v>0.29166666666666669</v>
      </c>
      <c r="L7" s="118">
        <v>0.39583333333333331</v>
      </c>
    </row>
    <row r="8" spans="1:15" hidden="1">
      <c r="A8">
        <v>16</v>
      </c>
      <c r="B8" t="s">
        <v>509</v>
      </c>
      <c r="C8" t="s">
        <v>19</v>
      </c>
      <c r="D8" t="s">
        <v>14</v>
      </c>
      <c r="G8">
        <v>3</v>
      </c>
      <c r="H8" t="s">
        <v>332</v>
      </c>
      <c r="I8" t="s">
        <v>332</v>
      </c>
      <c r="J8" s="117">
        <v>45212</v>
      </c>
      <c r="K8" s="115">
        <v>0.29166666666666669</v>
      </c>
      <c r="L8" s="118">
        <v>0.39583333333333331</v>
      </c>
      <c r="O8" t="s">
        <v>8</v>
      </c>
    </row>
    <row r="9" spans="1:15" hidden="1">
      <c r="A9">
        <v>21</v>
      </c>
      <c r="B9" t="s">
        <v>514</v>
      </c>
      <c r="C9" t="s">
        <v>163</v>
      </c>
      <c r="D9" t="s">
        <v>14</v>
      </c>
      <c r="G9">
        <v>4</v>
      </c>
      <c r="H9" t="s">
        <v>160</v>
      </c>
      <c r="I9" t="s">
        <v>160</v>
      </c>
      <c r="J9" s="117">
        <v>45212</v>
      </c>
      <c r="K9" s="115">
        <v>0.29166666666666669</v>
      </c>
      <c r="L9" s="118">
        <v>0.39583333333333331</v>
      </c>
      <c r="O9" t="s">
        <v>330</v>
      </c>
    </row>
    <row r="10" spans="1:15" hidden="1">
      <c r="A10">
        <v>31</v>
      </c>
      <c r="B10" t="s">
        <v>524</v>
      </c>
      <c r="C10" t="s">
        <v>19</v>
      </c>
      <c r="D10" t="s">
        <v>18</v>
      </c>
      <c r="G10">
        <v>3</v>
      </c>
      <c r="H10" t="s">
        <v>332</v>
      </c>
      <c r="I10" t="s">
        <v>332</v>
      </c>
      <c r="J10" s="117">
        <v>45212</v>
      </c>
      <c r="K10" s="115">
        <v>0.29166666666666669</v>
      </c>
      <c r="L10" s="118">
        <v>0.375</v>
      </c>
    </row>
    <row r="11" spans="1:15" hidden="1">
      <c r="A11">
        <v>32</v>
      </c>
      <c r="B11" t="s">
        <v>525</v>
      </c>
      <c r="C11" t="s">
        <v>167</v>
      </c>
      <c r="D11" t="s">
        <v>18</v>
      </c>
      <c r="G11">
        <v>3</v>
      </c>
      <c r="H11" t="s">
        <v>332</v>
      </c>
      <c r="I11" t="s">
        <v>332</v>
      </c>
      <c r="J11" s="117">
        <v>45212</v>
      </c>
      <c r="K11" s="115">
        <v>0.29166666666666669</v>
      </c>
      <c r="L11" s="118">
        <v>0.375</v>
      </c>
      <c r="O11" t="s">
        <v>331</v>
      </c>
    </row>
    <row r="12" spans="1:15" hidden="1">
      <c r="A12">
        <v>35</v>
      </c>
      <c r="B12" t="s">
        <v>528</v>
      </c>
      <c r="C12" t="s">
        <v>163</v>
      </c>
      <c r="D12" t="s">
        <v>18</v>
      </c>
      <c r="G12">
        <v>4</v>
      </c>
      <c r="H12" t="s">
        <v>160</v>
      </c>
      <c r="I12" t="s">
        <v>160</v>
      </c>
      <c r="J12" s="117">
        <v>45212</v>
      </c>
      <c r="K12" s="115">
        <v>0.29166666666666669</v>
      </c>
      <c r="L12" s="118">
        <v>0.375</v>
      </c>
      <c r="O12" t="s">
        <v>9</v>
      </c>
    </row>
    <row r="13" spans="1:15" hidden="1">
      <c r="A13">
        <v>50</v>
      </c>
      <c r="B13" t="s">
        <v>543</v>
      </c>
      <c r="C13" t="s">
        <v>19</v>
      </c>
      <c r="D13" t="s">
        <v>21</v>
      </c>
      <c r="G13">
        <v>3</v>
      </c>
      <c r="H13" t="s">
        <v>332</v>
      </c>
      <c r="I13" t="s">
        <v>332</v>
      </c>
      <c r="J13" s="117">
        <v>45212</v>
      </c>
      <c r="K13" s="115">
        <v>0.29166666666666669</v>
      </c>
      <c r="L13" s="118">
        <v>0.39583333333333331</v>
      </c>
    </row>
    <row r="14" spans="1:15" hidden="1">
      <c r="A14">
        <v>51</v>
      </c>
      <c r="B14" t="s">
        <v>544</v>
      </c>
      <c r="C14" t="s">
        <v>167</v>
      </c>
      <c r="D14" t="s">
        <v>21</v>
      </c>
      <c r="G14">
        <v>3</v>
      </c>
      <c r="H14" t="s">
        <v>332</v>
      </c>
      <c r="I14" t="s">
        <v>332</v>
      </c>
      <c r="J14" s="117">
        <v>45212</v>
      </c>
      <c r="K14" s="115">
        <v>0.29166666666666669</v>
      </c>
      <c r="L14" s="118">
        <v>0.39583333333333331</v>
      </c>
      <c r="O14" t="s">
        <v>332</v>
      </c>
    </row>
    <row r="15" spans="1:15" hidden="1">
      <c r="A15">
        <v>53</v>
      </c>
      <c r="B15" t="s">
        <v>546</v>
      </c>
      <c r="C15" t="s">
        <v>163</v>
      </c>
      <c r="D15" t="s">
        <v>21</v>
      </c>
      <c r="G15">
        <v>4</v>
      </c>
      <c r="H15" t="s">
        <v>160</v>
      </c>
      <c r="I15" t="s">
        <v>160</v>
      </c>
      <c r="J15" s="117">
        <v>45212</v>
      </c>
      <c r="K15" s="115">
        <v>0.29166666666666669</v>
      </c>
      <c r="L15" s="118">
        <v>0.39583333333333331</v>
      </c>
      <c r="O15" t="s">
        <v>489</v>
      </c>
    </row>
    <row r="16" spans="1:15" hidden="1">
      <c r="A16">
        <v>10</v>
      </c>
      <c r="B16" t="s">
        <v>503</v>
      </c>
      <c r="C16" t="s">
        <v>159</v>
      </c>
      <c r="D16" t="s">
        <v>11</v>
      </c>
      <c r="G16">
        <v>3</v>
      </c>
      <c r="H16" t="s">
        <v>332</v>
      </c>
      <c r="I16" t="s">
        <v>332</v>
      </c>
      <c r="J16" s="117">
        <v>45212</v>
      </c>
      <c r="K16" s="115">
        <v>0.41666666666666669</v>
      </c>
      <c r="L16" s="118">
        <v>0.44791666666666669</v>
      </c>
      <c r="O16" t="s">
        <v>160</v>
      </c>
    </row>
    <row r="17" spans="1:15" hidden="1">
      <c r="A17">
        <v>18</v>
      </c>
      <c r="B17" t="s">
        <v>511</v>
      </c>
      <c r="C17" t="s">
        <v>475</v>
      </c>
      <c r="D17" t="s">
        <v>14</v>
      </c>
      <c r="G17">
        <v>3</v>
      </c>
      <c r="H17" t="s">
        <v>332</v>
      </c>
      <c r="I17" t="s">
        <v>332</v>
      </c>
      <c r="J17" s="117">
        <v>45212</v>
      </c>
      <c r="K17" s="115">
        <v>0.42708333333333331</v>
      </c>
      <c r="L17" s="118">
        <v>0.44791666666666669</v>
      </c>
      <c r="O17" t="s">
        <v>26</v>
      </c>
    </row>
    <row r="18" spans="1:15" hidden="1">
      <c r="A18">
        <v>48</v>
      </c>
      <c r="B18" t="s">
        <v>541</v>
      </c>
      <c r="C18" t="s">
        <v>174</v>
      </c>
      <c r="D18" t="s">
        <v>21</v>
      </c>
      <c r="G18">
        <v>3</v>
      </c>
      <c r="H18" t="s">
        <v>332</v>
      </c>
      <c r="I18" t="s">
        <v>332</v>
      </c>
      <c r="J18" s="117">
        <v>45212</v>
      </c>
      <c r="K18" s="115">
        <v>0.4375</v>
      </c>
      <c r="L18" s="118">
        <v>0.46875</v>
      </c>
    </row>
    <row r="19" spans="1:15" hidden="1">
      <c r="A19">
        <v>9</v>
      </c>
      <c r="B19" t="s">
        <v>502</v>
      </c>
      <c r="C19" t="s">
        <v>155</v>
      </c>
      <c r="D19" t="s">
        <v>11</v>
      </c>
      <c r="G19">
        <v>3</v>
      </c>
      <c r="H19" t="s">
        <v>332</v>
      </c>
      <c r="I19" t="s">
        <v>332</v>
      </c>
      <c r="J19" s="117">
        <v>45212</v>
      </c>
      <c r="K19" s="115">
        <v>0.61458333333333337</v>
      </c>
      <c r="L19" s="118">
        <v>0.64583333333333337</v>
      </c>
    </row>
    <row r="20" spans="1:15" hidden="1">
      <c r="A20">
        <v>26</v>
      </c>
      <c r="B20" t="s">
        <v>519</v>
      </c>
      <c r="C20" t="s">
        <v>20</v>
      </c>
      <c r="D20" t="s">
        <v>18</v>
      </c>
      <c r="G20">
        <v>3</v>
      </c>
      <c r="H20" t="s">
        <v>332</v>
      </c>
      <c r="I20" t="s">
        <v>332</v>
      </c>
      <c r="J20" s="117">
        <v>45212</v>
      </c>
      <c r="K20" s="115">
        <v>0.61458333333333337</v>
      </c>
      <c r="L20" s="118">
        <v>0.64583333333333337</v>
      </c>
    </row>
    <row r="21" spans="1:15" hidden="1">
      <c r="A21">
        <v>49</v>
      </c>
      <c r="B21" t="s">
        <v>542</v>
      </c>
      <c r="C21" t="s">
        <v>172</v>
      </c>
      <c r="D21" t="s">
        <v>21</v>
      </c>
      <c r="G21">
        <v>3</v>
      </c>
      <c r="H21" t="s">
        <v>332</v>
      </c>
      <c r="I21" t="s">
        <v>332</v>
      </c>
      <c r="J21" s="117">
        <v>45212</v>
      </c>
      <c r="K21" s="115">
        <v>0.69791666666666663</v>
      </c>
      <c r="L21" s="118">
        <v>0.73611111111111116</v>
      </c>
    </row>
    <row r="22" spans="1:15" hidden="1">
      <c r="A22">
        <v>4</v>
      </c>
      <c r="B22" t="s">
        <v>497</v>
      </c>
      <c r="C22" t="s">
        <v>153</v>
      </c>
      <c r="D22" t="s">
        <v>11</v>
      </c>
      <c r="G22">
        <v>3</v>
      </c>
      <c r="H22" t="s">
        <v>332</v>
      </c>
      <c r="I22" t="s">
        <v>332</v>
      </c>
      <c r="J22" s="117">
        <v>45214</v>
      </c>
      <c r="K22" s="118">
        <v>0.29166666666666669</v>
      </c>
      <c r="L22" s="118">
        <v>0.375</v>
      </c>
    </row>
    <row r="23" spans="1:15" hidden="1">
      <c r="A23">
        <v>13</v>
      </c>
      <c r="B23" t="s">
        <v>506</v>
      </c>
      <c r="C23" t="s">
        <v>165</v>
      </c>
      <c r="D23" t="s">
        <v>14</v>
      </c>
      <c r="G23">
        <v>3</v>
      </c>
      <c r="H23" t="s">
        <v>332</v>
      </c>
      <c r="I23" t="s">
        <v>332</v>
      </c>
      <c r="J23" s="117">
        <v>45214</v>
      </c>
      <c r="K23" s="118">
        <v>0.29166666666666669</v>
      </c>
      <c r="L23" s="118">
        <v>0.375</v>
      </c>
    </row>
    <row r="24" spans="1:15" hidden="1">
      <c r="A24">
        <v>14</v>
      </c>
      <c r="B24" t="s">
        <v>507</v>
      </c>
      <c r="C24" t="s">
        <v>153</v>
      </c>
      <c r="D24" t="s">
        <v>14</v>
      </c>
      <c r="G24">
        <v>3</v>
      </c>
      <c r="H24" t="s">
        <v>332</v>
      </c>
      <c r="I24" t="s">
        <v>332</v>
      </c>
      <c r="J24" s="117">
        <v>45214</v>
      </c>
      <c r="K24" s="118">
        <v>0.29166666666666669</v>
      </c>
      <c r="L24" s="118">
        <v>0.375</v>
      </c>
    </row>
    <row r="25" spans="1:15" hidden="1">
      <c r="A25">
        <v>24</v>
      </c>
      <c r="B25" t="s">
        <v>517</v>
      </c>
      <c r="C25" t="s">
        <v>165</v>
      </c>
      <c r="D25" t="s">
        <v>18</v>
      </c>
      <c r="G25">
        <v>3</v>
      </c>
      <c r="H25" t="s">
        <v>332</v>
      </c>
      <c r="I25" t="s">
        <v>332</v>
      </c>
      <c r="J25" s="117">
        <v>45214</v>
      </c>
      <c r="K25" s="118">
        <v>0.29166666666666669</v>
      </c>
      <c r="L25" s="118">
        <v>0.375</v>
      </c>
    </row>
    <row r="26" spans="1:15" hidden="1">
      <c r="A26">
        <v>27</v>
      </c>
      <c r="B26" t="s">
        <v>520</v>
      </c>
      <c r="C26" t="s">
        <v>153</v>
      </c>
      <c r="D26" t="s">
        <v>18</v>
      </c>
      <c r="G26">
        <v>3</v>
      </c>
      <c r="H26" t="s">
        <v>332</v>
      </c>
      <c r="I26" t="s">
        <v>332</v>
      </c>
      <c r="J26" s="117">
        <v>45214</v>
      </c>
      <c r="K26" s="118">
        <v>0.29166666666666669</v>
      </c>
      <c r="L26" s="118">
        <v>0.375</v>
      </c>
    </row>
    <row r="27" spans="1:15" hidden="1">
      <c r="A27">
        <v>34</v>
      </c>
      <c r="B27" t="s">
        <v>527</v>
      </c>
      <c r="C27" t="s">
        <v>168</v>
      </c>
      <c r="D27" t="s">
        <v>18</v>
      </c>
      <c r="G27">
        <v>3</v>
      </c>
      <c r="H27" t="s">
        <v>332</v>
      </c>
      <c r="I27" t="s">
        <v>332</v>
      </c>
      <c r="J27" s="117">
        <v>45214</v>
      </c>
      <c r="K27" s="118">
        <v>0.29166666666666669</v>
      </c>
      <c r="L27" s="118">
        <v>0.375</v>
      </c>
    </row>
    <row r="28" spans="1:15" hidden="1">
      <c r="A28">
        <v>39</v>
      </c>
      <c r="B28" t="s">
        <v>532</v>
      </c>
      <c r="C28" t="s">
        <v>168</v>
      </c>
      <c r="D28" t="s">
        <v>21</v>
      </c>
      <c r="G28">
        <v>3</v>
      </c>
      <c r="H28" t="s">
        <v>332</v>
      </c>
      <c r="I28" t="s">
        <v>332</v>
      </c>
      <c r="J28" s="117">
        <v>45214</v>
      </c>
      <c r="K28" s="118">
        <v>0.29166666666666669</v>
      </c>
      <c r="L28" s="118">
        <v>0.375</v>
      </c>
    </row>
    <row r="29" spans="1:15" hidden="1">
      <c r="A29">
        <v>42</v>
      </c>
      <c r="B29" t="s">
        <v>535</v>
      </c>
      <c r="C29" t="s">
        <v>165</v>
      </c>
      <c r="D29" t="s">
        <v>21</v>
      </c>
      <c r="G29">
        <v>3</v>
      </c>
      <c r="H29" t="s">
        <v>332</v>
      </c>
      <c r="I29" t="s">
        <v>332</v>
      </c>
      <c r="J29" s="117">
        <v>45214</v>
      </c>
      <c r="K29" s="118">
        <v>0.29166666666666669</v>
      </c>
      <c r="L29" s="118">
        <v>0.375</v>
      </c>
    </row>
    <row r="30" spans="1:15" hidden="1">
      <c r="A30">
        <v>46</v>
      </c>
      <c r="B30" t="s">
        <v>539</v>
      </c>
      <c r="C30" t="s">
        <v>153</v>
      </c>
      <c r="D30" t="s">
        <v>21</v>
      </c>
      <c r="G30">
        <v>3</v>
      </c>
      <c r="H30" t="s">
        <v>332</v>
      </c>
      <c r="I30" t="s">
        <v>332</v>
      </c>
      <c r="J30" s="117">
        <v>45214</v>
      </c>
      <c r="K30" s="118">
        <v>0.29166666666666669</v>
      </c>
      <c r="L30" s="118">
        <v>0.375</v>
      </c>
    </row>
    <row r="31" spans="1:15" hidden="1">
      <c r="A31">
        <v>3</v>
      </c>
      <c r="B31" t="s">
        <v>496</v>
      </c>
      <c r="C31" t="s">
        <v>154</v>
      </c>
      <c r="D31" t="s">
        <v>11</v>
      </c>
      <c r="G31">
        <v>3</v>
      </c>
      <c r="H31" t="s">
        <v>332</v>
      </c>
      <c r="I31" t="s">
        <v>332</v>
      </c>
      <c r="J31" s="117">
        <v>45214</v>
      </c>
      <c r="K31" s="118">
        <v>0.42708333333333331</v>
      </c>
      <c r="L31" s="118">
        <v>0.45833333333333331</v>
      </c>
    </row>
    <row r="32" spans="1:15" hidden="1">
      <c r="A32">
        <v>12</v>
      </c>
      <c r="B32" t="s">
        <v>505</v>
      </c>
      <c r="C32" t="s">
        <v>12</v>
      </c>
      <c r="D32" t="s">
        <v>14</v>
      </c>
      <c r="G32">
        <v>3</v>
      </c>
      <c r="H32" t="s">
        <v>332</v>
      </c>
      <c r="I32" t="s">
        <v>332</v>
      </c>
      <c r="J32" s="117">
        <v>45214</v>
      </c>
      <c r="K32" s="118">
        <v>0.42708333333333331</v>
      </c>
      <c r="L32" s="118">
        <v>0.45833333333333331</v>
      </c>
    </row>
    <row r="33" spans="1:12" hidden="1">
      <c r="A33">
        <v>22</v>
      </c>
      <c r="B33" t="s">
        <v>515</v>
      </c>
      <c r="C33" t="s">
        <v>170</v>
      </c>
      <c r="D33" t="s">
        <v>18</v>
      </c>
      <c r="G33">
        <v>3</v>
      </c>
      <c r="H33" t="s">
        <v>332</v>
      </c>
      <c r="I33" t="s">
        <v>332</v>
      </c>
      <c r="J33" s="117">
        <v>45214</v>
      </c>
      <c r="K33" s="118">
        <v>0.42708333333333331</v>
      </c>
      <c r="L33" s="118">
        <v>0.45833333333333331</v>
      </c>
    </row>
    <row r="34" spans="1:12" hidden="1">
      <c r="A34">
        <v>44</v>
      </c>
      <c r="B34" t="s">
        <v>537</v>
      </c>
      <c r="C34" t="s">
        <v>175</v>
      </c>
      <c r="D34" t="s">
        <v>21</v>
      </c>
      <c r="G34">
        <v>3</v>
      </c>
      <c r="H34" t="s">
        <v>332</v>
      </c>
      <c r="I34" t="s">
        <v>332</v>
      </c>
      <c r="J34" s="117">
        <v>45214</v>
      </c>
      <c r="K34" s="118">
        <v>0.42708333333333331</v>
      </c>
      <c r="L34" s="118">
        <v>0.44791666666666669</v>
      </c>
    </row>
    <row r="35" spans="1:12" hidden="1">
      <c r="A35">
        <v>38</v>
      </c>
      <c r="B35" t="s">
        <v>531</v>
      </c>
      <c r="C35" t="s">
        <v>176</v>
      </c>
      <c r="D35" t="s">
        <v>21</v>
      </c>
      <c r="G35">
        <v>3</v>
      </c>
      <c r="H35" t="s">
        <v>332</v>
      </c>
      <c r="I35" t="s">
        <v>332</v>
      </c>
      <c r="J35" s="117">
        <v>45214</v>
      </c>
      <c r="K35" s="118">
        <v>0.45833333333333331</v>
      </c>
      <c r="L35" s="118">
        <v>0.47916666666666669</v>
      </c>
    </row>
    <row r="36" spans="1:12" hidden="1">
      <c r="A36">
        <v>8</v>
      </c>
      <c r="B36" t="s">
        <v>501</v>
      </c>
      <c r="C36" t="s">
        <v>158</v>
      </c>
      <c r="D36" t="s">
        <v>11</v>
      </c>
      <c r="G36">
        <v>3</v>
      </c>
      <c r="H36" t="s">
        <v>332</v>
      </c>
      <c r="I36" t="s">
        <v>332</v>
      </c>
      <c r="J36" s="117">
        <v>45214</v>
      </c>
      <c r="K36" s="118">
        <v>0.46875</v>
      </c>
      <c r="L36" s="118">
        <v>0.50694444444444442</v>
      </c>
    </row>
    <row r="37" spans="1:12" hidden="1">
      <c r="A37">
        <v>17</v>
      </c>
      <c r="B37" t="s">
        <v>510</v>
      </c>
      <c r="C37" t="s">
        <v>166</v>
      </c>
      <c r="D37" t="s">
        <v>14</v>
      </c>
      <c r="G37">
        <v>3</v>
      </c>
      <c r="H37" t="s">
        <v>332</v>
      </c>
      <c r="I37" t="s">
        <v>332</v>
      </c>
      <c r="J37" s="117">
        <v>45214</v>
      </c>
      <c r="K37" s="118">
        <v>0.46875</v>
      </c>
      <c r="L37" s="118">
        <v>0.51041666666666663</v>
      </c>
    </row>
    <row r="38" spans="1:12" hidden="1">
      <c r="A38">
        <v>29</v>
      </c>
      <c r="B38" t="s">
        <v>522</v>
      </c>
      <c r="C38" t="s">
        <v>169</v>
      </c>
      <c r="D38" t="s">
        <v>18</v>
      </c>
      <c r="G38">
        <v>3</v>
      </c>
      <c r="H38" t="s">
        <v>332</v>
      </c>
      <c r="I38" t="s">
        <v>332</v>
      </c>
      <c r="J38" s="117">
        <v>45214</v>
      </c>
      <c r="K38" s="118">
        <v>0.46875</v>
      </c>
      <c r="L38" s="118">
        <v>0.50694444444444442</v>
      </c>
    </row>
    <row r="39" spans="1:12" hidden="1">
      <c r="A39">
        <v>47</v>
      </c>
      <c r="B39" t="s">
        <v>540</v>
      </c>
      <c r="C39" t="s">
        <v>173</v>
      </c>
      <c r="D39" t="s">
        <v>21</v>
      </c>
      <c r="G39">
        <v>3</v>
      </c>
      <c r="H39" t="s">
        <v>332</v>
      </c>
      <c r="I39" t="s">
        <v>332</v>
      </c>
      <c r="J39" s="117">
        <v>45214</v>
      </c>
      <c r="K39" s="118">
        <v>0.48958333333333331</v>
      </c>
      <c r="L39" s="118">
        <v>0.51041666666666663</v>
      </c>
    </row>
    <row r="40" spans="1:12" hidden="1">
      <c r="A40">
        <v>7</v>
      </c>
      <c r="B40" t="s">
        <v>500</v>
      </c>
      <c r="C40" t="s">
        <v>156</v>
      </c>
      <c r="D40" t="s">
        <v>11</v>
      </c>
      <c r="G40">
        <v>3</v>
      </c>
      <c r="H40" t="s">
        <v>332</v>
      </c>
      <c r="I40" t="s">
        <v>332</v>
      </c>
      <c r="J40" s="117">
        <v>45214</v>
      </c>
      <c r="K40" s="118">
        <v>0.58333333333333337</v>
      </c>
      <c r="L40" s="118">
        <v>0.61458333333333337</v>
      </c>
    </row>
    <row r="41" spans="1:12" hidden="1">
      <c r="A41">
        <v>19</v>
      </c>
      <c r="B41" t="s">
        <v>512</v>
      </c>
      <c r="C41" t="s">
        <v>161</v>
      </c>
      <c r="D41" t="s">
        <v>14</v>
      </c>
      <c r="G41">
        <v>4</v>
      </c>
      <c r="H41" t="s">
        <v>160</v>
      </c>
      <c r="I41" t="s">
        <v>160</v>
      </c>
      <c r="J41" s="117">
        <v>45214</v>
      </c>
      <c r="K41" s="118">
        <v>0.58333333333333337</v>
      </c>
      <c r="L41" s="118">
        <v>0.63541666666666663</v>
      </c>
    </row>
    <row r="42" spans="1:12" hidden="1">
      <c r="A42">
        <v>23</v>
      </c>
      <c r="B42" t="s">
        <v>516</v>
      </c>
      <c r="C42" t="s">
        <v>15</v>
      </c>
      <c r="D42" t="s">
        <v>18</v>
      </c>
      <c r="G42">
        <v>3</v>
      </c>
      <c r="H42" t="s">
        <v>332</v>
      </c>
      <c r="I42" t="s">
        <v>332</v>
      </c>
      <c r="J42" s="117">
        <v>45214</v>
      </c>
      <c r="K42" s="118">
        <v>0.58333333333333337</v>
      </c>
      <c r="L42" s="118">
        <v>0.63541666666666663</v>
      </c>
    </row>
    <row r="43" spans="1:12" hidden="1">
      <c r="A43">
        <v>25</v>
      </c>
      <c r="B43" t="s">
        <v>518</v>
      </c>
      <c r="C43" t="s">
        <v>16</v>
      </c>
      <c r="D43" t="s">
        <v>18</v>
      </c>
      <c r="G43">
        <v>3</v>
      </c>
      <c r="H43" t="s">
        <v>332</v>
      </c>
      <c r="I43" t="s">
        <v>332</v>
      </c>
      <c r="J43" s="117">
        <v>45214</v>
      </c>
      <c r="K43" s="118">
        <v>0.58333333333333337</v>
      </c>
      <c r="L43" s="118">
        <v>0.63541666666666663</v>
      </c>
    </row>
    <row r="44" spans="1:12" hidden="1">
      <c r="A44">
        <v>33</v>
      </c>
      <c r="B44" t="s">
        <v>526</v>
      </c>
      <c r="C44" t="s">
        <v>17</v>
      </c>
      <c r="D44" t="s">
        <v>18</v>
      </c>
      <c r="G44">
        <v>3</v>
      </c>
      <c r="H44" t="s">
        <v>332</v>
      </c>
      <c r="I44" t="s">
        <v>332</v>
      </c>
      <c r="J44" s="117">
        <v>45214</v>
      </c>
      <c r="K44" s="118">
        <v>0.58333333333333337</v>
      </c>
      <c r="L44" s="118">
        <v>0.63541666666666663</v>
      </c>
    </row>
    <row r="45" spans="1:12" hidden="1">
      <c r="A45">
        <v>41</v>
      </c>
      <c r="B45" t="s">
        <v>534</v>
      </c>
      <c r="C45" t="s">
        <v>15</v>
      </c>
      <c r="D45" t="s">
        <v>21</v>
      </c>
      <c r="G45">
        <v>3</v>
      </c>
      <c r="H45" t="s">
        <v>332</v>
      </c>
      <c r="I45" t="s">
        <v>332</v>
      </c>
      <c r="J45" s="117">
        <v>45214</v>
      </c>
      <c r="K45" s="118">
        <v>0.58333333333333337</v>
      </c>
      <c r="L45" s="118">
        <v>0.63541666666666663</v>
      </c>
    </row>
    <row r="46" spans="1:12" hidden="1">
      <c r="A46">
        <v>43</v>
      </c>
      <c r="B46" t="s">
        <v>536</v>
      </c>
      <c r="C46" t="s">
        <v>16</v>
      </c>
      <c r="D46" t="s">
        <v>21</v>
      </c>
      <c r="G46">
        <v>3</v>
      </c>
      <c r="H46" t="s">
        <v>332</v>
      </c>
      <c r="I46" t="s">
        <v>332</v>
      </c>
      <c r="J46" s="117">
        <v>45214</v>
      </c>
      <c r="K46" s="118">
        <v>0.58333333333333337</v>
      </c>
      <c r="L46" s="118">
        <v>0.63541666666666663</v>
      </c>
    </row>
    <row r="47" spans="1:12" hidden="1">
      <c r="A47">
        <v>52</v>
      </c>
      <c r="B47" t="s">
        <v>545</v>
      </c>
      <c r="C47" t="s">
        <v>17</v>
      </c>
      <c r="D47" t="s">
        <v>21</v>
      </c>
      <c r="G47">
        <v>3</v>
      </c>
      <c r="H47" t="s">
        <v>332</v>
      </c>
      <c r="I47" t="s">
        <v>332</v>
      </c>
      <c r="J47" s="117">
        <v>45214</v>
      </c>
      <c r="K47" s="118">
        <v>0.58333333333333337</v>
      </c>
      <c r="L47" s="118">
        <v>0.63541666666666663</v>
      </c>
    </row>
    <row r="48" spans="1:12" hidden="1">
      <c r="A48">
        <v>2</v>
      </c>
      <c r="B48" t="s">
        <v>495</v>
      </c>
      <c r="C48" t="s">
        <v>473</v>
      </c>
      <c r="D48" t="s">
        <v>11</v>
      </c>
      <c r="G48">
        <v>3</v>
      </c>
      <c r="H48" t="s">
        <v>332</v>
      </c>
      <c r="I48" t="s">
        <v>332</v>
      </c>
      <c r="J48" s="117">
        <v>45214</v>
      </c>
      <c r="K48" s="118">
        <v>0.61805555555555558</v>
      </c>
      <c r="L48" s="118">
        <v>0.64583333333333337</v>
      </c>
    </row>
    <row r="49" spans="1:12" hidden="1">
      <c r="A49">
        <v>28</v>
      </c>
      <c r="B49" t="s">
        <v>521</v>
      </c>
      <c r="C49" t="s">
        <v>25</v>
      </c>
      <c r="D49" t="s">
        <v>18</v>
      </c>
      <c r="G49">
        <v>3</v>
      </c>
      <c r="H49" t="s">
        <v>489</v>
      </c>
      <c r="I49" t="s">
        <v>489</v>
      </c>
      <c r="J49" s="117">
        <v>45217</v>
      </c>
      <c r="K49" s="118">
        <v>0.27083333333333331</v>
      </c>
      <c r="L49" s="118">
        <v>0.30208333333333331</v>
      </c>
    </row>
    <row r="50" spans="1:12" hidden="1">
      <c r="A50">
        <v>40</v>
      </c>
      <c r="B50" t="s">
        <v>533</v>
      </c>
      <c r="C50" t="s">
        <v>25</v>
      </c>
      <c r="D50" t="s">
        <v>21</v>
      </c>
      <c r="G50">
        <v>3</v>
      </c>
      <c r="H50" t="s">
        <v>489</v>
      </c>
      <c r="I50" t="s">
        <v>489</v>
      </c>
      <c r="J50" s="117">
        <v>45217</v>
      </c>
      <c r="K50" s="118">
        <v>0.27083333333333331</v>
      </c>
      <c r="L50" s="118">
        <v>0.30208333333333331</v>
      </c>
    </row>
    <row r="51" spans="1:12" hidden="1">
      <c r="A51">
        <v>45</v>
      </c>
      <c r="B51" t="s">
        <v>538</v>
      </c>
      <c r="C51" t="s">
        <v>20</v>
      </c>
      <c r="D51" t="s">
        <v>21</v>
      </c>
      <c r="G51">
        <v>3</v>
      </c>
      <c r="H51" t="s">
        <v>332</v>
      </c>
      <c r="I51" t="s">
        <v>332</v>
      </c>
      <c r="J51" s="117">
        <v>45219</v>
      </c>
      <c r="K51" s="118">
        <v>0.42708333333333331</v>
      </c>
      <c r="L51" s="118">
        <v>0.44791666666666669</v>
      </c>
    </row>
    <row r="52" spans="1:12" hidden="1">
      <c r="A52">
        <v>20</v>
      </c>
      <c r="B52" t="s">
        <v>513</v>
      </c>
      <c r="C52" t="s">
        <v>468</v>
      </c>
      <c r="D52" t="s">
        <v>14</v>
      </c>
      <c r="G52">
        <v>5</v>
      </c>
      <c r="H52" t="s">
        <v>160</v>
      </c>
      <c r="I52" t="s">
        <v>160</v>
      </c>
      <c r="J52" s="117">
        <v>45210</v>
      </c>
      <c r="K52" s="118">
        <v>0.4375</v>
      </c>
      <c r="L52" s="118">
        <v>0.52083333333333337</v>
      </c>
    </row>
    <row r="53" spans="1:12" hidden="1">
      <c r="A53">
        <v>36</v>
      </c>
      <c r="B53" t="s">
        <v>529</v>
      </c>
      <c r="C53" t="s">
        <v>164</v>
      </c>
      <c r="D53" t="s">
        <v>18</v>
      </c>
      <c r="G53">
        <v>2</v>
      </c>
      <c r="H53" t="s">
        <v>160</v>
      </c>
      <c r="I53" t="s">
        <v>160</v>
      </c>
      <c r="J53" s="117">
        <v>45211</v>
      </c>
      <c r="K53" s="118">
        <v>0.27777777777777779</v>
      </c>
      <c r="L53" s="118">
        <v>0.30902777777777779</v>
      </c>
    </row>
    <row r="54" spans="1:12">
      <c r="A54">
        <v>37</v>
      </c>
      <c r="B54" t="s">
        <v>530</v>
      </c>
      <c r="C54" t="s">
        <v>145</v>
      </c>
      <c r="D54" t="s">
        <v>18</v>
      </c>
      <c r="G54">
        <v>5</v>
      </c>
      <c r="H54" t="s">
        <v>160</v>
      </c>
      <c r="I54" t="s">
        <v>160</v>
      </c>
      <c r="J54" s="117">
        <v>45226</v>
      </c>
      <c r="K54" s="118">
        <v>0.29166666666666669</v>
      </c>
      <c r="L54" s="118">
        <v>0.4201388888888889</v>
      </c>
    </row>
    <row r="55" spans="1:12" hidden="1">
      <c r="A55">
        <v>54</v>
      </c>
      <c r="B55" t="s">
        <v>547</v>
      </c>
      <c r="C55" t="s">
        <v>164</v>
      </c>
      <c r="D55" t="s">
        <v>21</v>
      </c>
      <c r="G55">
        <v>2</v>
      </c>
      <c r="H55" t="s">
        <v>160</v>
      </c>
      <c r="I55" t="s">
        <v>160</v>
      </c>
      <c r="J55" s="117">
        <v>45213</v>
      </c>
      <c r="K55" s="118">
        <v>0.28125</v>
      </c>
      <c r="L55" s="118">
        <v>0.30902777777777779</v>
      </c>
    </row>
    <row r="56" spans="1:12">
      <c r="A56">
        <v>55</v>
      </c>
      <c r="B56" t="s">
        <v>548</v>
      </c>
      <c r="C56" t="s">
        <v>22</v>
      </c>
      <c r="D56" t="s">
        <v>26</v>
      </c>
      <c r="G56">
        <v>2</v>
      </c>
      <c r="H56" t="s">
        <v>26</v>
      </c>
      <c r="I56" t="s">
        <v>26</v>
      </c>
      <c r="J56" s="117">
        <v>45226</v>
      </c>
      <c r="K56" s="118">
        <v>0.6875</v>
      </c>
      <c r="L56" s="118">
        <v>0.72916666666666663</v>
      </c>
    </row>
    <row r="57" spans="1:12" hidden="1">
      <c r="A57">
        <v>56</v>
      </c>
      <c r="B57" t="s">
        <v>549</v>
      </c>
      <c r="C57" t="s">
        <v>232</v>
      </c>
      <c r="D57" t="s">
        <v>26</v>
      </c>
      <c r="G57">
        <v>9</v>
      </c>
      <c r="H57" t="s">
        <v>26</v>
      </c>
      <c r="I57" t="s">
        <v>26</v>
      </c>
      <c r="J57" s="117">
        <v>45219</v>
      </c>
      <c r="K57" s="118">
        <v>0.29166666666666669</v>
      </c>
      <c r="L57" s="118">
        <v>0.3125</v>
      </c>
    </row>
    <row r="58" spans="1:12" hidden="1">
      <c r="A58">
        <v>57</v>
      </c>
      <c r="B58" t="s">
        <v>550</v>
      </c>
      <c r="C58" t="s">
        <v>145</v>
      </c>
      <c r="D58" t="s">
        <v>26</v>
      </c>
      <c r="G58">
        <v>7</v>
      </c>
      <c r="H58" t="s">
        <v>26</v>
      </c>
      <c r="I58" t="s">
        <v>26</v>
      </c>
      <c r="J58" s="117">
        <v>45208</v>
      </c>
      <c r="K58" s="118">
        <v>0.69791666666666663</v>
      </c>
      <c r="L58" s="118">
        <v>0.72916666666666663</v>
      </c>
    </row>
    <row r="59" spans="1:12" hidden="1">
      <c r="A59">
        <v>58</v>
      </c>
      <c r="B59" t="s">
        <v>551</v>
      </c>
      <c r="C59" t="s">
        <v>24</v>
      </c>
      <c r="D59" t="s">
        <v>26</v>
      </c>
      <c r="G59">
        <v>9</v>
      </c>
      <c r="H59" t="s">
        <v>26</v>
      </c>
      <c r="I59" t="s">
        <v>26</v>
      </c>
      <c r="J59" s="117">
        <v>45214</v>
      </c>
      <c r="K59" s="118">
        <v>0.69791666666666663</v>
      </c>
      <c r="L59" s="118">
        <v>0.73611111111111116</v>
      </c>
    </row>
    <row r="60" spans="1:12">
      <c r="A60">
        <v>59</v>
      </c>
      <c r="B60" t="s">
        <v>552</v>
      </c>
      <c r="C60" t="s">
        <v>470</v>
      </c>
      <c r="D60" t="s">
        <v>26</v>
      </c>
      <c r="G60">
        <v>6</v>
      </c>
      <c r="H60" t="s">
        <v>26</v>
      </c>
      <c r="I60" t="s">
        <v>26</v>
      </c>
      <c r="J60" s="117">
        <v>45226</v>
      </c>
      <c r="K60" s="118">
        <v>0.3298611111111111</v>
      </c>
      <c r="L60" s="118">
        <v>0.36458333333333331</v>
      </c>
    </row>
  </sheetData>
  <dataValidations count="4">
    <dataValidation type="list" allowBlank="1" showInputMessage="1" showErrorMessage="1" sqref="H2:I60" xr:uid="{3F6B6867-ED0F-4089-BFC9-668E4B467C55}">
      <formula1>$O$14:$O$17</formula1>
    </dataValidation>
    <dataValidation type="list" allowBlank="1" showInputMessage="1" showErrorMessage="1" sqref="E2:E60" xr:uid="{B10602CE-3B47-46CB-95DF-0F542A91EE2F}">
      <formula1>$O$11:$O$12</formula1>
    </dataValidation>
    <dataValidation type="list" allowBlank="1" showInputMessage="1" showErrorMessage="1" sqref="F2:F60" xr:uid="{E0C04ACD-ADCA-4D1A-AF44-2357691E6CFF}">
      <formula1>$O$8:$O$9</formula1>
    </dataValidation>
    <dataValidation type="list" allowBlank="1" showInputMessage="1" showErrorMessage="1" sqref="D2:D60" xr:uid="{A6FD71EA-0289-4F28-87AC-D84E8DA51863}">
      <formula1>$O$2:$O$6</formula1>
    </dataValidation>
  </dataValidations>
  <pageMargins left="0.7" right="0.7" top="0.75" bottom="0.75" header="0.3" footer="0.3"/>
  <pageSetup paperSize="9" scale="5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47BA-CF4F-4EAA-8511-13B0613359C8}">
  <sheetPr codeName="Sheet6">
    <pageSetUpPr fitToPage="1"/>
  </sheetPr>
  <dimension ref="A1:AG208"/>
  <sheetViews>
    <sheetView tabSelected="1" topLeftCell="A97" zoomScale="105" zoomScaleNormal="100" workbookViewId="0">
      <pane xSplit="3" topLeftCell="T1" activePane="topRight" state="frozen"/>
      <selection activeCell="B1" sqref="B1"/>
      <selection pane="topRight" activeCell="T117" sqref="T117"/>
    </sheetView>
  </sheetViews>
  <sheetFormatPr defaultColWidth="9.140625" defaultRowHeight="13.15"/>
  <cols>
    <col min="1" max="1" width="8.28515625" style="35" customWidth="1"/>
    <col min="2" max="2" width="10.92578125" style="35" bestFit="1" customWidth="1"/>
    <col min="3" max="3" width="33.2109375" style="35" bestFit="1" customWidth="1"/>
    <col min="4" max="4" width="14.28515625" style="35" customWidth="1"/>
    <col min="5" max="5" width="14.5" style="35" hidden="1" customWidth="1"/>
    <col min="6" max="6" width="16.85546875" style="35" hidden="1" customWidth="1"/>
    <col min="7" max="7" width="14" style="35" hidden="1" customWidth="1"/>
    <col min="8" max="8" width="10.140625" style="35" hidden="1" customWidth="1"/>
    <col min="9" max="9" width="9.5" style="35" hidden="1" customWidth="1"/>
    <col min="10" max="10" width="12" style="35" hidden="1" customWidth="1"/>
    <col min="11" max="11" width="24.78515625" style="172" hidden="1" customWidth="1"/>
    <col min="12" max="12" width="10.28515625" style="161" hidden="1" customWidth="1"/>
    <col min="13" max="13" width="10" style="161" hidden="1" customWidth="1"/>
    <col min="14" max="14" width="8.35546875" style="35" hidden="1" customWidth="1"/>
    <col min="15" max="15" width="75.7109375" style="35" customWidth="1"/>
    <col min="16" max="16" width="11.78515625" style="35" customWidth="1"/>
    <col min="17" max="17" width="11.78515625" style="35" bestFit="1" customWidth="1"/>
    <col min="18" max="18" width="9.35546875" style="35" customWidth="1"/>
    <col min="19" max="19" width="17.92578125" style="35" customWidth="1"/>
    <col min="20" max="20" width="255.640625" style="35" bestFit="1" customWidth="1"/>
    <col min="21" max="25" width="9.140625" style="35"/>
    <col min="26" max="26" width="14.140625" style="35" customWidth="1"/>
    <col min="27" max="31" width="9.140625" style="35"/>
    <col min="32" max="32" width="11.78515625" style="35" customWidth="1"/>
    <col min="33" max="16384" width="9.140625" style="35"/>
  </cols>
  <sheetData>
    <row r="1" spans="1:33">
      <c r="A1" s="112" t="s">
        <v>230</v>
      </c>
      <c r="B1" s="35" t="s">
        <v>323</v>
      </c>
      <c r="C1" s="35" t="s">
        <v>324</v>
      </c>
      <c r="D1" s="35" t="s">
        <v>228</v>
      </c>
      <c r="E1" s="112" t="s">
        <v>326</v>
      </c>
      <c r="F1" s="35" t="s">
        <v>325</v>
      </c>
      <c r="G1" s="112" t="s">
        <v>327</v>
      </c>
      <c r="H1" s="112" t="s">
        <v>328</v>
      </c>
      <c r="I1" s="112" t="s">
        <v>329</v>
      </c>
      <c r="J1" s="112" t="s">
        <v>478</v>
      </c>
      <c r="K1" s="157" t="s">
        <v>482</v>
      </c>
      <c r="L1" s="158" t="s">
        <v>483</v>
      </c>
      <c r="M1" s="158" t="s">
        <v>484</v>
      </c>
      <c r="N1" s="112" t="s">
        <v>708</v>
      </c>
      <c r="O1" s="112" t="s">
        <v>197</v>
      </c>
      <c r="P1" s="112" t="s">
        <v>794</v>
      </c>
      <c r="Q1" s="112" t="s">
        <v>795</v>
      </c>
      <c r="R1" s="112" t="s">
        <v>796</v>
      </c>
      <c r="S1" s="112" t="s">
        <v>811</v>
      </c>
      <c r="T1" s="112" t="s">
        <v>870</v>
      </c>
    </row>
    <row r="2" spans="1:33">
      <c r="A2" s="35">
        <f>ROW()-1</f>
        <v>1</v>
      </c>
      <c r="B2" s="35" t="s">
        <v>816</v>
      </c>
      <c r="C2" s="35" t="s">
        <v>765</v>
      </c>
      <c r="D2" s="35" t="s">
        <v>26</v>
      </c>
      <c r="E2" s="35" t="s">
        <v>9</v>
      </c>
      <c r="F2" s="35" t="s">
        <v>8</v>
      </c>
      <c r="G2" s="35">
        <v>3</v>
      </c>
      <c r="H2" s="35" t="s">
        <v>208</v>
      </c>
      <c r="I2" s="35" t="s">
        <v>208</v>
      </c>
      <c r="J2" s="35" t="str">
        <f>_xlfn.IFNA(VLOOKUP(tbl_programList[[#This Row],[Pr. Code]],tbl_time_limit,6,FALSE),"")</f>
        <v/>
      </c>
      <c r="K2" s="164">
        <v>45221</v>
      </c>
      <c r="L2" s="165">
        <v>0.39583333333333331</v>
      </c>
      <c r="M2" s="161">
        <v>0.4375</v>
      </c>
      <c r="N2" s="112">
        <v>2</v>
      </c>
      <c r="P2" s="35" t="s">
        <v>799</v>
      </c>
      <c r="Q2" s="35" t="s">
        <v>808</v>
      </c>
      <c r="T2" s="35" t="s">
        <v>820</v>
      </c>
      <c r="Z2" s="35" t="s">
        <v>11</v>
      </c>
    </row>
    <row r="3" spans="1:33">
      <c r="A3" s="35">
        <f>ROW()-1</f>
        <v>2</v>
      </c>
      <c r="B3" s="35" t="s">
        <v>441</v>
      </c>
      <c r="C3" s="35" t="s">
        <v>797</v>
      </c>
      <c r="D3" s="35" t="s">
        <v>26</v>
      </c>
      <c r="E3" s="35" t="s">
        <v>9</v>
      </c>
      <c r="F3" s="35" t="s">
        <v>8</v>
      </c>
      <c r="G3" s="35">
        <v>3</v>
      </c>
      <c r="H3" s="35" t="s">
        <v>208</v>
      </c>
      <c r="I3" s="35" t="s">
        <v>208</v>
      </c>
      <c r="J3" s="35">
        <f>_xlfn.IFNA(VLOOKUP(tbl_programList[[#This Row],[Pr. Code]],tbl_time_limit,6,FALSE),"")</f>
        <v>40</v>
      </c>
      <c r="K3" s="164">
        <v>45221</v>
      </c>
      <c r="L3" s="165">
        <v>0.58333333333333337</v>
      </c>
      <c r="M3" s="161">
        <v>0.625</v>
      </c>
      <c r="N3" s="112">
        <v>2</v>
      </c>
      <c r="P3" s="35" t="s">
        <v>799</v>
      </c>
      <c r="Q3" s="35" t="s">
        <v>808</v>
      </c>
      <c r="T3" s="35" t="s">
        <v>820</v>
      </c>
      <c r="Z3" s="35" t="s">
        <v>14</v>
      </c>
    </row>
    <row r="4" spans="1:33">
      <c r="A4" s="35">
        <v>201</v>
      </c>
      <c r="B4" s="35" t="s">
        <v>440</v>
      </c>
      <c r="C4" s="35" t="s">
        <v>467</v>
      </c>
      <c r="D4" s="35" t="s">
        <v>26</v>
      </c>
      <c r="E4" s="35" t="s">
        <v>9</v>
      </c>
      <c r="F4" s="35" t="s">
        <v>8</v>
      </c>
      <c r="G4" s="35">
        <v>6</v>
      </c>
      <c r="H4" s="35" t="s">
        <v>208</v>
      </c>
      <c r="I4" s="35" t="s">
        <v>208</v>
      </c>
      <c r="J4" s="35">
        <f>_xlfn.IFNA(VLOOKUP(tbl_programList[[#This Row],[Pr. Code]],tbl_time_limit,6,FALSE),"")</f>
        <v>13</v>
      </c>
      <c r="K4" s="159">
        <f>VLOOKUP(tbl_programList[[#This Row],[Pr. Code]],tbl_programList4[],10,FALSE)</f>
        <v>45221</v>
      </c>
      <c r="L4" s="160">
        <f>VLOOKUP(tbl_programList[[#This Row],[Pr. Code]],tbl_programList4[],11,FALSE)</f>
        <v>0.88541666666666663</v>
      </c>
      <c r="M4" s="161">
        <f>VLOOKUP(tbl_programList[[#This Row],[Pr. Code]],tbl_programList4[],12,FALSE)</f>
        <v>0.9375</v>
      </c>
      <c r="N4" s="112">
        <f>_xlfn.IFNA(IF(VLOOKUP(tbl_programList[[#This Row],[Pr. Code]],tbl_programList5[],13,FALSE)&lt;&gt;0,VLOOKUP(tbl_programList[[#This Row],[Pr. Code]],tbl_programList5[],13,FALSE),""),"")</f>
        <v>1</v>
      </c>
      <c r="P4" s="35" t="s">
        <v>812</v>
      </c>
      <c r="Q4" s="35" t="s">
        <v>217</v>
      </c>
      <c r="R4" s="35" t="s">
        <v>201</v>
      </c>
      <c r="S4" s="112" t="s">
        <v>813</v>
      </c>
      <c r="T4" s="112" t="s">
        <v>818</v>
      </c>
      <c r="Z4" s="35" t="s">
        <v>18</v>
      </c>
    </row>
    <row r="5" spans="1:33" ht="22.5">
      <c r="A5" s="35">
        <v>119</v>
      </c>
      <c r="B5" s="35" t="s">
        <v>407</v>
      </c>
      <c r="C5" s="35" t="s">
        <v>177</v>
      </c>
      <c r="D5" s="35" t="s">
        <v>18</v>
      </c>
      <c r="E5" s="35" t="s">
        <v>331</v>
      </c>
      <c r="F5" s="35" t="s">
        <v>8</v>
      </c>
      <c r="G5" s="35">
        <v>3</v>
      </c>
      <c r="H5" s="35" t="s">
        <v>332</v>
      </c>
      <c r="I5" s="35" t="s">
        <v>332</v>
      </c>
      <c r="J5" s="35">
        <f>_xlfn.IFNA(VLOOKUP(tbl_programList[[#This Row],[Pr. Code]],tbl_time_limit,6,FALSE),"")</f>
        <v>3</v>
      </c>
      <c r="K5" s="159">
        <v>45222</v>
      </c>
      <c r="L5" s="160">
        <f>VLOOKUP(tbl_programList[[#This Row],[Pr. Code]],tbl_programList4[],11,FALSE)</f>
        <v>0.3125</v>
      </c>
      <c r="M5" s="161">
        <f>VLOOKUP(tbl_programList[[#This Row],[Pr. Code]],tbl_programList4[],12,FALSE)</f>
        <v>0.32291666666666669</v>
      </c>
      <c r="N5" s="112">
        <v>1</v>
      </c>
      <c r="O5" s="35" t="s">
        <v>823</v>
      </c>
      <c r="P5" s="35" t="s">
        <v>201</v>
      </c>
      <c r="Q5" s="35" t="s">
        <v>822</v>
      </c>
      <c r="T5" s="112" t="s">
        <v>678</v>
      </c>
      <c r="Z5" s="35" t="s">
        <v>21</v>
      </c>
      <c r="AF5" s="244" t="s">
        <v>21</v>
      </c>
      <c r="AG5" s="245">
        <f>COUNTIFS(tbl_programList[Section],AF5,tbl_programList[Single/Group],"Single")</f>
        <v>46</v>
      </c>
    </row>
    <row r="6" spans="1:33">
      <c r="A6" s="35">
        <v>74</v>
      </c>
      <c r="B6" s="35" t="s">
        <v>364</v>
      </c>
      <c r="C6" s="35" t="s">
        <v>75</v>
      </c>
      <c r="D6" s="35" t="s">
        <v>14</v>
      </c>
      <c r="E6" s="35" t="s">
        <v>331</v>
      </c>
      <c r="F6" s="35" t="s">
        <v>8</v>
      </c>
      <c r="G6" s="35">
        <v>3</v>
      </c>
      <c r="H6" s="35" t="s">
        <v>332</v>
      </c>
      <c r="I6" s="35" t="s">
        <v>332</v>
      </c>
      <c r="J6" s="35">
        <f>_xlfn.IFNA(VLOOKUP(tbl_programList[[#This Row],[Pr. Code]],tbl_time_limit,6,FALSE),"")</f>
        <v>1</v>
      </c>
      <c r="K6" s="159">
        <v>45222</v>
      </c>
      <c r="L6" s="160">
        <f>VLOOKUP(tbl_programList[[#This Row],[Pr. Code]],tbl_programList4[],11,FALSE)</f>
        <v>0.3125</v>
      </c>
      <c r="M6" s="161">
        <f>VLOOKUP(tbl_programList[[#This Row],[Pr. Code]],tbl_programList4[],12,FALSE)</f>
        <v>0.3263888888888889</v>
      </c>
      <c r="N6" s="112">
        <f>_xlfn.IFNA(IF(VLOOKUP(tbl_programList[[#This Row],[Pr. Code]],tbl_programList5[],13,FALSE)&lt;&gt;0,VLOOKUP(tbl_programList[[#This Row],[Pr. Code]],tbl_programList5[],13,FALSE),""),"")</f>
        <v>3</v>
      </c>
      <c r="O6" s="35" t="s">
        <v>824</v>
      </c>
      <c r="P6" s="35" t="s">
        <v>210</v>
      </c>
      <c r="Q6" s="35" t="s">
        <v>203</v>
      </c>
      <c r="T6" s="35" t="s">
        <v>602</v>
      </c>
      <c r="Z6" s="35" t="s">
        <v>26</v>
      </c>
    </row>
    <row r="7" spans="1:33">
      <c r="A7" s="35">
        <v>169</v>
      </c>
      <c r="B7" s="35" t="s">
        <v>303</v>
      </c>
      <c r="C7" s="35" t="s">
        <v>99</v>
      </c>
      <c r="D7" s="35" t="s">
        <v>21</v>
      </c>
      <c r="E7" s="35" t="s">
        <v>331</v>
      </c>
      <c r="F7" s="35" t="s">
        <v>8</v>
      </c>
      <c r="G7" s="35">
        <v>3</v>
      </c>
      <c r="H7" s="35" t="s">
        <v>332</v>
      </c>
      <c r="I7" s="35" t="s">
        <v>332</v>
      </c>
      <c r="J7" s="35">
        <f>_xlfn.IFNA(VLOOKUP(tbl_programList[[#This Row],[Pr. Code]],tbl_time_limit,6,FALSE),"")</f>
        <v>5</v>
      </c>
      <c r="K7" s="159">
        <v>45222</v>
      </c>
      <c r="L7" s="160">
        <f>VLOOKUP(tbl_programList[[#This Row],[Pr. Code]],tbl_programList4[],11,FALSE)</f>
        <v>0.3125</v>
      </c>
      <c r="M7" s="161">
        <f>VLOOKUP(tbl_programList[[#This Row],[Pr. Code]],tbl_programList4[],12,FALSE)</f>
        <v>0.35416666666666669</v>
      </c>
      <c r="N7" s="112">
        <v>2</v>
      </c>
      <c r="O7" s="35" t="s">
        <v>847</v>
      </c>
      <c r="P7" s="35" t="s">
        <v>846</v>
      </c>
      <c r="Q7" s="35" t="s">
        <v>218</v>
      </c>
      <c r="T7" s="35" t="s">
        <v>637</v>
      </c>
    </row>
    <row r="8" spans="1:33">
      <c r="A8" s="35">
        <v>120</v>
      </c>
      <c r="B8" s="35" t="s">
        <v>408</v>
      </c>
      <c r="C8" s="35" t="s">
        <v>83</v>
      </c>
      <c r="D8" s="35" t="s">
        <v>18</v>
      </c>
      <c r="E8" s="35" t="s">
        <v>331</v>
      </c>
      <c r="F8" s="35" t="s">
        <v>8</v>
      </c>
      <c r="G8" s="35">
        <v>3</v>
      </c>
      <c r="H8" s="35" t="s">
        <v>332</v>
      </c>
      <c r="I8" s="35" t="s">
        <v>332</v>
      </c>
      <c r="J8" s="35">
        <f>_xlfn.IFNA(VLOOKUP(tbl_programList[[#This Row],[Pr. Code]],tbl_time_limit,6,FALSE),"")</f>
        <v>4</v>
      </c>
      <c r="K8" s="159">
        <v>45222</v>
      </c>
      <c r="L8" s="160">
        <f>VLOOKUP(tbl_programList[[#This Row],[Pr. Code]],tbl_programList4[],11,FALSE)</f>
        <v>0.3263888888888889</v>
      </c>
      <c r="M8" s="161">
        <f>VLOOKUP(tbl_programList[[#This Row],[Pr. Code]],tbl_programList4[],12,FALSE)</f>
        <v>0.375</v>
      </c>
      <c r="N8" s="112">
        <v>1</v>
      </c>
      <c r="O8" s="35" t="s">
        <v>848</v>
      </c>
      <c r="P8" s="112" t="s">
        <v>215</v>
      </c>
      <c r="Q8" s="35" t="s">
        <v>210</v>
      </c>
      <c r="T8" s="35" t="s">
        <v>617</v>
      </c>
      <c r="Z8" s="35" t="s">
        <v>8</v>
      </c>
    </row>
    <row r="9" spans="1:33">
      <c r="A9" s="35">
        <v>76</v>
      </c>
      <c r="B9" s="35" t="s">
        <v>366</v>
      </c>
      <c r="C9" s="35" t="s">
        <v>492</v>
      </c>
      <c r="D9" s="35" t="s">
        <v>14</v>
      </c>
      <c r="E9" s="35" t="s">
        <v>331</v>
      </c>
      <c r="F9" s="35" t="s">
        <v>8</v>
      </c>
      <c r="G9" s="35">
        <v>3</v>
      </c>
      <c r="H9" s="35" t="s">
        <v>332</v>
      </c>
      <c r="I9" s="35" t="s">
        <v>332</v>
      </c>
      <c r="J9" s="35">
        <f>_xlfn.IFNA(VLOOKUP(tbl_programList[[#This Row],[Pr. Code]],tbl_time_limit,6,FALSE),"")</f>
        <v>60</v>
      </c>
      <c r="K9" s="159">
        <v>45222</v>
      </c>
      <c r="L9" s="160">
        <f>VLOOKUP(tbl_programList[[#This Row],[Pr. Code]],tbl_programList4[],11,FALSE)</f>
        <v>0.33333333333333331</v>
      </c>
      <c r="M9" s="161">
        <f>VLOOKUP(tbl_programList[[#This Row],[Pr. Code]],tbl_programList4[],12,FALSE)</f>
        <v>0.375</v>
      </c>
      <c r="N9" s="112">
        <v>3</v>
      </c>
      <c r="P9" s="35" t="s">
        <v>822</v>
      </c>
      <c r="Q9" s="35" t="s">
        <v>203</v>
      </c>
      <c r="T9" s="35" t="s">
        <v>604</v>
      </c>
      <c r="Z9" s="35" t="s">
        <v>330</v>
      </c>
    </row>
    <row r="10" spans="1:33">
      <c r="A10" s="35">
        <v>41</v>
      </c>
      <c r="B10" s="35" t="s">
        <v>274</v>
      </c>
      <c r="C10" s="35" t="s">
        <v>63</v>
      </c>
      <c r="D10" s="35" t="s">
        <v>11</v>
      </c>
      <c r="E10" s="35" t="s">
        <v>331</v>
      </c>
      <c r="F10" s="35" t="s">
        <v>8</v>
      </c>
      <c r="G10" s="35">
        <v>2</v>
      </c>
      <c r="H10" s="35" t="s">
        <v>160</v>
      </c>
      <c r="I10" s="35" t="s">
        <v>160</v>
      </c>
      <c r="J10" s="35">
        <f>_xlfn.IFNA(VLOOKUP(tbl_programList[[#This Row],[Pr. Code]],tbl_time_limit,6,FALSE),"")</f>
        <v>0</v>
      </c>
      <c r="K10" s="159">
        <v>45222</v>
      </c>
      <c r="L10" s="160">
        <f>VLOOKUP(tbl_programList[[#This Row],[Pr. Code]],tbl_programList4[],11,FALSE)</f>
        <v>0.36458333333333331</v>
      </c>
      <c r="M10" s="161">
        <f>VLOOKUP(tbl_programList[[#This Row],[Pr. Code]],tbl_programList4[],12,FALSE)</f>
        <v>0.37847222222222227</v>
      </c>
      <c r="N10" s="112">
        <v>2</v>
      </c>
      <c r="O10" s="35" t="s">
        <v>825</v>
      </c>
      <c r="P10" s="35" t="s">
        <v>202</v>
      </c>
      <c r="Q10" s="35" t="s">
        <v>222</v>
      </c>
      <c r="T10" s="35" t="s">
        <v>574</v>
      </c>
    </row>
    <row r="11" spans="1:33">
      <c r="A11" s="35">
        <v>179</v>
      </c>
      <c r="B11" s="35" t="s">
        <v>313</v>
      </c>
      <c r="C11" s="35" t="s">
        <v>111</v>
      </c>
      <c r="D11" s="35" t="s">
        <v>21</v>
      </c>
      <c r="E11" s="35" t="s">
        <v>331</v>
      </c>
      <c r="F11" s="35" t="s">
        <v>8</v>
      </c>
      <c r="G11" s="35">
        <v>2</v>
      </c>
      <c r="H11" s="35" t="s">
        <v>333</v>
      </c>
      <c r="I11" s="35" t="s">
        <v>333</v>
      </c>
      <c r="J11" s="35">
        <f>_xlfn.IFNA(VLOOKUP(tbl_programList[[#This Row],[Pr. Code]],tbl_time_limit,6,FALSE),"")</f>
        <v>4</v>
      </c>
      <c r="K11" s="159">
        <v>45222</v>
      </c>
      <c r="L11" s="160">
        <v>0.39583333333333331</v>
      </c>
      <c r="M11" s="161">
        <v>0.4375</v>
      </c>
      <c r="N11" s="112">
        <v>2</v>
      </c>
      <c r="P11" s="112" t="s">
        <v>209</v>
      </c>
      <c r="Q11" s="112" t="s">
        <v>846</v>
      </c>
      <c r="R11" s="112"/>
      <c r="T11" s="35" t="s">
        <v>699</v>
      </c>
      <c r="Z11" s="35" t="s">
        <v>331</v>
      </c>
    </row>
    <row r="12" spans="1:33" ht="52.5">
      <c r="A12" s="35">
        <v>77</v>
      </c>
      <c r="B12" s="35" t="s">
        <v>367</v>
      </c>
      <c r="C12" s="35" t="s">
        <v>77</v>
      </c>
      <c r="D12" s="35" t="s">
        <v>14</v>
      </c>
      <c r="E12" s="35" t="s">
        <v>331</v>
      </c>
      <c r="F12" s="35" t="s">
        <v>8</v>
      </c>
      <c r="G12" s="35">
        <v>3</v>
      </c>
      <c r="H12" s="35" t="s">
        <v>332</v>
      </c>
      <c r="I12" s="35" t="s">
        <v>332</v>
      </c>
      <c r="J12" s="35">
        <f>_xlfn.IFNA(VLOOKUP(tbl_programList[[#This Row],[Pr. Code]],tbl_time_limit,6,FALSE),"")</f>
        <v>4</v>
      </c>
      <c r="K12" s="159">
        <v>45222</v>
      </c>
      <c r="L12" s="160">
        <v>0.39583333333333331</v>
      </c>
      <c r="M12" s="161">
        <f>VLOOKUP(tbl_programList[[#This Row],[Pr. Code]],tbl_programList4[],12,FALSE)</f>
        <v>0.44444444444444442</v>
      </c>
      <c r="N12" s="112">
        <v>4</v>
      </c>
      <c r="O12" s="176" t="s">
        <v>857</v>
      </c>
      <c r="P12" s="112" t="s">
        <v>220</v>
      </c>
      <c r="Q12" s="35" t="s">
        <v>217</v>
      </c>
      <c r="T12" s="35" t="s">
        <v>605</v>
      </c>
      <c r="Z12" s="35" t="s">
        <v>9</v>
      </c>
    </row>
    <row r="13" spans="1:33" ht="78.75">
      <c r="A13" s="35">
        <v>32</v>
      </c>
      <c r="B13" s="35" t="s">
        <v>265</v>
      </c>
      <c r="C13" s="35" t="s">
        <v>71</v>
      </c>
      <c r="D13" s="35" t="s">
        <v>11</v>
      </c>
      <c r="E13" s="35" t="s">
        <v>331</v>
      </c>
      <c r="F13" s="35" t="s">
        <v>8</v>
      </c>
      <c r="G13" s="35">
        <v>3</v>
      </c>
      <c r="H13" s="35" t="s">
        <v>332</v>
      </c>
      <c r="I13" s="35" t="s">
        <v>332</v>
      </c>
      <c r="J13" s="35">
        <f>_xlfn.IFNA(VLOOKUP(tbl_programList[[#This Row],[Pr. Code]],tbl_time_limit,6,FALSE),"")</f>
        <v>4</v>
      </c>
      <c r="K13" s="159">
        <v>45222</v>
      </c>
      <c r="L13" s="160">
        <v>0.40277777777777773</v>
      </c>
      <c r="M13" s="161">
        <f>VLOOKUP(tbl_programList[[#This Row],[Pr. Code]],tbl_programList4[],12,FALSE)</f>
        <v>0.44444444444444442</v>
      </c>
      <c r="N13" s="112">
        <f>_xlfn.IFNA(IF(VLOOKUP(tbl_programList[[#This Row],[Pr. Code]],tbl_programList5[],13,FALSE)&lt;&gt;0,VLOOKUP(tbl_programList[[#This Row],[Pr. Code]],tbl_programList5[],13,FALSE),""),"")</f>
        <v>1</v>
      </c>
      <c r="O13" s="176" t="s">
        <v>854</v>
      </c>
      <c r="P13" s="35" t="s">
        <v>798</v>
      </c>
      <c r="Q13" s="112" t="s">
        <v>221</v>
      </c>
      <c r="R13" s="112"/>
      <c r="T13" s="35" t="s">
        <v>581</v>
      </c>
    </row>
    <row r="14" spans="1:33">
      <c r="A14" s="35">
        <v>134</v>
      </c>
      <c r="B14" s="35" t="s">
        <v>422</v>
      </c>
      <c r="C14" s="35" t="s">
        <v>82</v>
      </c>
      <c r="D14" s="35" t="s">
        <v>18</v>
      </c>
      <c r="E14" s="35" t="s">
        <v>331</v>
      </c>
      <c r="F14" s="35" t="s">
        <v>8</v>
      </c>
      <c r="G14" s="35">
        <v>3</v>
      </c>
      <c r="H14" s="35" t="s">
        <v>332</v>
      </c>
      <c r="I14" s="35" t="s">
        <v>332</v>
      </c>
      <c r="J14" s="35">
        <f>_xlfn.IFNA(VLOOKUP(tbl_programList[[#This Row],[Pr. Code]],tbl_time_limit,6,FALSE),"")</f>
        <v>4</v>
      </c>
      <c r="K14" s="159">
        <v>45222</v>
      </c>
      <c r="L14" s="160">
        <v>0.40277777777777773</v>
      </c>
      <c r="M14" s="161">
        <v>0.44444444444444442</v>
      </c>
      <c r="N14" s="112">
        <v>3</v>
      </c>
      <c r="O14" s="35" t="s">
        <v>841</v>
      </c>
      <c r="P14" s="35" t="s">
        <v>223</v>
      </c>
      <c r="Q14" s="35" t="s">
        <v>202</v>
      </c>
      <c r="T14" s="35" t="s">
        <v>682</v>
      </c>
      <c r="Z14" s="35" t="s">
        <v>332</v>
      </c>
    </row>
    <row r="15" spans="1:33">
      <c r="A15" s="35">
        <v>82</v>
      </c>
      <c r="B15" s="35" t="s">
        <v>372</v>
      </c>
      <c r="C15" s="35" t="s">
        <v>79</v>
      </c>
      <c r="D15" s="35" t="s">
        <v>14</v>
      </c>
      <c r="E15" s="35" t="s">
        <v>331</v>
      </c>
      <c r="F15" s="35" t="s">
        <v>8</v>
      </c>
      <c r="G15" s="35">
        <v>3</v>
      </c>
      <c r="H15" s="35" t="s">
        <v>332</v>
      </c>
      <c r="I15" s="35" t="s">
        <v>332</v>
      </c>
      <c r="J15" s="35">
        <f>_xlfn.IFNA(VLOOKUP(tbl_programList[[#This Row],[Pr. Code]],tbl_time_limit,6,FALSE),"")</f>
        <v>4</v>
      </c>
      <c r="K15" s="159">
        <v>45222</v>
      </c>
      <c r="L15" s="160">
        <f>VLOOKUP(tbl_programList[[#This Row],[Pr. Code]],tbl_programList4[],11,FALSE)</f>
        <v>0.44791666666666669</v>
      </c>
      <c r="M15" s="161">
        <f>VLOOKUP(tbl_programList[[#This Row],[Pr. Code]],tbl_programList4[],12,FALSE)</f>
        <v>0.48958333333333331</v>
      </c>
      <c r="N15" s="112">
        <f>_xlfn.IFNA(IF(VLOOKUP(tbl_programList[[#This Row],[Pr. Code]],tbl_programList5[],13,FALSE)&lt;&gt;0,VLOOKUP(tbl_programList[[#This Row],[Pr. Code]],tbl_programList5[],13,FALSE),""),"")</f>
        <v>3</v>
      </c>
      <c r="O15" s="35" t="s">
        <v>827</v>
      </c>
      <c r="P15" s="35" t="s">
        <v>846</v>
      </c>
      <c r="Q15" s="35" t="s">
        <v>209</v>
      </c>
      <c r="T15" s="35" t="s">
        <v>582</v>
      </c>
      <c r="Z15" s="35" t="s">
        <v>333</v>
      </c>
    </row>
    <row r="16" spans="1:33">
      <c r="A16" s="35">
        <v>181</v>
      </c>
      <c r="B16" s="35" t="s">
        <v>315</v>
      </c>
      <c r="C16" s="35" t="s">
        <v>113</v>
      </c>
      <c r="D16" s="35" t="s">
        <v>21</v>
      </c>
      <c r="E16" s="35" t="s">
        <v>331</v>
      </c>
      <c r="F16" s="35" t="s">
        <v>8</v>
      </c>
      <c r="G16" s="35">
        <v>3</v>
      </c>
      <c r="H16" s="35" t="s">
        <v>332</v>
      </c>
      <c r="I16" s="35" t="s">
        <v>332</v>
      </c>
      <c r="J16" s="35">
        <f>_xlfn.IFNA(VLOOKUP(tbl_programList[[#This Row],[Pr. Code]],tbl_time_limit,6,FALSE),"")</f>
        <v>4</v>
      </c>
      <c r="K16" s="159">
        <v>45222</v>
      </c>
      <c r="L16" s="160">
        <f>VLOOKUP(tbl_programList[[#This Row],[Pr. Code]],tbl_programList4[],11,FALSE)</f>
        <v>0.4513888888888889</v>
      </c>
      <c r="M16" s="161">
        <f>VLOOKUP(tbl_programList[[#This Row],[Pr. Code]],tbl_programList4[],12,FALSE)</f>
        <v>0.48958333333333331</v>
      </c>
      <c r="N16" s="112">
        <v>2</v>
      </c>
      <c r="O16" s="35" t="s">
        <v>828</v>
      </c>
      <c r="P16" s="35" t="s">
        <v>203</v>
      </c>
      <c r="Q16" s="112" t="s">
        <v>202</v>
      </c>
      <c r="T16" s="35" t="s">
        <v>621</v>
      </c>
      <c r="Z16" s="35" t="s">
        <v>160</v>
      </c>
    </row>
    <row r="17" spans="1:26" ht="52.5">
      <c r="A17" s="35">
        <v>31</v>
      </c>
      <c r="B17" s="35" t="s">
        <v>264</v>
      </c>
      <c r="C17" s="35" t="s">
        <v>69</v>
      </c>
      <c r="D17" s="35" t="s">
        <v>11</v>
      </c>
      <c r="E17" s="35" t="s">
        <v>331</v>
      </c>
      <c r="F17" s="35" t="s">
        <v>8</v>
      </c>
      <c r="G17" s="35">
        <v>3</v>
      </c>
      <c r="H17" s="35" t="s">
        <v>332</v>
      </c>
      <c r="I17" s="35" t="s">
        <v>332</v>
      </c>
      <c r="J17" s="35">
        <f>_xlfn.IFNA(VLOOKUP(tbl_programList[[#This Row],[Pr. Code]],tbl_time_limit,6,FALSE),"")</f>
        <v>3</v>
      </c>
      <c r="K17" s="159">
        <v>45222</v>
      </c>
      <c r="L17" s="160">
        <f>VLOOKUP(tbl_programList[[#This Row],[Pr. Code]],tbl_programList4[],11,FALSE)</f>
        <v>0.45833333333333331</v>
      </c>
      <c r="M17" s="161">
        <f>VLOOKUP(tbl_programList[[#This Row],[Pr. Code]],tbl_programList4[],12,FALSE)</f>
        <v>0.5</v>
      </c>
      <c r="N17" s="112">
        <v>1</v>
      </c>
      <c r="O17" s="176" t="s">
        <v>853</v>
      </c>
      <c r="P17" s="35" t="s">
        <v>221</v>
      </c>
      <c r="Q17" s="35" t="s">
        <v>220</v>
      </c>
      <c r="T17" s="35" t="s">
        <v>580</v>
      </c>
      <c r="Z17" s="35" t="s">
        <v>208</v>
      </c>
    </row>
    <row r="18" spans="1:26">
      <c r="A18" s="35">
        <v>183</v>
      </c>
      <c r="B18" s="35" t="s">
        <v>317</v>
      </c>
      <c r="C18" s="35" t="s">
        <v>449</v>
      </c>
      <c r="D18" s="35" t="s">
        <v>21</v>
      </c>
      <c r="E18" s="35" t="s">
        <v>331</v>
      </c>
      <c r="F18" s="35" t="s">
        <v>8</v>
      </c>
      <c r="G18" s="35">
        <v>1</v>
      </c>
      <c r="H18" s="35" t="s">
        <v>333</v>
      </c>
      <c r="I18" s="35" t="s">
        <v>333</v>
      </c>
      <c r="J18" s="35">
        <f>_xlfn.IFNA(VLOOKUP(tbl_programList[[#This Row],[Pr. Code]],tbl_time_limit,6,FALSE),"")</f>
        <v>10</v>
      </c>
      <c r="K18" s="159">
        <v>45222</v>
      </c>
      <c r="L18" s="160">
        <f>VLOOKUP(tbl_programList[[#This Row],[Pr. Code]],tbl_programList4[],11,FALSE)</f>
        <v>0.49305555555555558</v>
      </c>
      <c r="M18" s="161">
        <f>VLOOKUP(tbl_programList[[#This Row],[Pr. Code]],tbl_programList4[],12,FALSE)</f>
        <v>0.51736111111111105</v>
      </c>
      <c r="N18" s="112">
        <f>_xlfn.IFNA(IF(VLOOKUP(tbl_programList[[#This Row],[Pr. Code]],tbl_programList5[],13,FALSE)&lt;&gt;0,VLOOKUP(tbl_programList[[#This Row],[Pr. Code]],tbl_programList5[],13,FALSE),""),"")</f>
        <v>5</v>
      </c>
      <c r="O18" s="35" t="s">
        <v>830</v>
      </c>
      <c r="P18" s="112" t="s">
        <v>202</v>
      </c>
      <c r="Q18" s="35" t="s">
        <v>218</v>
      </c>
      <c r="T18" s="35" t="s">
        <v>642</v>
      </c>
      <c r="Z18" s="35" t="s">
        <v>477</v>
      </c>
    </row>
    <row r="19" spans="1:26">
      <c r="A19" s="35">
        <v>138</v>
      </c>
      <c r="B19" s="35" t="s">
        <v>426</v>
      </c>
      <c r="C19" s="35" t="s">
        <v>85</v>
      </c>
      <c r="D19" s="35" t="s">
        <v>18</v>
      </c>
      <c r="E19" s="35" t="s">
        <v>9</v>
      </c>
      <c r="F19" s="35" t="s">
        <v>8</v>
      </c>
      <c r="G19" s="35">
        <v>2</v>
      </c>
      <c r="H19" s="35" t="s">
        <v>160</v>
      </c>
      <c r="I19" s="35" t="s">
        <v>160</v>
      </c>
      <c r="J19" s="35">
        <f>_xlfn.IFNA(VLOOKUP(tbl_programList[[#This Row],[Pr. Code]],tbl_time_limit,6,FALSE),"")</f>
        <v>5</v>
      </c>
      <c r="K19" s="159">
        <v>45222</v>
      </c>
      <c r="L19" s="160">
        <f>VLOOKUP(tbl_programList[[#This Row],[Pr. Code]],tbl_programList4[],11,FALSE)</f>
        <v>0.49305555555555558</v>
      </c>
      <c r="M19" s="161">
        <f>VLOOKUP(tbl_programList[[#This Row],[Pr. Code]],tbl_programList4[],12,FALSE)</f>
        <v>0.52083333333333337</v>
      </c>
      <c r="N19" s="112">
        <v>4</v>
      </c>
      <c r="O19" s="35" t="s">
        <v>829</v>
      </c>
      <c r="P19" s="35" t="s">
        <v>846</v>
      </c>
      <c r="Q19" s="35" t="s">
        <v>209</v>
      </c>
      <c r="T19" s="35" t="s">
        <v>618</v>
      </c>
    </row>
    <row r="20" spans="1:26">
      <c r="A20" s="35">
        <v>26</v>
      </c>
      <c r="B20" s="35" t="s">
        <v>259</v>
      </c>
      <c r="C20" s="35" t="s">
        <v>89</v>
      </c>
      <c r="D20" s="35" t="s">
        <v>11</v>
      </c>
      <c r="E20" s="35" t="s">
        <v>331</v>
      </c>
      <c r="F20" s="35" t="s">
        <v>8</v>
      </c>
      <c r="G20" s="35">
        <v>3</v>
      </c>
      <c r="H20" s="35" t="s">
        <v>332</v>
      </c>
      <c r="I20" s="35" t="s">
        <v>332</v>
      </c>
      <c r="J20" s="35">
        <f>_xlfn.IFNA(VLOOKUP(tbl_programList[[#This Row],[Pr. Code]],tbl_time_limit,6,FALSE),"")</f>
        <v>4</v>
      </c>
      <c r="K20" s="159">
        <v>45222</v>
      </c>
      <c r="L20" s="160">
        <v>0.5625</v>
      </c>
      <c r="M20" s="161">
        <v>0.59375</v>
      </c>
      <c r="N20" s="112">
        <v>4</v>
      </c>
      <c r="O20" s="163"/>
      <c r="P20" s="42" t="s">
        <v>220</v>
      </c>
      <c r="Q20" s="42" t="s">
        <v>213</v>
      </c>
      <c r="R20" s="42"/>
      <c r="S20" s="42"/>
      <c r="T20" s="35" t="s">
        <v>579</v>
      </c>
    </row>
    <row r="21" spans="1:26" ht="65.650000000000006">
      <c r="A21" s="35">
        <v>130</v>
      </c>
      <c r="B21" s="35" t="s">
        <v>418</v>
      </c>
      <c r="C21" s="35" t="s">
        <v>71</v>
      </c>
      <c r="D21" s="35" t="s">
        <v>18</v>
      </c>
      <c r="E21" s="35" t="s">
        <v>331</v>
      </c>
      <c r="F21" s="35" t="s">
        <v>8</v>
      </c>
      <c r="G21" s="35">
        <v>3</v>
      </c>
      <c r="H21" s="35" t="s">
        <v>332</v>
      </c>
      <c r="I21" s="35" t="s">
        <v>332</v>
      </c>
      <c r="J21" s="35" t="str">
        <f>_xlfn.IFNA(VLOOKUP(tbl_programList[[#This Row],[Pr. Code]],tbl_time_limit,6,FALSE),"")</f>
        <v/>
      </c>
      <c r="K21" s="159">
        <v>45222</v>
      </c>
      <c r="L21" s="160">
        <f>VLOOKUP(tbl_programList[[#This Row],[Pr. Code]],tbl_programList4[],11,FALSE)</f>
        <v>0.5625</v>
      </c>
      <c r="M21" s="161">
        <f>VLOOKUP(tbl_programList[[#This Row],[Pr. Code]],tbl_programList4[],12,FALSE)</f>
        <v>0.60416666666666663</v>
      </c>
      <c r="N21" s="112">
        <f>_xlfn.IFNA(IF(VLOOKUP(tbl_programList[[#This Row],[Pr. Code]],tbl_programList5[],13,FALSE)&lt;&gt;0,VLOOKUP(tbl_programList[[#This Row],[Pr. Code]],tbl_programList5[],13,FALSE),""),"")</f>
        <v>1</v>
      </c>
      <c r="O21" s="217" t="s">
        <v>867</v>
      </c>
      <c r="P21" s="42" t="s">
        <v>798</v>
      </c>
      <c r="Q21" s="42" t="s">
        <v>217</v>
      </c>
      <c r="R21" s="42"/>
      <c r="S21" s="42"/>
      <c r="T21" s="35" t="s">
        <v>625</v>
      </c>
    </row>
    <row r="22" spans="1:26">
      <c r="A22" s="35">
        <v>184</v>
      </c>
      <c r="B22" s="35" t="s">
        <v>318</v>
      </c>
      <c r="C22" s="35" t="s">
        <v>114</v>
      </c>
      <c r="D22" s="35" t="s">
        <v>21</v>
      </c>
      <c r="E22" s="35" t="s">
        <v>331</v>
      </c>
      <c r="F22" s="35" t="s">
        <v>8</v>
      </c>
      <c r="G22" s="35">
        <v>1</v>
      </c>
      <c r="H22" s="35" t="s">
        <v>333</v>
      </c>
      <c r="I22" s="35" t="s">
        <v>333</v>
      </c>
      <c r="J22" s="35">
        <f>_xlfn.IFNA(VLOOKUP(tbl_programList[[#This Row],[Pr. Code]],tbl_time_limit,6,FALSE),"")</f>
        <v>5</v>
      </c>
      <c r="K22" s="159">
        <v>45222</v>
      </c>
      <c r="L22" s="160">
        <f>VLOOKUP(tbl_programList[[#This Row],[Pr. Code]],tbl_programList4[],11,FALSE)</f>
        <v>0.5625</v>
      </c>
      <c r="M22" s="161">
        <f>VLOOKUP(tbl_programList[[#This Row],[Pr. Code]],tbl_programList4[],12,FALSE)</f>
        <v>0.60416666666666663</v>
      </c>
      <c r="N22" s="112">
        <v>2</v>
      </c>
      <c r="O22" s="163"/>
      <c r="P22" s="42" t="s">
        <v>846</v>
      </c>
      <c r="Q22" s="42"/>
      <c r="R22" s="42"/>
      <c r="S22" s="42"/>
      <c r="T22" s="35" t="s">
        <v>623</v>
      </c>
    </row>
    <row r="23" spans="1:26">
      <c r="A23" s="35">
        <v>22</v>
      </c>
      <c r="B23" s="35" t="s">
        <v>255</v>
      </c>
      <c r="C23" s="35" t="s">
        <v>185</v>
      </c>
      <c r="D23" s="35" t="s">
        <v>11</v>
      </c>
      <c r="E23" s="35" t="s">
        <v>331</v>
      </c>
      <c r="F23" s="35" t="s">
        <v>8</v>
      </c>
      <c r="G23" s="35">
        <v>3</v>
      </c>
      <c r="H23" s="35" t="s">
        <v>333</v>
      </c>
      <c r="I23" s="35" t="s">
        <v>333</v>
      </c>
      <c r="J23" s="35">
        <f>_xlfn.IFNA(VLOOKUP(tbl_programList[[#This Row],[Pr. Code]],tbl_time_limit,6,FALSE),"")</f>
        <v>4</v>
      </c>
      <c r="K23" s="159">
        <v>45222</v>
      </c>
      <c r="L23" s="160">
        <v>0.60416666666666663</v>
      </c>
      <c r="M23" s="161">
        <v>0.64583333333333337</v>
      </c>
      <c r="N23" s="112">
        <f>_xlfn.IFNA(IF(VLOOKUP(tbl_programList[[#This Row],[Pr. Code]],tbl_programList5[],13,FALSE)&lt;&gt;0,VLOOKUP(tbl_programList[[#This Row],[Pr. Code]],tbl_programList5[],13,FALSE),""),"")</f>
        <v>5</v>
      </c>
      <c r="O23" s="163"/>
      <c r="P23" s="42" t="s">
        <v>218</v>
      </c>
      <c r="Q23" s="42"/>
      <c r="R23" s="42"/>
      <c r="S23" s="42"/>
      <c r="T23" s="35" t="s">
        <v>575</v>
      </c>
    </row>
    <row r="24" spans="1:26">
      <c r="A24" s="35">
        <v>128</v>
      </c>
      <c r="B24" s="35" t="s">
        <v>416</v>
      </c>
      <c r="C24" s="35" t="s">
        <v>114</v>
      </c>
      <c r="D24" s="35" t="s">
        <v>18</v>
      </c>
      <c r="E24" s="35" t="s">
        <v>331</v>
      </c>
      <c r="F24" s="35" t="s">
        <v>8</v>
      </c>
      <c r="G24" s="35">
        <v>3</v>
      </c>
      <c r="H24" s="35" t="s">
        <v>333</v>
      </c>
      <c r="I24" s="35" t="s">
        <v>333</v>
      </c>
      <c r="J24" s="35">
        <f>_xlfn.IFNA(VLOOKUP(tbl_programList[[#This Row],[Pr. Code]],tbl_time_limit,6,FALSE),"")</f>
        <v>4</v>
      </c>
      <c r="K24" s="159">
        <v>45222</v>
      </c>
      <c r="L24" s="160">
        <f>VLOOKUP(tbl_programList[[#This Row],[Pr. Code]],tbl_programList4[],11,FALSE)</f>
        <v>0.61111111111111105</v>
      </c>
      <c r="M24" s="161">
        <f>VLOOKUP(tbl_programList[[#This Row],[Pr. Code]],tbl_programList4[],12,FALSE)</f>
        <v>0.64583333333333337</v>
      </c>
      <c r="N24" s="112">
        <v>2</v>
      </c>
      <c r="P24" s="35" t="s">
        <v>846</v>
      </c>
      <c r="T24" s="35" t="s">
        <v>623</v>
      </c>
    </row>
    <row r="25" spans="1:26">
      <c r="A25" s="35">
        <v>178</v>
      </c>
      <c r="B25" s="35" t="s">
        <v>312</v>
      </c>
      <c r="C25" s="35" t="s">
        <v>109</v>
      </c>
      <c r="D25" s="35" t="s">
        <v>21</v>
      </c>
      <c r="E25" s="35" t="s">
        <v>331</v>
      </c>
      <c r="F25" s="35" t="s">
        <v>8</v>
      </c>
      <c r="G25" s="35">
        <v>2</v>
      </c>
      <c r="H25" s="35" t="s">
        <v>332</v>
      </c>
      <c r="I25" s="35" t="s">
        <v>332</v>
      </c>
      <c r="J25" s="35">
        <f>_xlfn.IFNA(VLOOKUP(tbl_programList[[#This Row],[Pr. Code]],tbl_time_limit,6,FALSE),"")</f>
        <v>4</v>
      </c>
      <c r="K25" s="159">
        <v>45222</v>
      </c>
      <c r="L25" s="160">
        <f>VLOOKUP(tbl_programList[[#This Row],[Pr. Code]],tbl_programList4[],11,FALSE)</f>
        <v>0.61458333333333337</v>
      </c>
      <c r="M25" s="161">
        <f>VLOOKUP(tbl_programList[[#This Row],[Pr. Code]],tbl_programList4[],12,FALSE)</f>
        <v>0.64583333333333337</v>
      </c>
      <c r="N25" s="112">
        <f>_xlfn.IFNA(IF(VLOOKUP(tbl_programList[[#This Row],[Pr. Code]],tbl_programList5[],13,FALSE)&lt;&gt;0,VLOOKUP(tbl_programList[[#This Row],[Pr. Code]],tbl_programList5[],13,FALSE),""),"")</f>
        <v>1</v>
      </c>
      <c r="O25" s="35" t="s">
        <v>826</v>
      </c>
      <c r="P25" s="35" t="s">
        <v>798</v>
      </c>
      <c r="Q25" s="35" t="s">
        <v>220</v>
      </c>
      <c r="T25" s="35" t="s">
        <v>640</v>
      </c>
    </row>
    <row r="26" spans="1:26">
      <c r="A26" s="35">
        <v>24</v>
      </c>
      <c r="B26" s="35" t="s">
        <v>257</v>
      </c>
      <c r="C26" s="35" t="s">
        <v>452</v>
      </c>
      <c r="D26" s="35" t="s">
        <v>11</v>
      </c>
      <c r="E26" s="35" t="s">
        <v>331</v>
      </c>
      <c r="F26" s="35" t="s">
        <v>8</v>
      </c>
      <c r="G26" s="35">
        <v>3</v>
      </c>
      <c r="H26" s="35" t="s">
        <v>332</v>
      </c>
      <c r="I26" s="35" t="s">
        <v>332</v>
      </c>
      <c r="J26" s="35">
        <f>_xlfn.IFNA(VLOOKUP(tbl_programList[[#This Row],[Pr. Code]],tbl_time_limit,6,FALSE),"")</f>
        <v>4</v>
      </c>
      <c r="K26" s="159">
        <v>45222</v>
      </c>
      <c r="L26" s="160">
        <v>0.84722222222222221</v>
      </c>
      <c r="M26" s="158">
        <v>0.88888888888888884</v>
      </c>
      <c r="N26" s="112">
        <f>_xlfn.IFNA(IF(VLOOKUP(tbl_programList[[#This Row],[Pr. Code]],tbl_programList5[],13,FALSE)&lt;&gt;0,VLOOKUP(tbl_programList[[#This Row],[Pr. Code]],tbl_programList5[],13,FALSE),""),"")</f>
        <v>4</v>
      </c>
      <c r="O26" s="35" t="s">
        <v>832</v>
      </c>
      <c r="P26" s="35" t="s">
        <v>222</v>
      </c>
      <c r="Q26" s="112" t="s">
        <v>202</v>
      </c>
      <c r="R26" s="112"/>
      <c r="T26" s="35" t="s">
        <v>577</v>
      </c>
    </row>
    <row r="27" spans="1:26" ht="52.5">
      <c r="A27" s="35">
        <v>185</v>
      </c>
      <c r="B27" s="35" t="s">
        <v>319</v>
      </c>
      <c r="C27" s="35" t="s">
        <v>115</v>
      </c>
      <c r="D27" s="35" t="s">
        <v>21</v>
      </c>
      <c r="E27" s="35" t="s">
        <v>331</v>
      </c>
      <c r="F27" s="35" t="s">
        <v>8</v>
      </c>
      <c r="G27" s="35">
        <v>2</v>
      </c>
      <c r="H27" s="35" t="s">
        <v>332</v>
      </c>
      <c r="I27" s="35" t="s">
        <v>332</v>
      </c>
      <c r="J27" s="35">
        <f>_xlfn.IFNA(VLOOKUP(tbl_programList[[#This Row],[Pr. Code]],tbl_time_limit,6,FALSE),"")</f>
        <v>4</v>
      </c>
      <c r="K27" s="159">
        <v>45222</v>
      </c>
      <c r="L27" s="160">
        <f>VLOOKUP(tbl_programList[[#This Row],[Pr. Code]],tbl_programList4[],11,FALSE)</f>
        <v>0.84722222222222221</v>
      </c>
      <c r="M27" s="161">
        <f>VLOOKUP(tbl_programList[[#This Row],[Pr. Code]],tbl_programList4[],12,FALSE)</f>
        <v>0.88888888888888884</v>
      </c>
      <c r="N27" s="112">
        <f>_xlfn.IFNA(IF(VLOOKUP(tbl_programList[[#This Row],[Pr. Code]],tbl_programList5[],13,FALSE)&lt;&gt;0,VLOOKUP(tbl_programList[[#This Row],[Pr. Code]],tbl_programList5[],13,FALSE),""),"")</f>
        <v>1</v>
      </c>
      <c r="O27" s="176" t="s">
        <v>850</v>
      </c>
      <c r="P27" s="112" t="s">
        <v>201</v>
      </c>
      <c r="Q27" s="112" t="s">
        <v>223</v>
      </c>
      <c r="T27" s="35" t="s">
        <v>643</v>
      </c>
    </row>
    <row r="28" spans="1:26">
      <c r="A28" s="35">
        <v>132</v>
      </c>
      <c r="B28" s="35" t="s">
        <v>420</v>
      </c>
      <c r="C28" s="35" t="s">
        <v>78</v>
      </c>
      <c r="D28" s="35" t="s">
        <v>18</v>
      </c>
      <c r="E28" s="35" t="s">
        <v>331</v>
      </c>
      <c r="F28" s="35" t="s">
        <v>8</v>
      </c>
      <c r="G28" s="35">
        <v>3</v>
      </c>
      <c r="H28" s="35" t="s">
        <v>332</v>
      </c>
      <c r="I28" s="35" t="s">
        <v>332</v>
      </c>
      <c r="J28" s="35">
        <f>_xlfn.IFNA(VLOOKUP(tbl_programList[[#This Row],[Pr. Code]],tbl_time_limit,6,FALSE),"")</f>
        <v>4</v>
      </c>
      <c r="K28" s="159">
        <v>45222</v>
      </c>
      <c r="L28" s="160">
        <f>VLOOKUP(tbl_programList[[#This Row],[Pr. Code]],tbl_programList4[],11,FALSE)</f>
        <v>0.85069444444444453</v>
      </c>
      <c r="M28" s="161">
        <f>VLOOKUP(tbl_programList[[#This Row],[Pr. Code]],tbl_programList4[],12,FALSE)</f>
        <v>0.88888888888888884</v>
      </c>
      <c r="N28" s="112">
        <f>_xlfn.IFNA(IF(VLOOKUP(tbl_programList[[#This Row],[Pr. Code]],tbl_programList5[],13,FALSE)&lt;&gt;0,VLOOKUP(tbl_programList[[#This Row],[Pr. Code]],tbl_programList5[],13,FALSE),""),"")</f>
        <v>2</v>
      </c>
      <c r="O28" s="35" t="s">
        <v>840</v>
      </c>
      <c r="P28" s="35" t="s">
        <v>798</v>
      </c>
      <c r="Q28" s="35" t="s">
        <v>822</v>
      </c>
      <c r="T28" s="35" t="s">
        <v>682</v>
      </c>
    </row>
    <row r="29" spans="1:26" ht="65.650000000000006">
      <c r="A29" s="35">
        <v>75</v>
      </c>
      <c r="B29" s="35" t="s">
        <v>365</v>
      </c>
      <c r="C29" s="35" t="s">
        <v>143</v>
      </c>
      <c r="D29" s="35" t="s">
        <v>14</v>
      </c>
      <c r="E29" s="35" t="s">
        <v>331</v>
      </c>
      <c r="F29" s="35" t="s">
        <v>8</v>
      </c>
      <c r="G29" s="35">
        <v>3</v>
      </c>
      <c r="H29" s="35" t="s">
        <v>332</v>
      </c>
      <c r="I29" s="35" t="s">
        <v>332</v>
      </c>
      <c r="J29" s="35">
        <f>_xlfn.IFNA(VLOOKUP(tbl_programList[[#This Row],[Pr. Code]],tbl_time_limit,6,FALSE),"")</f>
        <v>4</v>
      </c>
      <c r="K29" s="159">
        <v>45222</v>
      </c>
      <c r="L29" s="160">
        <v>0.89583333333333337</v>
      </c>
      <c r="M29" s="161">
        <v>0.9375</v>
      </c>
      <c r="N29" s="112">
        <v>2</v>
      </c>
      <c r="O29" s="176" t="s">
        <v>856</v>
      </c>
      <c r="P29" s="35" t="s">
        <v>798</v>
      </c>
      <c r="Q29" s="35" t="s">
        <v>211</v>
      </c>
      <c r="T29" s="35" t="s">
        <v>603</v>
      </c>
    </row>
    <row r="30" spans="1:26">
      <c r="A30" s="35">
        <v>191</v>
      </c>
      <c r="B30" s="35" t="s">
        <v>491</v>
      </c>
      <c r="C30" s="35" t="s">
        <v>456</v>
      </c>
      <c r="D30" s="35" t="s">
        <v>21</v>
      </c>
      <c r="E30" s="35" t="s">
        <v>9</v>
      </c>
      <c r="F30" s="35" t="s">
        <v>8</v>
      </c>
      <c r="G30" s="35">
        <v>4</v>
      </c>
      <c r="H30" s="35" t="s">
        <v>160</v>
      </c>
      <c r="I30" s="35" t="s">
        <v>160</v>
      </c>
      <c r="J30" s="35">
        <f>_xlfn.IFNA(VLOOKUP(tbl_programList[[#This Row],[Pr. Code]],tbl_time_limit,6,FALSE),"")</f>
        <v>60</v>
      </c>
      <c r="K30" s="159">
        <v>45222</v>
      </c>
      <c r="L30" s="160">
        <f>VLOOKUP(tbl_programList[[#This Row],[Pr. Code]],tbl_programList4[],11,FALSE)</f>
        <v>0.89583333333333337</v>
      </c>
      <c r="M30" s="161">
        <f>VLOOKUP(tbl_programList[[#This Row],[Pr. Code]],tbl_programList4[],12,FALSE)</f>
        <v>0.9375</v>
      </c>
      <c r="N30" s="112">
        <v>3</v>
      </c>
      <c r="O30" s="35" t="s">
        <v>849</v>
      </c>
      <c r="P30" s="35" t="s">
        <v>199</v>
      </c>
      <c r="Q30" s="35" t="s">
        <v>215</v>
      </c>
      <c r="R30" s="35" t="s">
        <v>213</v>
      </c>
      <c r="T30" s="35" t="s">
        <v>688</v>
      </c>
    </row>
    <row r="31" spans="1:26">
      <c r="A31" s="35">
        <v>121</v>
      </c>
      <c r="B31" s="35" t="s">
        <v>409</v>
      </c>
      <c r="C31" s="35" t="s">
        <v>196</v>
      </c>
      <c r="D31" s="35" t="s">
        <v>18</v>
      </c>
      <c r="E31" s="35" t="s">
        <v>331</v>
      </c>
      <c r="F31" s="35" t="s">
        <v>8</v>
      </c>
      <c r="G31" s="35">
        <v>3</v>
      </c>
      <c r="H31" s="35" t="s">
        <v>332</v>
      </c>
      <c r="I31" s="35" t="s">
        <v>332</v>
      </c>
      <c r="J31" s="35">
        <f>_xlfn.IFNA(VLOOKUP(tbl_programList[[#This Row],[Pr. Code]],tbl_time_limit,6,FALSE),"")</f>
        <v>4</v>
      </c>
      <c r="K31" s="159">
        <v>45222</v>
      </c>
      <c r="L31" s="160">
        <f>VLOOKUP(tbl_programList[[#This Row],[Pr. Code]],tbl_programList4[],11,FALSE)</f>
        <v>0.89583333333333337</v>
      </c>
      <c r="M31" s="161">
        <f>VLOOKUP(tbl_programList[[#This Row],[Pr. Code]],tbl_programList4[],12,FALSE)</f>
        <v>0.9375</v>
      </c>
      <c r="N31" s="112">
        <v>1</v>
      </c>
      <c r="O31" s="35" t="s">
        <v>834</v>
      </c>
      <c r="P31" s="112" t="s">
        <v>218</v>
      </c>
      <c r="Q31" s="35" t="s">
        <v>202</v>
      </c>
      <c r="T31" s="35" t="s">
        <v>694</v>
      </c>
    </row>
    <row r="32" spans="1:26" ht="52.5">
      <c r="A32" s="35">
        <v>125</v>
      </c>
      <c r="B32" s="35" t="s">
        <v>413</v>
      </c>
      <c r="C32" s="35" t="s">
        <v>88</v>
      </c>
      <c r="D32" s="35" t="s">
        <v>18</v>
      </c>
      <c r="E32" s="35" t="s">
        <v>331</v>
      </c>
      <c r="F32" s="35" t="s">
        <v>8</v>
      </c>
      <c r="G32" s="35">
        <v>3</v>
      </c>
      <c r="H32" s="35" t="s">
        <v>332</v>
      </c>
      <c r="I32" s="35" t="s">
        <v>332</v>
      </c>
      <c r="J32" s="35">
        <f>_xlfn.IFNA(VLOOKUP(tbl_programList[[#This Row],[Pr. Code]],tbl_time_limit,6,FALSE),"")</f>
        <v>8</v>
      </c>
      <c r="K32" s="159">
        <v>45223</v>
      </c>
      <c r="L32" s="160">
        <v>0.3125</v>
      </c>
      <c r="M32" s="161">
        <v>0.34375</v>
      </c>
      <c r="N32" s="112">
        <v>2</v>
      </c>
      <c r="O32" s="176" t="s">
        <v>864</v>
      </c>
      <c r="P32" s="112" t="s">
        <v>221</v>
      </c>
      <c r="Q32" s="112" t="s">
        <v>801</v>
      </c>
      <c r="R32" s="112"/>
      <c r="T32" s="35" t="s">
        <v>620</v>
      </c>
    </row>
    <row r="33" spans="1:20">
      <c r="A33" s="35">
        <v>1</v>
      </c>
      <c r="B33" s="35" t="s">
        <v>234</v>
      </c>
      <c r="C33" s="35" t="s">
        <v>61</v>
      </c>
      <c r="D33" s="35" t="s">
        <v>11</v>
      </c>
      <c r="E33" s="35" t="s">
        <v>331</v>
      </c>
      <c r="F33" s="35" t="s">
        <v>8</v>
      </c>
      <c r="G33" s="35">
        <v>3</v>
      </c>
      <c r="H33" s="35" t="s">
        <v>332</v>
      </c>
      <c r="I33" s="35" t="s">
        <v>332</v>
      </c>
      <c r="J33" s="35" t="str">
        <f>_xlfn.IFNA(VLOOKUP(tbl_programList[[#This Row],[Pr. Code]],tbl_time_limit,6,FALSE),"")</f>
        <v/>
      </c>
      <c r="K33" s="164">
        <v>45223</v>
      </c>
      <c r="L33" s="165">
        <v>0.3125</v>
      </c>
      <c r="M33" s="161">
        <v>0.34375</v>
      </c>
      <c r="N33" s="112">
        <v>5</v>
      </c>
      <c r="P33" s="112" t="s">
        <v>213</v>
      </c>
      <c r="Q33" s="112" t="s">
        <v>800</v>
      </c>
      <c r="R33" s="112"/>
      <c r="T33" s="35" t="s">
        <v>560</v>
      </c>
    </row>
    <row r="34" spans="1:20" ht="223.15">
      <c r="A34" s="35">
        <v>172</v>
      </c>
      <c r="B34" s="35" t="s">
        <v>306</v>
      </c>
      <c r="C34" s="35" t="s">
        <v>181</v>
      </c>
      <c r="D34" s="35" t="s">
        <v>21</v>
      </c>
      <c r="E34" s="35" t="s">
        <v>331</v>
      </c>
      <c r="F34" s="35" t="s">
        <v>8</v>
      </c>
      <c r="G34" s="35">
        <v>3</v>
      </c>
      <c r="H34" s="35" t="s">
        <v>332</v>
      </c>
      <c r="I34" s="35" t="s">
        <v>332</v>
      </c>
      <c r="J34" s="35">
        <f>_xlfn.IFNA(VLOOKUP(tbl_programList[[#This Row],[Pr. Code]],tbl_time_limit,6,FALSE),"")</f>
        <v>5</v>
      </c>
      <c r="K34" s="159">
        <f>VLOOKUP(tbl_programList[[#This Row],[Pr. Code]],tbl_programList4[],10,FALSE)</f>
        <v>45223</v>
      </c>
      <c r="L34" s="160">
        <f>VLOOKUP(tbl_programList[[#This Row],[Pr. Code]],tbl_programList4[],11,FALSE)</f>
        <v>0.3125</v>
      </c>
      <c r="M34" s="158" t="s">
        <v>802</v>
      </c>
      <c r="N34" s="112">
        <v>1</v>
      </c>
      <c r="O34" s="185" t="s">
        <v>835</v>
      </c>
      <c r="P34" s="112" t="s">
        <v>822</v>
      </c>
      <c r="Q34" s="112" t="s">
        <v>199</v>
      </c>
      <c r="R34" s="112"/>
      <c r="T34" s="35" t="s">
        <v>685</v>
      </c>
    </row>
    <row r="35" spans="1:20">
      <c r="A35" s="35">
        <v>6</v>
      </c>
      <c r="B35" s="35" t="s">
        <v>239</v>
      </c>
      <c r="C35" s="35" t="s">
        <v>64</v>
      </c>
      <c r="D35" s="35" t="s">
        <v>11</v>
      </c>
      <c r="E35" s="35" t="s">
        <v>331</v>
      </c>
      <c r="F35" s="35" t="s">
        <v>8</v>
      </c>
      <c r="G35" s="35">
        <v>3</v>
      </c>
      <c r="H35" s="35" t="s">
        <v>332</v>
      </c>
      <c r="I35" s="35" t="s">
        <v>332</v>
      </c>
      <c r="J35" s="35" t="str">
        <f>_xlfn.IFNA(VLOOKUP(tbl_programList[[#This Row],[Pr. Code]],tbl_time_limit,6,FALSE),"")</f>
        <v/>
      </c>
      <c r="K35" s="164">
        <v>45223</v>
      </c>
      <c r="L35" s="165">
        <v>0.35069444444444442</v>
      </c>
      <c r="M35" s="161">
        <v>0.375</v>
      </c>
      <c r="N35" s="112">
        <v>5</v>
      </c>
      <c r="O35" s="112"/>
      <c r="P35" s="112" t="s">
        <v>215</v>
      </c>
      <c r="Q35" s="112" t="s">
        <v>217</v>
      </c>
      <c r="R35" s="112"/>
      <c r="S35" s="112"/>
      <c r="T35" s="35" t="s">
        <v>692</v>
      </c>
    </row>
    <row r="36" spans="1:20">
      <c r="A36" s="35">
        <v>170</v>
      </c>
      <c r="B36" s="35" t="s">
        <v>304</v>
      </c>
      <c r="C36" s="35" t="s">
        <v>177</v>
      </c>
      <c r="D36" s="35" t="s">
        <v>21</v>
      </c>
      <c r="E36" s="35" t="s">
        <v>331</v>
      </c>
      <c r="F36" s="35" t="s">
        <v>8</v>
      </c>
      <c r="G36" s="35">
        <v>3</v>
      </c>
      <c r="H36" s="35" t="s">
        <v>332</v>
      </c>
      <c r="I36" s="35" t="s">
        <v>332</v>
      </c>
      <c r="J36" s="35">
        <f>_xlfn.IFNA(VLOOKUP(tbl_programList[[#This Row],[Pr. Code]],tbl_time_limit,6,FALSE),"")</f>
        <v>0</v>
      </c>
      <c r="K36" s="159">
        <f>VLOOKUP(tbl_programList[[#This Row],[Pr. Code]],tbl_programList4[],10,FALSE)</f>
        <v>45223</v>
      </c>
      <c r="L36" s="160">
        <v>0.3576388888888889</v>
      </c>
      <c r="M36" s="161">
        <f>VLOOKUP(tbl_programList[[#This Row],[Pr. Code]],tbl_programList4[],12,FALSE)</f>
        <v>0.375</v>
      </c>
      <c r="N36" s="112">
        <f>_xlfn.IFNA(IF(VLOOKUP(tbl_programList[[#This Row],[Pr. Code]],tbl_programList5[],13,FALSE)&lt;&gt;0,VLOOKUP(tbl_programList[[#This Row],[Pr. Code]],tbl_programList5[],13,FALSE),""),"")</f>
        <v>1</v>
      </c>
      <c r="O36" s="35" t="s">
        <v>836</v>
      </c>
      <c r="P36" s="112" t="s">
        <v>200</v>
      </c>
      <c r="Q36" s="35" t="s">
        <v>822</v>
      </c>
      <c r="T36" s="35" t="s">
        <v>678</v>
      </c>
    </row>
    <row r="37" spans="1:20" ht="52.5">
      <c r="A37" s="35">
        <v>78</v>
      </c>
      <c r="B37" s="35" t="s">
        <v>368</v>
      </c>
      <c r="C37" s="35" t="s">
        <v>69</v>
      </c>
      <c r="D37" s="35" t="s">
        <v>14</v>
      </c>
      <c r="E37" s="35" t="s">
        <v>331</v>
      </c>
      <c r="F37" s="35" t="s">
        <v>8</v>
      </c>
      <c r="G37" s="35">
        <v>3</v>
      </c>
      <c r="H37" s="35" t="s">
        <v>332</v>
      </c>
      <c r="I37" s="35" t="s">
        <v>332</v>
      </c>
      <c r="J37" s="35">
        <f>_xlfn.IFNA(VLOOKUP(tbl_programList[[#This Row],[Pr. Code]],tbl_time_limit,6,FALSE),"")</f>
        <v>4</v>
      </c>
      <c r="K37" s="159">
        <f>VLOOKUP(tbl_programList[[#This Row],[Pr. Code]],tbl_programList4[],10,FALSE)</f>
        <v>45223</v>
      </c>
      <c r="L37" s="160">
        <v>0.39583333333333331</v>
      </c>
      <c r="M37" s="161">
        <v>0.4375</v>
      </c>
      <c r="N37" s="112">
        <f>_xlfn.IFNA(IF(VLOOKUP(tbl_programList[[#This Row],[Pr. Code]],tbl_programList5[],13,FALSE)&lt;&gt;0,VLOOKUP(tbl_programList[[#This Row],[Pr. Code]],tbl_programList5[],13,FALSE),""),"")</f>
        <v>1</v>
      </c>
      <c r="O37" s="176" t="s">
        <v>858</v>
      </c>
      <c r="P37" s="112" t="s">
        <v>801</v>
      </c>
      <c r="Q37" s="112" t="s">
        <v>220</v>
      </c>
      <c r="R37" s="112"/>
      <c r="T37" s="35" t="s">
        <v>580</v>
      </c>
    </row>
    <row r="38" spans="1:20">
      <c r="A38" s="35">
        <v>123</v>
      </c>
      <c r="B38" s="35" t="s">
        <v>411</v>
      </c>
      <c r="C38" s="35" t="s">
        <v>105</v>
      </c>
      <c r="D38" s="35" t="s">
        <v>18</v>
      </c>
      <c r="E38" s="35" t="s">
        <v>331</v>
      </c>
      <c r="F38" s="35" t="s">
        <v>8</v>
      </c>
      <c r="G38" s="35">
        <v>2</v>
      </c>
      <c r="H38" s="35" t="s">
        <v>332</v>
      </c>
      <c r="I38" s="35" t="s">
        <v>332</v>
      </c>
      <c r="J38" s="35">
        <f>_xlfn.IFNA(VLOOKUP(tbl_programList[[#This Row],[Pr. Code]],tbl_time_limit,6,FALSE),"")</f>
        <v>8</v>
      </c>
      <c r="K38" s="159">
        <f>VLOOKUP(tbl_programList[[#This Row],[Pr. Code]],tbl_programList4[],10,FALSE)</f>
        <v>45223</v>
      </c>
      <c r="L38" s="160">
        <f>VLOOKUP(tbl_programList[[#This Row],[Pr. Code]],tbl_programList4[],11,FALSE)</f>
        <v>0.40277777777777773</v>
      </c>
      <c r="M38" s="161">
        <f>VLOOKUP(tbl_programList[[#This Row],[Pr. Code]],tbl_programList4[],12,FALSE)</f>
        <v>0.4236111111111111</v>
      </c>
      <c r="N38" s="112">
        <f>_xlfn.IFNA(IF(VLOOKUP(tbl_programList[[#This Row],[Pr. Code]],tbl_programList5[],13,FALSE)&lt;&gt;0,VLOOKUP(tbl_programList[[#This Row],[Pr. Code]],tbl_programList5[],13,FALSE),""),"")</f>
        <v>2</v>
      </c>
      <c r="O38" s="35" t="s">
        <v>837</v>
      </c>
      <c r="P38" s="112" t="s">
        <v>809</v>
      </c>
      <c r="Q38" s="112" t="s">
        <v>218</v>
      </c>
      <c r="R38" s="112"/>
      <c r="T38" s="35" t="s">
        <v>679</v>
      </c>
    </row>
    <row r="39" spans="1:20">
      <c r="A39" s="35">
        <v>171</v>
      </c>
      <c r="B39" s="35" t="s">
        <v>305</v>
      </c>
      <c r="C39" s="35" t="s">
        <v>101</v>
      </c>
      <c r="D39" s="35" t="s">
        <v>21</v>
      </c>
      <c r="E39" s="35" t="s">
        <v>331</v>
      </c>
      <c r="F39" s="35" t="s">
        <v>8</v>
      </c>
      <c r="G39" s="35">
        <v>2</v>
      </c>
      <c r="H39" s="35" t="s">
        <v>333</v>
      </c>
      <c r="I39" s="35" t="s">
        <v>333</v>
      </c>
      <c r="J39" s="35">
        <f>_xlfn.IFNA(VLOOKUP(tbl_programList[[#This Row],[Pr. Code]],tbl_time_limit,6,FALSE),"")</f>
        <v>5</v>
      </c>
      <c r="K39" s="159">
        <f>VLOOKUP(tbl_programList[[#This Row],[Pr. Code]],tbl_programList4[],10,FALSE)</f>
        <v>45223</v>
      </c>
      <c r="L39" s="160">
        <f>VLOOKUP(tbl_programList[[#This Row],[Pr. Code]],tbl_programList4[],11,FALSE)</f>
        <v>0.40277777777777773</v>
      </c>
      <c r="M39" s="161">
        <f>VLOOKUP(tbl_programList[[#This Row],[Pr. Code]],tbl_programList4[],12,FALSE)</f>
        <v>0.43402777777777773</v>
      </c>
      <c r="N39" s="112">
        <f>_xlfn.IFNA(IF(VLOOKUP(tbl_programList[[#This Row],[Pr. Code]],tbl_programList5[],13,FALSE)&lt;&gt;0,VLOOKUP(tbl_programList[[#This Row],[Pr. Code]],tbl_programList5[],13,FALSE),""),"")</f>
        <v>5</v>
      </c>
      <c r="O39" s="186" t="s">
        <v>838</v>
      </c>
      <c r="P39" s="112" t="s">
        <v>210</v>
      </c>
      <c r="Q39" s="112" t="s">
        <v>212</v>
      </c>
      <c r="R39" s="112"/>
      <c r="T39" s="35" t="s">
        <v>638</v>
      </c>
    </row>
    <row r="40" spans="1:20">
      <c r="A40" s="35">
        <v>27</v>
      </c>
      <c r="B40" s="35" t="s">
        <v>260</v>
      </c>
      <c r="C40" s="35" t="s">
        <v>91</v>
      </c>
      <c r="D40" s="35" t="s">
        <v>11</v>
      </c>
      <c r="E40" s="35" t="s">
        <v>331</v>
      </c>
      <c r="F40" s="35" t="s">
        <v>8</v>
      </c>
      <c r="G40" s="35">
        <v>3</v>
      </c>
      <c r="H40" s="35" t="s">
        <v>332</v>
      </c>
      <c r="I40" s="35" t="s">
        <v>332</v>
      </c>
      <c r="J40" s="35">
        <f>_xlfn.IFNA(VLOOKUP(tbl_programList[[#This Row],[Pr. Code]],tbl_time_limit,6,FALSE),"")</f>
        <v>3</v>
      </c>
      <c r="K40" s="159">
        <f>VLOOKUP(tbl_programList[[#This Row],[Pr. Code]],tbl_programList4[],10,FALSE)</f>
        <v>45223</v>
      </c>
      <c r="L40" s="160">
        <f>VLOOKUP(tbl_programList[[#This Row],[Pr. Code]],tbl_programList4[],11,FALSE)</f>
        <v>0.40625</v>
      </c>
      <c r="M40" s="161">
        <f>VLOOKUP(tbl_programList[[#This Row],[Pr. Code]],tbl_programList4[],12,FALSE)</f>
        <v>0.43055555555555558</v>
      </c>
      <c r="N40" s="112">
        <v>4</v>
      </c>
      <c r="P40" s="112" t="s">
        <v>213</v>
      </c>
      <c r="Q40" s="112" t="s">
        <v>800</v>
      </c>
      <c r="R40" s="112"/>
      <c r="T40" s="35" t="s">
        <v>579</v>
      </c>
    </row>
    <row r="41" spans="1:20" ht="65.650000000000006">
      <c r="A41" s="35">
        <v>135</v>
      </c>
      <c r="B41" s="35" t="s">
        <v>423</v>
      </c>
      <c r="C41" s="35" t="s">
        <v>95</v>
      </c>
      <c r="D41" s="35" t="s">
        <v>18</v>
      </c>
      <c r="E41" s="35" t="s">
        <v>331</v>
      </c>
      <c r="F41" s="35" t="s">
        <v>8</v>
      </c>
      <c r="G41" s="35">
        <v>3</v>
      </c>
      <c r="H41" s="35" t="s">
        <v>332</v>
      </c>
      <c r="I41" s="35" t="s">
        <v>332</v>
      </c>
      <c r="J41" s="35">
        <f>_xlfn.IFNA(VLOOKUP(tbl_programList[[#This Row],[Pr. Code]],tbl_time_limit,6,FALSE),"")</f>
        <v>4</v>
      </c>
      <c r="K41" s="159">
        <v>45223</v>
      </c>
      <c r="L41" s="160">
        <v>0.43055555555555558</v>
      </c>
      <c r="M41" s="161">
        <v>0.47222222222222227</v>
      </c>
      <c r="N41" s="112">
        <v>6</v>
      </c>
      <c r="O41" s="176" t="s">
        <v>868</v>
      </c>
      <c r="P41" s="35" t="s">
        <v>209</v>
      </c>
      <c r="Q41" s="35" t="s">
        <v>222</v>
      </c>
      <c r="T41" s="35" t="s">
        <v>683</v>
      </c>
    </row>
    <row r="42" spans="1:20">
      <c r="A42" s="35">
        <v>34</v>
      </c>
      <c r="B42" s="35" t="s">
        <v>267</v>
      </c>
      <c r="C42" s="35" t="s">
        <v>78</v>
      </c>
      <c r="D42" s="35" t="s">
        <v>11</v>
      </c>
      <c r="E42" s="35" t="s">
        <v>331</v>
      </c>
      <c r="F42" s="35" t="s">
        <v>8</v>
      </c>
      <c r="G42" s="35">
        <v>3</v>
      </c>
      <c r="H42" s="35" t="s">
        <v>332</v>
      </c>
      <c r="I42" s="35" t="s">
        <v>332</v>
      </c>
      <c r="J42" s="35">
        <f>_xlfn.IFNA(VLOOKUP(tbl_programList[[#This Row],[Pr. Code]],tbl_time_limit,6,FALSE),"")</f>
        <v>4</v>
      </c>
      <c r="K42" s="159">
        <f>VLOOKUP(tbl_programList[[#This Row],[Pr. Code]],tbl_programList4[],10,FALSE)</f>
        <v>45223</v>
      </c>
      <c r="L42" s="160">
        <v>0.4375</v>
      </c>
      <c r="M42" s="161">
        <f>VLOOKUP(tbl_programList[[#This Row],[Pr. Code]],tbl_programList4[],12,FALSE)</f>
        <v>0.47569444444444442</v>
      </c>
      <c r="N42" s="112">
        <v>3</v>
      </c>
      <c r="O42" s="35" t="s">
        <v>839</v>
      </c>
      <c r="P42" s="112" t="s">
        <v>801</v>
      </c>
      <c r="Q42" s="112" t="s">
        <v>203</v>
      </c>
      <c r="R42" s="112"/>
      <c r="T42" s="35" t="s">
        <v>582</v>
      </c>
    </row>
    <row r="43" spans="1:20" ht="131.25">
      <c r="A43" s="35">
        <v>175</v>
      </c>
      <c r="B43" s="35" t="s">
        <v>309</v>
      </c>
      <c r="C43" s="35" t="s">
        <v>103</v>
      </c>
      <c r="D43" s="35" t="s">
        <v>21</v>
      </c>
      <c r="E43" s="35" t="s">
        <v>331</v>
      </c>
      <c r="F43" s="35" t="s">
        <v>8</v>
      </c>
      <c r="G43" s="35">
        <v>3</v>
      </c>
      <c r="H43" s="35" t="s">
        <v>332</v>
      </c>
      <c r="I43" s="35" t="s">
        <v>332</v>
      </c>
      <c r="J43" s="35">
        <f>_xlfn.IFNA(VLOOKUP(tbl_programList[[#This Row],[Pr. Code]],tbl_time_limit,6,FALSE),"")</f>
        <v>4</v>
      </c>
      <c r="K43" s="159">
        <f>VLOOKUP(tbl_programList[[#This Row],[Pr. Code]],tbl_programList4[],10,FALSE)</f>
        <v>45223</v>
      </c>
      <c r="L43" s="160">
        <v>0.4375</v>
      </c>
      <c r="M43" s="158" t="s">
        <v>803</v>
      </c>
      <c r="N43" s="112">
        <v>1</v>
      </c>
      <c r="O43" s="185" t="s">
        <v>845</v>
      </c>
      <c r="P43" s="112" t="s">
        <v>809</v>
      </c>
      <c r="Q43" s="112" t="s">
        <v>210</v>
      </c>
      <c r="R43" s="112"/>
      <c r="T43" s="35" t="s">
        <v>698</v>
      </c>
    </row>
    <row r="44" spans="1:20">
      <c r="A44" s="35">
        <v>81</v>
      </c>
      <c r="B44" s="35" t="s">
        <v>371</v>
      </c>
      <c r="C44" s="35" t="s">
        <v>78</v>
      </c>
      <c r="D44" s="35" t="s">
        <v>14</v>
      </c>
      <c r="E44" s="35" t="s">
        <v>331</v>
      </c>
      <c r="F44" s="35" t="s">
        <v>8</v>
      </c>
      <c r="G44" s="35">
        <v>3</v>
      </c>
      <c r="H44" s="35" t="s">
        <v>332</v>
      </c>
      <c r="I44" s="35" t="s">
        <v>332</v>
      </c>
      <c r="J44" s="35">
        <f>_xlfn.IFNA(VLOOKUP(tbl_programList[[#This Row],[Pr. Code]],tbl_time_limit,6,FALSE),"")</f>
        <v>4</v>
      </c>
      <c r="K44" s="159">
        <f>VLOOKUP(tbl_programList[[#This Row],[Pr. Code]],tbl_programList4[],10,FALSE)</f>
        <v>45223</v>
      </c>
      <c r="L44" s="160">
        <v>0.4513888888888889</v>
      </c>
      <c r="M44" s="161">
        <f>VLOOKUP(tbl_programList[[#This Row],[Pr. Code]],tbl_programList4[],12,FALSE)</f>
        <v>0.48958333333333331</v>
      </c>
      <c r="N44" s="112">
        <v>2</v>
      </c>
      <c r="O44" s="35" t="s">
        <v>833</v>
      </c>
      <c r="P44" s="112" t="s">
        <v>212</v>
      </c>
      <c r="Q44" s="112" t="s">
        <v>220</v>
      </c>
      <c r="R44" s="112"/>
      <c r="T44" s="35" t="s">
        <v>582</v>
      </c>
    </row>
    <row r="45" spans="1:20">
      <c r="A45" s="35">
        <v>38</v>
      </c>
      <c r="B45" s="35" t="s">
        <v>271</v>
      </c>
      <c r="C45" s="112" t="s">
        <v>553</v>
      </c>
      <c r="D45" s="35" t="s">
        <v>11</v>
      </c>
      <c r="E45" s="35" t="s">
        <v>331</v>
      </c>
      <c r="F45" s="35" t="s">
        <v>8</v>
      </c>
      <c r="G45" s="35">
        <v>3</v>
      </c>
      <c r="H45" s="35" t="s">
        <v>332</v>
      </c>
      <c r="I45" s="35" t="s">
        <v>332</v>
      </c>
      <c r="J45" s="35">
        <f>_xlfn.IFNA(VLOOKUP(tbl_programList[[#This Row],[Pr. Code]],tbl_time_limit,6,FALSE),"")</f>
        <v>4</v>
      </c>
      <c r="K45" s="159">
        <f>VLOOKUP(tbl_programList[[#This Row],[Pr. Code]],tbl_programList4[],10,FALSE)</f>
        <v>45223</v>
      </c>
      <c r="L45" s="160">
        <v>0.4861111111111111</v>
      </c>
      <c r="M45" s="161">
        <v>0.51388888888888895</v>
      </c>
      <c r="N45" s="112">
        <v>1</v>
      </c>
      <c r="O45" s="35" t="s">
        <v>842</v>
      </c>
      <c r="P45" s="112" t="s">
        <v>218</v>
      </c>
      <c r="Q45" s="112" t="s">
        <v>222</v>
      </c>
      <c r="R45" s="112"/>
      <c r="T45" s="35" t="s">
        <v>583</v>
      </c>
    </row>
    <row r="46" spans="1:20" ht="52.5">
      <c r="A46" s="35">
        <v>180</v>
      </c>
      <c r="B46" s="35" t="s">
        <v>314</v>
      </c>
      <c r="C46" s="35" t="s">
        <v>88</v>
      </c>
      <c r="D46" s="35" t="s">
        <v>21</v>
      </c>
      <c r="E46" s="35" t="s">
        <v>331</v>
      </c>
      <c r="F46" s="35" t="s">
        <v>8</v>
      </c>
      <c r="G46" s="35">
        <v>3</v>
      </c>
      <c r="H46" s="35" t="s">
        <v>332</v>
      </c>
      <c r="I46" s="35" t="s">
        <v>332</v>
      </c>
      <c r="J46" s="35">
        <f>_xlfn.IFNA(VLOOKUP(tbl_programList[[#This Row],[Pr. Code]],tbl_time_limit,6,FALSE),"")</f>
        <v>4</v>
      </c>
      <c r="K46" s="159">
        <f>VLOOKUP(tbl_programList[[#This Row],[Pr. Code]],tbl_programList4[],10,FALSE)</f>
        <v>45223</v>
      </c>
      <c r="L46" s="160">
        <v>0.5625</v>
      </c>
      <c r="M46" s="161">
        <f>VLOOKUP(tbl_programList[[#This Row],[Pr. Code]],tbl_programList4[],12,FALSE)</f>
        <v>0.60069444444444442</v>
      </c>
      <c r="N46" s="112">
        <f>_xlfn.IFNA(IF(VLOOKUP(tbl_programList[[#This Row],[Pr. Code]],tbl_programList5[],13,FALSE)&lt;&gt;0,VLOOKUP(tbl_programList[[#This Row],[Pr. Code]],tbl_programList5[],13,FALSE),""),"")</f>
        <v>1</v>
      </c>
      <c r="O46" s="176" t="s">
        <v>879</v>
      </c>
      <c r="P46" s="112" t="s">
        <v>801</v>
      </c>
      <c r="Q46" s="112" t="s">
        <v>221</v>
      </c>
      <c r="R46" s="112"/>
      <c r="T46" s="35" t="s">
        <v>620</v>
      </c>
    </row>
    <row r="47" spans="1:20">
      <c r="A47" s="35">
        <v>137</v>
      </c>
      <c r="B47" s="35" t="s">
        <v>425</v>
      </c>
      <c r="C47" s="35" t="s">
        <v>190</v>
      </c>
      <c r="D47" s="35" t="s">
        <v>18</v>
      </c>
      <c r="E47" s="35" t="s">
        <v>331</v>
      </c>
      <c r="F47" s="35" t="s">
        <v>8</v>
      </c>
      <c r="G47" s="35">
        <v>3</v>
      </c>
      <c r="H47" s="35" t="s">
        <v>332</v>
      </c>
      <c r="I47" s="35" t="s">
        <v>332</v>
      </c>
      <c r="J47" s="35">
        <f>_xlfn.IFNA(VLOOKUP(tbl_programList[[#This Row],[Pr. Code]],tbl_time_limit,6,FALSE),"")</f>
        <v>8</v>
      </c>
      <c r="K47" s="159">
        <v>45223</v>
      </c>
      <c r="L47" s="160">
        <v>0.58333333333333337</v>
      </c>
      <c r="M47" s="158">
        <v>0.625</v>
      </c>
      <c r="N47" s="112">
        <f>_xlfn.IFNA(IF(VLOOKUP(tbl_programList[[#This Row],[Pr. Code]],tbl_programList5[],13,FALSE)&lt;&gt;0,VLOOKUP(tbl_programList[[#This Row],[Pr. Code]],tbl_programList5[],13,FALSE),""),"")</f>
        <v>5</v>
      </c>
      <c r="P47" s="112" t="s">
        <v>200</v>
      </c>
      <c r="Q47" s="35" t="s">
        <v>223</v>
      </c>
      <c r="T47" s="35" t="s">
        <v>626</v>
      </c>
    </row>
    <row r="48" spans="1:20">
      <c r="A48" s="35">
        <v>176</v>
      </c>
      <c r="B48" s="35" t="s">
        <v>310</v>
      </c>
      <c r="C48" s="35" t="s">
        <v>105</v>
      </c>
      <c r="D48" s="35" t="s">
        <v>21</v>
      </c>
      <c r="E48" s="35" t="s">
        <v>331</v>
      </c>
      <c r="F48" s="35" t="s">
        <v>8</v>
      </c>
      <c r="G48" s="35">
        <v>3</v>
      </c>
      <c r="H48" s="35" t="s">
        <v>332</v>
      </c>
      <c r="I48" s="35" t="s">
        <v>332</v>
      </c>
      <c r="J48" s="35">
        <f>_xlfn.IFNA(VLOOKUP(tbl_programList[[#This Row],[Pr. Code]],tbl_time_limit,6,FALSE),"")</f>
        <v>4</v>
      </c>
      <c r="K48" s="159">
        <f>VLOOKUP(tbl_programList[[#This Row],[Pr. Code]],tbl_programList4[],10,FALSE)</f>
        <v>45223</v>
      </c>
      <c r="L48" s="160">
        <v>0.60416666666666663</v>
      </c>
      <c r="M48" s="161">
        <v>0.64583333333333337</v>
      </c>
      <c r="N48" s="112">
        <f>_xlfn.IFNA(IF(VLOOKUP(tbl_programList[[#This Row],[Pr. Code]],tbl_programList5[],13,FALSE)&lt;&gt;0,VLOOKUP(tbl_programList[[#This Row],[Pr. Code]],tbl_programList5[],13,FALSE),""),"")</f>
        <v>1</v>
      </c>
      <c r="O48" s="35" t="s">
        <v>837</v>
      </c>
      <c r="P48" s="112" t="s">
        <v>809</v>
      </c>
      <c r="Q48" s="112" t="s">
        <v>212</v>
      </c>
      <c r="R48" s="112"/>
      <c r="T48" s="35" t="s">
        <v>679</v>
      </c>
    </row>
    <row r="49" spans="1:20">
      <c r="A49" s="35">
        <v>36</v>
      </c>
      <c r="B49" s="35" t="s">
        <v>269</v>
      </c>
      <c r="C49" s="35" t="s">
        <v>80</v>
      </c>
      <c r="D49" s="35" t="s">
        <v>11</v>
      </c>
      <c r="E49" s="35" t="s">
        <v>331</v>
      </c>
      <c r="F49" s="35" t="s">
        <v>8</v>
      </c>
      <c r="G49" s="35">
        <v>3</v>
      </c>
      <c r="H49" s="35" t="s">
        <v>332</v>
      </c>
      <c r="I49" s="35" t="s">
        <v>332</v>
      </c>
      <c r="J49" s="35">
        <f>_xlfn.IFNA(VLOOKUP(tbl_programList[[#This Row],[Pr. Code]],tbl_time_limit,6,FALSE),"")</f>
        <v>4</v>
      </c>
      <c r="K49" s="159">
        <f>VLOOKUP(tbl_programList[[#This Row],[Pr. Code]],tbl_programList4[],10,FALSE)</f>
        <v>45223</v>
      </c>
      <c r="L49" s="165">
        <v>0.85069444444444453</v>
      </c>
      <c r="M49" s="161">
        <f>VLOOKUP(tbl_programList[[#This Row],[Pr. Code]],tbl_programList4[],12,FALSE)</f>
        <v>0.88888888888888884</v>
      </c>
      <c r="N49" s="112">
        <v>2</v>
      </c>
      <c r="O49" s="35" t="s">
        <v>843</v>
      </c>
      <c r="P49" s="112" t="s">
        <v>203</v>
      </c>
      <c r="Q49" s="112" t="s">
        <v>222</v>
      </c>
      <c r="R49" s="112"/>
      <c r="T49" s="35" t="s">
        <v>671</v>
      </c>
    </row>
    <row r="50" spans="1:20">
      <c r="A50" s="35">
        <v>136</v>
      </c>
      <c r="B50" s="35" t="s">
        <v>424</v>
      </c>
      <c r="C50" s="35" t="s">
        <v>84</v>
      </c>
      <c r="D50" s="35" t="s">
        <v>18</v>
      </c>
      <c r="E50" s="35" t="s">
        <v>331</v>
      </c>
      <c r="F50" s="35" t="s">
        <v>8</v>
      </c>
      <c r="G50" s="35">
        <v>3</v>
      </c>
      <c r="H50" s="35" t="s">
        <v>332</v>
      </c>
      <c r="I50" s="35" t="s">
        <v>332</v>
      </c>
      <c r="J50" s="35">
        <f>_xlfn.IFNA(VLOOKUP(tbl_programList[[#This Row],[Pr. Code]],tbl_time_limit,6,FALSE),"")</f>
        <v>4</v>
      </c>
      <c r="K50" s="159">
        <f>VLOOKUP(tbl_programList[[#This Row],[Pr. Code]],tbl_programList4[],10,FALSE)</f>
        <v>45223</v>
      </c>
      <c r="L50" s="160">
        <f>VLOOKUP(tbl_programList[[#This Row],[Pr. Code]],tbl_programList4[],11,FALSE)</f>
        <v>0.85069444444444453</v>
      </c>
      <c r="M50" s="161">
        <f>VLOOKUP(tbl_programList[[#This Row],[Pr. Code]],tbl_programList4[],12,FALSE)</f>
        <v>0.89236111111111116</v>
      </c>
      <c r="N50" s="112">
        <f>_xlfn.IFNA(IF(VLOOKUP(tbl_programList[[#This Row],[Pr. Code]],tbl_programList5[],13,FALSE)&lt;&gt;0,VLOOKUP(tbl_programList[[#This Row],[Pr. Code]],tbl_programList5[],13,FALSE),""),"")</f>
        <v>1</v>
      </c>
      <c r="O50" s="35" t="s">
        <v>844</v>
      </c>
      <c r="P50" s="112" t="s">
        <v>809</v>
      </c>
      <c r="Q50" s="112" t="s">
        <v>201</v>
      </c>
      <c r="R50" s="112"/>
      <c r="T50" s="35" t="s">
        <v>684</v>
      </c>
    </row>
    <row r="51" spans="1:20">
      <c r="A51" s="35">
        <v>84</v>
      </c>
      <c r="B51" s="35" t="s">
        <v>374</v>
      </c>
      <c r="C51" s="35" t="s">
        <v>82</v>
      </c>
      <c r="D51" s="35" t="s">
        <v>14</v>
      </c>
      <c r="E51" s="35" t="s">
        <v>331</v>
      </c>
      <c r="F51" s="35" t="s">
        <v>8</v>
      </c>
      <c r="G51" s="35">
        <v>3</v>
      </c>
      <c r="H51" s="35" t="s">
        <v>332</v>
      </c>
      <c r="I51" s="35" t="s">
        <v>332</v>
      </c>
      <c r="J51" s="35">
        <f>_xlfn.IFNA(VLOOKUP(tbl_programList[[#This Row],[Pr. Code]],tbl_time_limit,6,FALSE),"")</f>
        <v>4</v>
      </c>
      <c r="K51" s="159">
        <f>VLOOKUP(tbl_programList[[#This Row],[Pr. Code]],tbl_programList4[],10,FALSE)</f>
        <v>45223</v>
      </c>
      <c r="L51" s="160">
        <v>0.85416666666666663</v>
      </c>
      <c r="M51" s="161">
        <f>VLOOKUP(tbl_programList[[#This Row],[Pr. Code]],tbl_programList4[],12,FALSE)</f>
        <v>0.88541666666666663</v>
      </c>
      <c r="N51" s="112">
        <f>_xlfn.IFNA(IF(VLOOKUP(tbl_programList[[#This Row],[Pr. Code]],tbl_programList5[],13,FALSE)&lt;&gt;0,VLOOKUP(tbl_programList[[#This Row],[Pr. Code]],tbl_programList5[],13,FALSE),""),"")</f>
        <v>3</v>
      </c>
      <c r="O51" s="35" t="s">
        <v>831</v>
      </c>
      <c r="P51" s="112" t="s">
        <v>800</v>
      </c>
      <c r="Q51" s="112" t="s">
        <v>213</v>
      </c>
      <c r="R51" s="112"/>
      <c r="T51" s="35" t="s">
        <v>582</v>
      </c>
    </row>
    <row r="52" spans="1:20">
      <c r="A52" s="35">
        <v>204</v>
      </c>
      <c r="B52" s="35" t="s">
        <v>443</v>
      </c>
      <c r="C52" s="35" t="s">
        <v>98</v>
      </c>
      <c r="D52" s="35" t="s">
        <v>26</v>
      </c>
      <c r="E52" s="35" t="s">
        <v>9</v>
      </c>
      <c r="F52" s="35" t="s">
        <v>8</v>
      </c>
      <c r="G52" s="35">
        <v>7</v>
      </c>
      <c r="H52" s="35" t="s">
        <v>208</v>
      </c>
      <c r="I52" s="35" t="s">
        <v>208</v>
      </c>
      <c r="J52" s="35">
        <f>_xlfn.IFNA(VLOOKUP(tbl_programList[[#This Row],[Pr. Code]],tbl_time_limit,6,FALSE),"")</f>
        <v>15</v>
      </c>
      <c r="K52" s="159">
        <f>VLOOKUP(tbl_programList[[#This Row],[Pr. Code]],tbl_programList4[],10,FALSE)</f>
        <v>45223</v>
      </c>
      <c r="L52" s="160">
        <v>0.89583333333333337</v>
      </c>
      <c r="M52" s="161">
        <f>VLOOKUP(tbl_programList[[#This Row],[Pr. Code]],tbl_programList4[],12,FALSE)</f>
        <v>0.9375</v>
      </c>
      <c r="N52" s="112">
        <f>_xlfn.IFNA(IF(VLOOKUP(tbl_programList[[#This Row],[Pr. Code]],tbl_programList5[],13,FALSE)&lt;&gt;0,VLOOKUP(tbl_programList[[#This Row],[Pr. Code]],tbl_programList5[],13,FALSE),""),"")</f>
        <v>1</v>
      </c>
      <c r="O52" s="35" t="s">
        <v>842</v>
      </c>
      <c r="P52" s="112" t="s">
        <v>801</v>
      </c>
      <c r="Q52" s="112" t="s">
        <v>201</v>
      </c>
      <c r="R52" s="112" t="s">
        <v>217</v>
      </c>
      <c r="T52" s="35" t="s">
        <v>653</v>
      </c>
    </row>
    <row r="53" spans="1:20" ht="105">
      <c r="A53" s="35">
        <v>23</v>
      </c>
      <c r="B53" s="35" t="s">
        <v>256</v>
      </c>
      <c r="C53" s="35" t="s">
        <v>65</v>
      </c>
      <c r="D53" s="35" t="s">
        <v>11</v>
      </c>
      <c r="E53" s="35" t="s">
        <v>331</v>
      </c>
      <c r="F53" s="35" t="s">
        <v>8</v>
      </c>
      <c r="G53" s="35">
        <v>3</v>
      </c>
      <c r="H53" s="35" t="s">
        <v>332</v>
      </c>
      <c r="I53" s="35" t="s">
        <v>332</v>
      </c>
      <c r="J53" s="35">
        <f>_xlfn.IFNA(VLOOKUP(tbl_programList[[#This Row],[Pr. Code]],tbl_time_limit,6,FALSE),"")</f>
        <v>60</v>
      </c>
      <c r="K53" s="159">
        <f>VLOOKUP(tbl_programList[[#This Row],[Pr. Code]],tbl_programList4[],10,FALSE)</f>
        <v>45224</v>
      </c>
      <c r="L53" s="160">
        <f>VLOOKUP(tbl_programList[[#This Row],[Pr. Code]],tbl_programList4[],11,FALSE)</f>
        <v>0.3125</v>
      </c>
      <c r="M53" s="161">
        <f>VLOOKUP(tbl_programList[[#This Row],[Pr. Code]],tbl_programList4[],12,FALSE)</f>
        <v>0.34722222222222227</v>
      </c>
      <c r="N53" s="112">
        <v>3</v>
      </c>
      <c r="O53" s="185" t="s">
        <v>851</v>
      </c>
      <c r="P53" s="35" t="s">
        <v>213</v>
      </c>
      <c r="Q53" s="112" t="s">
        <v>212</v>
      </c>
      <c r="T53" s="35" t="s">
        <v>576</v>
      </c>
    </row>
    <row r="54" spans="1:20" ht="52.5">
      <c r="A54" s="35">
        <v>79</v>
      </c>
      <c r="B54" s="35" t="s">
        <v>369</v>
      </c>
      <c r="C54" s="35" t="s">
        <v>81</v>
      </c>
      <c r="D54" s="35" t="s">
        <v>14</v>
      </c>
      <c r="E54" s="35" t="s">
        <v>331</v>
      </c>
      <c r="F54" s="35" t="s">
        <v>8</v>
      </c>
      <c r="G54" s="35">
        <v>3</v>
      </c>
      <c r="H54" s="35" t="s">
        <v>332</v>
      </c>
      <c r="I54" s="35" t="s">
        <v>332</v>
      </c>
      <c r="J54" s="35">
        <f>_xlfn.IFNA(VLOOKUP(tbl_programList[[#This Row],[Pr. Code]],tbl_time_limit,6,FALSE),"")</f>
        <v>4</v>
      </c>
      <c r="K54" s="159">
        <f>VLOOKUP(tbl_programList[[#This Row],[Pr. Code]],tbl_programList4[],10,FALSE)</f>
        <v>45224</v>
      </c>
      <c r="L54" s="160">
        <f>VLOOKUP(tbl_programList[[#This Row],[Pr. Code]],tbl_programList4[],11,FALSE)</f>
        <v>0.3125</v>
      </c>
      <c r="M54" s="161">
        <f>VLOOKUP(tbl_programList[[#This Row],[Pr. Code]],tbl_programList4[],12,FALSE)</f>
        <v>0.35069444444444442</v>
      </c>
      <c r="N54" s="112">
        <v>1</v>
      </c>
      <c r="O54" s="176" t="s">
        <v>859</v>
      </c>
      <c r="P54" s="35" t="s">
        <v>221</v>
      </c>
      <c r="Q54" s="35" t="s">
        <v>800</v>
      </c>
      <c r="T54" s="35" t="s">
        <v>580</v>
      </c>
    </row>
    <row r="55" spans="1:20" ht="52.5">
      <c r="A55" s="35">
        <v>186</v>
      </c>
      <c r="B55" s="35" t="s">
        <v>320</v>
      </c>
      <c r="C55" s="35" t="s">
        <v>81</v>
      </c>
      <c r="D55" s="35" t="s">
        <v>21</v>
      </c>
      <c r="E55" s="35" t="s">
        <v>331</v>
      </c>
      <c r="F55" s="35" t="s">
        <v>8</v>
      </c>
      <c r="G55" s="35">
        <v>3</v>
      </c>
      <c r="H55" s="35" t="s">
        <v>332</v>
      </c>
      <c r="I55" s="35" t="s">
        <v>332</v>
      </c>
      <c r="J55" s="35">
        <f>_xlfn.IFNA(VLOOKUP(tbl_programList[[#This Row],[Pr. Code]],tbl_time_limit,6,FALSE),"")</f>
        <v>8</v>
      </c>
      <c r="K55" s="159">
        <f>VLOOKUP(tbl_programList[[#This Row],[Pr. Code]],tbl_programList4[],10,FALSE)</f>
        <v>45224</v>
      </c>
      <c r="L55" s="160">
        <f>VLOOKUP(tbl_programList[[#This Row],[Pr. Code]],tbl_programList4[],11,FALSE)</f>
        <v>0.3125</v>
      </c>
      <c r="M55" s="161">
        <f>VLOOKUP(tbl_programList[[#This Row],[Pr. Code]],tbl_programList4[],12,FALSE)</f>
        <v>0.35416666666666669</v>
      </c>
      <c r="N55" s="112">
        <v>4</v>
      </c>
      <c r="O55" s="176" t="s">
        <v>880</v>
      </c>
      <c r="P55" s="112" t="s">
        <v>217</v>
      </c>
      <c r="Q55" s="35" t="s">
        <v>203</v>
      </c>
      <c r="T55" s="35" t="s">
        <v>644</v>
      </c>
    </row>
    <row r="56" spans="1:20" ht="52.5">
      <c r="A56" s="35">
        <v>25</v>
      </c>
      <c r="B56" s="35" t="s">
        <v>258</v>
      </c>
      <c r="C56" s="35" t="s">
        <v>453</v>
      </c>
      <c r="D56" s="35" t="s">
        <v>11</v>
      </c>
      <c r="E56" s="35" t="s">
        <v>331</v>
      </c>
      <c r="F56" s="35" t="s">
        <v>8</v>
      </c>
      <c r="G56" s="35">
        <v>3</v>
      </c>
      <c r="H56" s="35" t="s">
        <v>332</v>
      </c>
      <c r="I56" s="35" t="s">
        <v>332</v>
      </c>
      <c r="J56" s="35">
        <f>_xlfn.IFNA(VLOOKUP(tbl_programList[[#This Row],[Pr. Code]],tbl_time_limit,6,FALSE),"")</f>
        <v>3</v>
      </c>
      <c r="K56" s="159">
        <f>VLOOKUP(tbl_programList[[#This Row],[Pr. Code]],tbl_programList4[],10,FALSE)</f>
        <v>45224</v>
      </c>
      <c r="L56" s="160">
        <f>VLOOKUP(tbl_programList[[#This Row],[Pr. Code]],tbl_programList4[],11,FALSE)</f>
        <v>0.35069444444444442</v>
      </c>
      <c r="M56" s="161">
        <f>VLOOKUP(tbl_programList[[#This Row],[Pr. Code]],tbl_programList4[],12,FALSE)</f>
        <v>0.375</v>
      </c>
      <c r="N56" s="112">
        <v>2</v>
      </c>
      <c r="O56" s="176" t="s">
        <v>852</v>
      </c>
      <c r="P56" s="35" t="s">
        <v>212</v>
      </c>
      <c r="Q56" s="35" t="s">
        <v>218</v>
      </c>
      <c r="T56" s="35" t="s">
        <v>578</v>
      </c>
    </row>
    <row r="57" spans="1:20">
      <c r="A57" s="35">
        <v>83</v>
      </c>
      <c r="B57" s="35" t="s">
        <v>373</v>
      </c>
      <c r="C57" s="35" t="s">
        <v>80</v>
      </c>
      <c r="D57" s="35" t="s">
        <v>14</v>
      </c>
      <c r="E57" s="35" t="s">
        <v>331</v>
      </c>
      <c r="F57" s="35" t="s">
        <v>8</v>
      </c>
      <c r="G57" s="35">
        <v>3</v>
      </c>
      <c r="H57" s="35" t="s">
        <v>332</v>
      </c>
      <c r="I57" s="35" t="s">
        <v>332</v>
      </c>
      <c r="J57" s="35">
        <f>_xlfn.IFNA(VLOOKUP(tbl_programList[[#This Row],[Pr. Code]],tbl_time_limit,6,FALSE),"")</f>
        <v>4</v>
      </c>
      <c r="K57" s="159">
        <f>VLOOKUP(tbl_programList[[#This Row],[Pr. Code]],tbl_programList4[],10,FALSE)</f>
        <v>45224</v>
      </c>
      <c r="L57" s="160">
        <f>VLOOKUP(tbl_programList[[#This Row],[Pr. Code]],tbl_programList4[],11,FALSE)</f>
        <v>0.35416666666666669</v>
      </c>
      <c r="M57" s="161">
        <f>VLOOKUP(tbl_programList[[#This Row],[Pr. Code]],tbl_programList4[],12,FALSE)</f>
        <v>0.38541666666666669</v>
      </c>
      <c r="N57" s="112">
        <f>_xlfn.IFNA(IF(VLOOKUP(tbl_programList[[#This Row],[Pr. Code]],tbl_programList5[],13,FALSE)&lt;&gt;0,VLOOKUP(tbl_programList[[#This Row],[Pr. Code]],tbl_programList5[],13,FALSE),""),"")</f>
        <v>3</v>
      </c>
      <c r="O57" s="112" t="s">
        <v>873</v>
      </c>
      <c r="P57" s="35" t="s">
        <v>222</v>
      </c>
      <c r="Q57" s="35" t="s">
        <v>213</v>
      </c>
      <c r="T57" s="35" t="s">
        <v>671</v>
      </c>
    </row>
    <row r="58" spans="1:20">
      <c r="A58" s="35">
        <v>140</v>
      </c>
      <c r="B58" s="35" t="s">
        <v>428</v>
      </c>
      <c r="C58" s="35" t="s">
        <v>555</v>
      </c>
      <c r="D58" s="35" t="s">
        <v>18</v>
      </c>
      <c r="E58" s="35" t="s">
        <v>9</v>
      </c>
      <c r="F58" s="35" t="s">
        <v>8</v>
      </c>
      <c r="G58" s="35">
        <v>2</v>
      </c>
      <c r="H58" s="35" t="s">
        <v>160</v>
      </c>
      <c r="I58" s="35" t="s">
        <v>160</v>
      </c>
      <c r="J58" s="35" t="str">
        <f>_xlfn.IFNA(VLOOKUP(tbl_programList[[#This Row],[Pr. Code]],tbl_time_limit,6,FALSE),"")</f>
        <v/>
      </c>
      <c r="K58" s="159">
        <f>VLOOKUP(tbl_programList[[#This Row],[Pr. Code]],tbl_programList4[],10,FALSE)</f>
        <v>45224</v>
      </c>
      <c r="L58" s="160">
        <v>0.3576388888888889</v>
      </c>
      <c r="M58" s="161">
        <v>0.38541666666666669</v>
      </c>
      <c r="N58" s="112">
        <v>1</v>
      </c>
      <c r="O58" s="112" t="s">
        <v>884</v>
      </c>
      <c r="P58" s="35" t="s">
        <v>201</v>
      </c>
      <c r="Q58" s="112" t="s">
        <v>217</v>
      </c>
      <c r="T58" s="112" t="s">
        <v>680</v>
      </c>
    </row>
    <row r="59" spans="1:20">
      <c r="A59" s="35">
        <v>174</v>
      </c>
      <c r="B59" s="35" t="s">
        <v>308</v>
      </c>
      <c r="C59" s="35" t="s">
        <v>194</v>
      </c>
      <c r="D59" s="35" t="s">
        <v>21</v>
      </c>
      <c r="E59" s="35" t="s">
        <v>331</v>
      </c>
      <c r="F59" s="35" t="s">
        <v>8</v>
      </c>
      <c r="G59" s="35">
        <v>3</v>
      </c>
      <c r="H59" s="35" t="s">
        <v>332</v>
      </c>
      <c r="I59" s="35" t="s">
        <v>332</v>
      </c>
      <c r="J59" s="35">
        <f>_xlfn.IFNA(VLOOKUP(tbl_programList[[#This Row],[Pr. Code]],tbl_time_limit,6,FALSE),"")</f>
        <v>45</v>
      </c>
      <c r="K59" s="159">
        <f>VLOOKUP(tbl_programList[[#This Row],[Pr. Code]],tbl_programList4[],10,FALSE)</f>
        <v>45224</v>
      </c>
      <c r="L59" s="160">
        <f>VLOOKUP(tbl_programList[[#This Row],[Pr. Code]],tbl_programList4[],11,FALSE)</f>
        <v>0.40277777777777773</v>
      </c>
      <c r="M59" s="161">
        <f>VLOOKUP(tbl_programList[[#This Row],[Pr. Code]],tbl_programList4[],12,FALSE)</f>
        <v>0.44444444444444442</v>
      </c>
      <c r="N59" s="112">
        <f>_xlfn.IFNA(IF(VLOOKUP(tbl_programList[[#This Row],[Pr. Code]],tbl_programList5[],13,FALSE)&lt;&gt;0,VLOOKUP(tbl_programList[[#This Row],[Pr. Code]],tbl_programList5[],13,FALSE),""),"")</f>
        <v>2</v>
      </c>
      <c r="O59" s="35" t="s">
        <v>874</v>
      </c>
      <c r="P59" s="112" t="s">
        <v>201</v>
      </c>
      <c r="Q59" s="35" t="s">
        <v>223</v>
      </c>
      <c r="T59" s="35" t="s">
        <v>697</v>
      </c>
    </row>
    <row r="60" spans="1:20">
      <c r="A60" s="35">
        <v>28</v>
      </c>
      <c r="B60" s="35" t="s">
        <v>261</v>
      </c>
      <c r="C60" s="35" t="s">
        <v>444</v>
      </c>
      <c r="D60" s="35" t="s">
        <v>11</v>
      </c>
      <c r="E60" s="35" t="s">
        <v>331</v>
      </c>
      <c r="F60" s="35" t="s">
        <v>8</v>
      </c>
      <c r="G60" s="35">
        <v>3</v>
      </c>
      <c r="H60" s="35" t="s">
        <v>332</v>
      </c>
      <c r="I60" s="35" t="s">
        <v>332</v>
      </c>
      <c r="J60" s="35">
        <f>_xlfn.IFNA(VLOOKUP(tbl_programList[[#This Row],[Pr. Code]],tbl_time_limit,6,FALSE),"")</f>
        <v>3</v>
      </c>
      <c r="K60" s="159">
        <f>VLOOKUP(tbl_programList[[#This Row],[Pr. Code]],tbl_programList4[],10,FALSE)</f>
        <v>45224</v>
      </c>
      <c r="L60" s="160">
        <f>VLOOKUP(tbl_programList[[#This Row],[Pr. Code]],tbl_programList4[],11,FALSE)</f>
        <v>0.40625</v>
      </c>
      <c r="M60" s="161">
        <f>VLOOKUP(tbl_programList[[#This Row],[Pr. Code]],tbl_programList4[],12,FALSE)</f>
        <v>0.42708333333333331</v>
      </c>
      <c r="N60" s="112">
        <v>4</v>
      </c>
      <c r="P60" s="35" t="s">
        <v>213</v>
      </c>
      <c r="Q60" s="112" t="s">
        <v>211</v>
      </c>
      <c r="T60" s="35" t="s">
        <v>579</v>
      </c>
    </row>
    <row r="61" spans="1:20">
      <c r="A61" s="35">
        <v>203</v>
      </c>
      <c r="B61" s="35" t="s">
        <v>442</v>
      </c>
      <c r="C61" s="35" t="s">
        <v>125</v>
      </c>
      <c r="D61" s="35" t="s">
        <v>26</v>
      </c>
      <c r="E61" s="35" t="s">
        <v>9</v>
      </c>
      <c r="F61" s="35" t="s">
        <v>8</v>
      </c>
      <c r="G61" s="35">
        <v>5</v>
      </c>
      <c r="H61" s="35" t="s">
        <v>477</v>
      </c>
      <c r="I61" s="35" t="s">
        <v>477</v>
      </c>
      <c r="J61" s="35">
        <f>_xlfn.IFNA(VLOOKUP(tbl_programList[[#This Row],[Pr. Code]],tbl_time_limit,6,FALSE),"")</f>
        <v>120</v>
      </c>
      <c r="K61" s="159">
        <f>VLOOKUP(tbl_programList[[#This Row],[Pr. Code]],tbl_programList4[],10,FALSE)</f>
        <v>45224</v>
      </c>
      <c r="L61" s="160">
        <v>0.44444444444444442</v>
      </c>
      <c r="M61" s="161">
        <f>VLOOKUP(tbl_programList[[#This Row],[Pr. Code]],tbl_programList4[],12,FALSE)</f>
        <v>0.51388888888888895</v>
      </c>
      <c r="N61" s="112">
        <f>_xlfn.IFNA(IF(VLOOKUP(tbl_programList[[#This Row],[Pr. Code]],tbl_programList5[],13,FALSE)&lt;&gt;0,VLOOKUP(tbl_programList[[#This Row],[Pr. Code]],tbl_programList5[],13,FALSE),""),"")</f>
        <v>1</v>
      </c>
      <c r="P61" s="112" t="s">
        <v>822</v>
      </c>
      <c r="Q61" s="35" t="s">
        <v>201</v>
      </c>
      <c r="R61" s="35" t="s">
        <v>200</v>
      </c>
      <c r="S61" s="35" t="s">
        <v>199</v>
      </c>
      <c r="T61" s="35" t="s">
        <v>691</v>
      </c>
    </row>
    <row r="62" spans="1:20">
      <c r="A62" s="35">
        <v>182</v>
      </c>
      <c r="B62" s="35" t="s">
        <v>316</v>
      </c>
      <c r="C62" s="35" t="s">
        <v>144</v>
      </c>
      <c r="D62" s="35" t="s">
        <v>21</v>
      </c>
      <c r="E62" s="35" t="s">
        <v>331</v>
      </c>
      <c r="F62" s="35" t="s">
        <v>8</v>
      </c>
      <c r="G62" s="35">
        <v>2</v>
      </c>
      <c r="H62" s="35" t="s">
        <v>332</v>
      </c>
      <c r="I62" s="35" t="s">
        <v>332</v>
      </c>
      <c r="J62" s="35">
        <f>_xlfn.IFNA(VLOOKUP(tbl_programList[[#This Row],[Pr. Code]],tbl_time_limit,6,FALSE),"")</f>
        <v>8</v>
      </c>
      <c r="K62" s="159">
        <f>VLOOKUP(tbl_programList[[#This Row],[Pr. Code]],tbl_programList4[],10,FALSE)</f>
        <v>45224</v>
      </c>
      <c r="L62" s="160">
        <f>VLOOKUP(tbl_programList[[#This Row],[Pr. Code]],tbl_programList4[],11,FALSE)</f>
        <v>0.54861111111111105</v>
      </c>
      <c r="M62" s="161">
        <f>VLOOKUP(tbl_programList[[#This Row],[Pr. Code]],tbl_programList4[],12,FALSE)</f>
        <v>0.58333333333333337</v>
      </c>
      <c r="N62" s="112">
        <f>_xlfn.IFNA(IF(VLOOKUP(tbl_programList[[#This Row],[Pr. Code]],tbl_programList5[],13,FALSE)&lt;&gt;0,VLOOKUP(tbl_programList[[#This Row],[Pr. Code]],tbl_programList5[],13,FALSE),""),"")</f>
        <v>1</v>
      </c>
      <c r="O62" s="35" t="s">
        <v>875</v>
      </c>
      <c r="P62" s="112" t="s">
        <v>212</v>
      </c>
      <c r="Q62" s="35" t="s">
        <v>201</v>
      </c>
      <c r="T62" s="35" t="s">
        <v>641</v>
      </c>
    </row>
    <row r="63" spans="1:20">
      <c r="A63" s="35">
        <v>29</v>
      </c>
      <c r="B63" s="35" t="s">
        <v>262</v>
      </c>
      <c r="C63" s="35" t="s">
        <v>92</v>
      </c>
      <c r="D63" s="35" t="s">
        <v>11</v>
      </c>
      <c r="E63" s="35" t="s">
        <v>331</v>
      </c>
      <c r="F63" s="35" t="s">
        <v>8</v>
      </c>
      <c r="G63" s="35">
        <v>3</v>
      </c>
      <c r="H63" s="35" t="s">
        <v>332</v>
      </c>
      <c r="I63" s="35" t="s">
        <v>332</v>
      </c>
      <c r="J63" s="35">
        <f>_xlfn.IFNA(VLOOKUP(tbl_programList[[#This Row],[Pr. Code]],tbl_time_limit,6,FALSE),"")</f>
        <v>3</v>
      </c>
      <c r="K63" s="159">
        <f>VLOOKUP(tbl_programList[[#This Row],[Pr. Code]],tbl_programList4[],10,FALSE)</f>
        <v>45224</v>
      </c>
      <c r="L63" s="160">
        <v>0.54861111111111105</v>
      </c>
      <c r="M63" s="161">
        <f>VLOOKUP(tbl_programList[[#This Row],[Pr. Code]],tbl_programList4[],12,FALSE)</f>
        <v>0.58333333333333337</v>
      </c>
      <c r="N63" s="112">
        <v>2</v>
      </c>
      <c r="P63" s="35" t="s">
        <v>203</v>
      </c>
      <c r="Q63" s="35" t="s">
        <v>222</v>
      </c>
      <c r="T63" s="35" t="s">
        <v>579</v>
      </c>
    </row>
    <row r="64" spans="1:20">
      <c r="A64" s="35">
        <v>124</v>
      </c>
      <c r="B64" s="35" t="s">
        <v>412</v>
      </c>
      <c r="C64" s="35" t="s">
        <v>87</v>
      </c>
      <c r="D64" s="35" t="s">
        <v>18</v>
      </c>
      <c r="E64" s="35" t="s">
        <v>331</v>
      </c>
      <c r="F64" s="35" t="s">
        <v>8</v>
      </c>
      <c r="G64" s="35">
        <v>2</v>
      </c>
      <c r="H64" s="35" t="s">
        <v>332</v>
      </c>
      <c r="I64" s="35" t="s">
        <v>332</v>
      </c>
      <c r="J64" s="35">
        <f>_xlfn.IFNA(VLOOKUP(tbl_programList[[#This Row],[Pr. Code]],tbl_time_limit,6,FALSE),"")</f>
        <v>4</v>
      </c>
      <c r="K64" s="159">
        <f>VLOOKUP(tbl_programList[[#This Row],[Pr. Code]],tbl_programList4[],10,FALSE)</f>
        <v>45224</v>
      </c>
      <c r="L64" s="160">
        <v>0.55208333333333337</v>
      </c>
      <c r="M64" s="161">
        <v>0.59375</v>
      </c>
      <c r="N64" s="112">
        <v>3</v>
      </c>
      <c r="P64" s="35" t="s">
        <v>218</v>
      </c>
      <c r="Q64" s="35" t="s">
        <v>209</v>
      </c>
      <c r="T64" s="35" t="s">
        <v>681</v>
      </c>
    </row>
    <row r="65" spans="1:20" ht="52.5">
      <c r="A65" s="35">
        <v>80</v>
      </c>
      <c r="B65" s="35" t="s">
        <v>370</v>
      </c>
      <c r="C65" s="35" t="s">
        <v>74</v>
      </c>
      <c r="D65" s="35" t="s">
        <v>14</v>
      </c>
      <c r="E65" s="35" t="s">
        <v>331</v>
      </c>
      <c r="F65" s="35" t="s">
        <v>8</v>
      </c>
      <c r="G65" s="35">
        <v>3</v>
      </c>
      <c r="H65" s="35" t="s">
        <v>332</v>
      </c>
      <c r="I65" s="35" t="s">
        <v>332</v>
      </c>
      <c r="J65" s="35">
        <f>_xlfn.IFNA(VLOOKUP(tbl_programList[[#This Row],[Pr. Code]],tbl_time_limit,6,FALSE),"")</f>
        <v>4</v>
      </c>
      <c r="K65" s="159">
        <f>VLOOKUP(tbl_programList[[#This Row],[Pr. Code]],tbl_programList4[],10,FALSE)</f>
        <v>45224</v>
      </c>
      <c r="L65" s="160">
        <f>VLOOKUP(tbl_programList[[#This Row],[Pr. Code]],tbl_programList4[],11,FALSE)</f>
        <v>0.5625</v>
      </c>
      <c r="M65" s="161">
        <v>0.59722222222222221</v>
      </c>
      <c r="N65" s="112">
        <v>4</v>
      </c>
      <c r="O65" s="176" t="s">
        <v>860</v>
      </c>
      <c r="P65" s="35" t="s">
        <v>810</v>
      </c>
      <c r="Q65" s="35" t="s">
        <v>221</v>
      </c>
      <c r="T65" s="35" t="s">
        <v>580</v>
      </c>
    </row>
    <row r="66" spans="1:20">
      <c r="A66" s="35">
        <v>30</v>
      </c>
      <c r="B66" s="35" t="s">
        <v>263</v>
      </c>
      <c r="C66" s="35" t="s">
        <v>93</v>
      </c>
      <c r="D66" s="35" t="s">
        <v>11</v>
      </c>
      <c r="E66" s="35" t="s">
        <v>331</v>
      </c>
      <c r="F66" s="35" t="s">
        <v>8</v>
      </c>
      <c r="G66" s="35">
        <v>3</v>
      </c>
      <c r="H66" s="35" t="s">
        <v>332</v>
      </c>
      <c r="I66" s="35" t="s">
        <v>332</v>
      </c>
      <c r="J66" s="35">
        <f>_xlfn.IFNA(VLOOKUP(tbl_programList[[#This Row],[Pr. Code]],tbl_time_limit,6,FALSE),"")</f>
        <v>3</v>
      </c>
      <c r="K66" s="159">
        <f>VLOOKUP(tbl_programList[[#This Row],[Pr. Code]],tbl_programList4[],10,FALSE)</f>
        <v>45224</v>
      </c>
      <c r="L66" s="160">
        <v>0.58333333333333337</v>
      </c>
      <c r="M66" s="161">
        <v>0.61111111111111105</v>
      </c>
      <c r="N66" s="112">
        <v>3</v>
      </c>
      <c r="P66" s="35" t="s">
        <v>800</v>
      </c>
      <c r="Q66" s="35" t="s">
        <v>822</v>
      </c>
      <c r="T66" s="35" t="s">
        <v>579</v>
      </c>
    </row>
    <row r="67" spans="1:20">
      <c r="A67" s="35">
        <v>188</v>
      </c>
      <c r="B67" s="35" t="s">
        <v>322</v>
      </c>
      <c r="C67" s="35" t="s">
        <v>84</v>
      </c>
      <c r="D67" s="35" t="s">
        <v>21</v>
      </c>
      <c r="E67" s="35" t="s">
        <v>331</v>
      </c>
      <c r="F67" s="35" t="s">
        <v>8</v>
      </c>
      <c r="G67" s="35">
        <v>3</v>
      </c>
      <c r="H67" s="35" t="s">
        <v>332</v>
      </c>
      <c r="I67" s="35" t="s">
        <v>332</v>
      </c>
      <c r="J67" s="35" t="str">
        <f>_xlfn.IFNA(VLOOKUP(tbl_programList[[#This Row],[Pr. Code]],tbl_time_limit,6,FALSE),"")</f>
        <v/>
      </c>
      <c r="K67" s="159">
        <f>VLOOKUP(tbl_programList[[#This Row],[Pr. Code]],tbl_programList4[],10,FALSE)</f>
        <v>45224</v>
      </c>
      <c r="L67" s="160">
        <v>0.59375</v>
      </c>
      <c r="M67" s="161">
        <f>VLOOKUP(tbl_programList[[#This Row],[Pr. Code]],tbl_programList4[],12,FALSE)</f>
        <v>0.63541666666666663</v>
      </c>
      <c r="N67" s="112">
        <f>_xlfn.IFNA(IF(VLOOKUP(tbl_programList[[#This Row],[Pr. Code]],tbl_programList5[],13,FALSE)&lt;&gt;0,VLOOKUP(tbl_programList[[#This Row],[Pr. Code]],tbl_programList5[],13,FALSE),""),"")</f>
        <v>1</v>
      </c>
      <c r="O67" s="112" t="s">
        <v>876</v>
      </c>
      <c r="P67" s="35" t="s">
        <v>810</v>
      </c>
      <c r="Q67" s="35" t="s">
        <v>201</v>
      </c>
      <c r="T67" s="35" t="s">
        <v>687</v>
      </c>
    </row>
    <row r="68" spans="1:20" ht="52.5">
      <c r="A68" s="35">
        <v>33</v>
      </c>
      <c r="B68" s="35" t="s">
        <v>266</v>
      </c>
      <c r="C68" s="35" t="s">
        <v>74</v>
      </c>
      <c r="D68" s="35" t="s">
        <v>11</v>
      </c>
      <c r="E68" s="35" t="s">
        <v>331</v>
      </c>
      <c r="F68" s="35" t="s">
        <v>8</v>
      </c>
      <c r="G68" s="35">
        <v>3</v>
      </c>
      <c r="H68" s="35" t="s">
        <v>332</v>
      </c>
      <c r="I68" s="35" t="s">
        <v>332</v>
      </c>
      <c r="J68" s="35">
        <f>_xlfn.IFNA(VLOOKUP(tbl_programList[[#This Row],[Pr. Code]],tbl_time_limit,6,FALSE),"")</f>
        <v>4</v>
      </c>
      <c r="K68" s="159">
        <f>VLOOKUP(tbl_programList[[#This Row],[Pr. Code]],tbl_programList4[],10,FALSE)</f>
        <v>45224</v>
      </c>
      <c r="L68" s="160">
        <v>0.61458333333333337</v>
      </c>
      <c r="M68" s="161">
        <v>0.64583333333333337</v>
      </c>
      <c r="N68" s="112">
        <v>4</v>
      </c>
      <c r="O68" s="176" t="s">
        <v>872</v>
      </c>
      <c r="P68" s="35" t="s">
        <v>221</v>
      </c>
      <c r="Q68" s="112" t="s">
        <v>217</v>
      </c>
      <c r="T68" s="35" t="s">
        <v>580</v>
      </c>
    </row>
    <row r="69" spans="1:20">
      <c r="A69" s="35">
        <v>86</v>
      </c>
      <c r="B69" s="35" t="s">
        <v>376</v>
      </c>
      <c r="C69" s="35" t="s">
        <v>96</v>
      </c>
      <c r="D69" s="35" t="s">
        <v>14</v>
      </c>
      <c r="E69" s="35" t="s">
        <v>331</v>
      </c>
      <c r="F69" s="35" t="s">
        <v>8</v>
      </c>
      <c r="G69" s="35">
        <v>3</v>
      </c>
      <c r="H69" s="35" t="s">
        <v>332</v>
      </c>
      <c r="I69" s="35" t="s">
        <v>332</v>
      </c>
      <c r="J69" s="35">
        <f>_xlfn.IFNA(VLOOKUP(tbl_programList[[#This Row],[Pr. Code]],tbl_time_limit,6,FALSE),"")</f>
        <v>60</v>
      </c>
      <c r="K69" s="159">
        <f>VLOOKUP(tbl_programList[[#This Row],[Pr. Code]],tbl_programList4[],10,FALSE)</f>
        <v>45224</v>
      </c>
      <c r="L69" s="160">
        <v>0.64583333333333337</v>
      </c>
      <c r="M69" s="161">
        <v>0.64583333333333337</v>
      </c>
      <c r="N69" s="112">
        <f>_xlfn.IFNA(IF(VLOOKUP(tbl_programList[[#This Row],[Pr. Code]],tbl_programList5[],13,FALSE)&lt;&gt;0,VLOOKUP(tbl_programList[[#This Row],[Pr. Code]],tbl_programList5[],13,FALSE),""),"")</f>
        <v>5</v>
      </c>
      <c r="P69" s="35" t="s">
        <v>209</v>
      </c>
      <c r="Q69" s="35" t="s">
        <v>215</v>
      </c>
      <c r="T69" s="35" t="s">
        <v>674</v>
      </c>
    </row>
    <row r="70" spans="1:20">
      <c r="A70" s="35">
        <v>173</v>
      </c>
      <c r="B70" s="35" t="s">
        <v>307</v>
      </c>
      <c r="C70" s="35" t="s">
        <v>450</v>
      </c>
      <c r="D70" s="35" t="s">
        <v>21</v>
      </c>
      <c r="E70" s="35" t="s">
        <v>331</v>
      </c>
      <c r="F70" s="35" t="s">
        <v>8</v>
      </c>
      <c r="G70" s="35">
        <v>3</v>
      </c>
      <c r="H70" s="35" t="s">
        <v>332</v>
      </c>
      <c r="I70" s="35" t="s">
        <v>332</v>
      </c>
      <c r="J70" s="35">
        <f>_xlfn.IFNA(VLOOKUP(tbl_programList[[#This Row],[Pr. Code]],tbl_time_limit,6,FALSE),"")</f>
        <v>45</v>
      </c>
      <c r="K70" s="159">
        <f>VLOOKUP(tbl_programList[[#This Row],[Pr. Code]],tbl_programList4[],10,FALSE)</f>
        <v>45224</v>
      </c>
      <c r="L70" s="160">
        <f>VLOOKUP(tbl_programList[[#This Row],[Pr. Code]],tbl_programList4[],11,FALSE)</f>
        <v>0.84375</v>
      </c>
      <c r="M70" s="161">
        <f>VLOOKUP(tbl_programList[[#This Row],[Pr. Code]],tbl_programList4[],12,FALSE)</f>
        <v>0.88541666666666663</v>
      </c>
      <c r="N70" s="112">
        <v>3</v>
      </c>
      <c r="O70" s="112" t="s">
        <v>877</v>
      </c>
      <c r="P70" s="35" t="s">
        <v>218</v>
      </c>
      <c r="Q70" s="35" t="s">
        <v>209</v>
      </c>
      <c r="T70" s="35" t="s">
        <v>697</v>
      </c>
    </row>
    <row r="71" spans="1:20" ht="52.5">
      <c r="A71" s="35">
        <v>88</v>
      </c>
      <c r="B71" s="35" t="s">
        <v>463</v>
      </c>
      <c r="C71" s="35" t="s">
        <v>445</v>
      </c>
      <c r="D71" s="35" t="s">
        <v>14</v>
      </c>
      <c r="E71" s="35" t="s">
        <v>9</v>
      </c>
      <c r="F71" s="35" t="s">
        <v>8</v>
      </c>
      <c r="G71" s="35">
        <v>6</v>
      </c>
      <c r="H71" s="35" t="s">
        <v>160</v>
      </c>
      <c r="I71" s="35" t="s">
        <v>160</v>
      </c>
      <c r="J71" s="35">
        <f>_xlfn.IFNA(VLOOKUP(tbl_programList[[#This Row],[Pr. Code]],tbl_time_limit,6,FALSE),"")</f>
        <v>6</v>
      </c>
      <c r="K71" s="159">
        <f>VLOOKUP(tbl_programList[[#This Row],[Pr. Code]],tbl_programList4[],10,FALSE)</f>
        <v>45224</v>
      </c>
      <c r="L71" s="160">
        <f>VLOOKUP(tbl_programList[[#This Row],[Pr. Code]],tbl_programList4[],11,FALSE)</f>
        <v>0.84722222222222221</v>
      </c>
      <c r="M71" s="161">
        <f>VLOOKUP(tbl_programList[[#This Row],[Pr. Code]],tbl_programList4[],12,FALSE)</f>
        <v>0.89236111111111116</v>
      </c>
      <c r="N71" s="112">
        <v>1</v>
      </c>
      <c r="O71" s="176" t="s">
        <v>862</v>
      </c>
      <c r="P71" s="35" t="s">
        <v>810</v>
      </c>
      <c r="Q71" s="35" t="s">
        <v>221</v>
      </c>
      <c r="T71" s="35" t="s">
        <v>584</v>
      </c>
    </row>
    <row r="72" spans="1:20">
      <c r="A72" s="35">
        <v>205</v>
      </c>
      <c r="B72" s="35" t="s">
        <v>466</v>
      </c>
      <c r="C72" s="35" t="s">
        <v>112</v>
      </c>
      <c r="D72" s="35" t="s">
        <v>26</v>
      </c>
      <c r="E72" s="35" t="s">
        <v>9</v>
      </c>
      <c r="F72" s="35" t="s">
        <v>8</v>
      </c>
      <c r="G72" s="35">
        <v>3</v>
      </c>
      <c r="H72" s="35" t="s">
        <v>208</v>
      </c>
      <c r="I72" s="35" t="s">
        <v>208</v>
      </c>
      <c r="J72" s="35">
        <f>_xlfn.IFNA(VLOOKUP(tbl_programList[[#This Row],[Pr. Code]],tbl_time_limit,6,FALSE),"")</f>
        <v>7</v>
      </c>
      <c r="K72" s="159">
        <f>VLOOKUP(tbl_programList[[#This Row],[Pr. Code]],tbl_programList4[],10,FALSE)</f>
        <v>45224</v>
      </c>
      <c r="L72" s="160">
        <f>VLOOKUP(tbl_programList[[#This Row],[Pr. Code]],tbl_programList4[],11,FALSE)</f>
        <v>0.89583333333333337</v>
      </c>
      <c r="M72" s="161">
        <f>VLOOKUP(tbl_programList[[#This Row],[Pr. Code]],tbl_programList4[],12,FALSE)</f>
        <v>0.9375</v>
      </c>
      <c r="N72" s="112">
        <f>_xlfn.IFNA(IF(VLOOKUP(tbl_programList[[#This Row],[Pr. Code]],tbl_programList5[],13,FALSE)&lt;&gt;0,VLOOKUP(tbl_programList[[#This Row],[Pr. Code]],tbl_programList5[],13,FALSE),""),"")</f>
        <v>1</v>
      </c>
      <c r="O72" s="177" t="s">
        <v>842</v>
      </c>
      <c r="P72" s="42" t="s">
        <v>810</v>
      </c>
      <c r="Q72" s="42" t="s">
        <v>201</v>
      </c>
      <c r="R72" s="166" t="s">
        <v>822</v>
      </c>
      <c r="S72" s="42"/>
      <c r="T72" s="35" t="s">
        <v>654</v>
      </c>
    </row>
    <row r="73" spans="1:20" ht="52.5">
      <c r="A73" s="35">
        <v>89</v>
      </c>
      <c r="B73" s="35" t="s">
        <v>493</v>
      </c>
      <c r="C73" s="35" t="s">
        <v>76</v>
      </c>
      <c r="D73" s="35" t="s">
        <v>14</v>
      </c>
      <c r="E73" s="35" t="s">
        <v>9</v>
      </c>
      <c r="F73" s="35" t="s">
        <v>8</v>
      </c>
      <c r="G73" s="35">
        <v>3</v>
      </c>
      <c r="H73" s="35" t="s">
        <v>160</v>
      </c>
      <c r="I73" s="35" t="s">
        <v>160</v>
      </c>
      <c r="J73" s="35">
        <f>_xlfn.IFNA(VLOOKUP(tbl_programList[[#This Row],[Pr. Code]],tbl_time_limit,6,FALSE),"")</f>
        <v>8</v>
      </c>
      <c r="K73" s="159">
        <f>VLOOKUP(tbl_programList[[#This Row],[Pr. Code]],tbl_programList4[],10,FALSE)</f>
        <v>45225</v>
      </c>
      <c r="L73" s="160">
        <f>VLOOKUP(tbl_programList[[#This Row],[Pr. Code]],tbl_programList4[],11,FALSE)</f>
        <v>0.3125</v>
      </c>
      <c r="M73" s="161">
        <f>VLOOKUP(tbl_programList[[#This Row],[Pr. Code]],tbl_programList4[],12,FALSE)</f>
        <v>0.33680555555555558</v>
      </c>
      <c r="N73" s="112">
        <f>_xlfn.IFNA(IF(VLOOKUP(tbl_programList[[#This Row],[Pr. Code]],tbl_programList5[],13,FALSE)&lt;&gt;0,VLOOKUP(tbl_programList[[#This Row],[Pr. Code]],tbl_programList5[],13,FALSE),""),"")</f>
        <v>1</v>
      </c>
      <c r="O73" s="176" t="s">
        <v>861</v>
      </c>
      <c r="P73" s="112" t="s">
        <v>805</v>
      </c>
      <c r="Q73" s="112" t="s">
        <v>210</v>
      </c>
      <c r="R73" s="112" t="s">
        <v>894</v>
      </c>
      <c r="T73" s="35" t="s">
        <v>585</v>
      </c>
    </row>
    <row r="74" spans="1:20" ht="26.25">
      <c r="A74" s="35">
        <v>35</v>
      </c>
      <c r="B74" s="35" t="s">
        <v>268</v>
      </c>
      <c r="C74" s="35" t="s">
        <v>79</v>
      </c>
      <c r="D74" s="35" t="s">
        <v>11</v>
      </c>
      <c r="E74" s="35" t="s">
        <v>331</v>
      </c>
      <c r="F74" s="35" t="s">
        <v>8</v>
      </c>
      <c r="G74" s="35">
        <v>3</v>
      </c>
      <c r="H74" s="35" t="s">
        <v>332</v>
      </c>
      <c r="I74" s="35" t="s">
        <v>332</v>
      </c>
      <c r="J74" s="35">
        <f>_xlfn.IFNA(VLOOKUP(tbl_programList[[#This Row],[Pr. Code]],tbl_time_limit,6,FALSE),"")</f>
        <v>4</v>
      </c>
      <c r="K74" s="159">
        <f>VLOOKUP(tbl_programList[[#This Row],[Pr. Code]],tbl_programList4[],10,FALSE)</f>
        <v>45225</v>
      </c>
      <c r="L74" s="160">
        <f>VLOOKUP(tbl_programList[[#This Row],[Pr. Code]],tbl_programList4[],11,FALSE)</f>
        <v>0.3125</v>
      </c>
      <c r="M74" s="161">
        <f>VLOOKUP(tbl_programList[[#This Row],[Pr. Code]],tbl_programList4[],12,FALSE)</f>
        <v>0.34722222222222227</v>
      </c>
      <c r="N74" s="112">
        <v>3</v>
      </c>
      <c r="O74" s="217" t="s">
        <v>887</v>
      </c>
      <c r="P74" s="166" t="s">
        <v>218</v>
      </c>
      <c r="Q74" s="166" t="s">
        <v>800</v>
      </c>
      <c r="R74" s="166"/>
      <c r="S74" s="42"/>
      <c r="T74" s="35" t="s">
        <v>582</v>
      </c>
    </row>
    <row r="75" spans="1:20">
      <c r="A75" s="35">
        <v>122</v>
      </c>
      <c r="B75" s="35" t="s">
        <v>410</v>
      </c>
      <c r="C75" s="35" t="s">
        <v>72</v>
      </c>
      <c r="D75" s="35" t="s">
        <v>18</v>
      </c>
      <c r="E75" s="35" t="s">
        <v>331</v>
      </c>
      <c r="F75" s="35" t="s">
        <v>8</v>
      </c>
      <c r="G75" s="35">
        <v>2</v>
      </c>
      <c r="H75" s="35" t="s">
        <v>332</v>
      </c>
      <c r="I75" s="35" t="s">
        <v>332</v>
      </c>
      <c r="J75" s="35">
        <f>_xlfn.IFNA(VLOOKUP(tbl_programList[[#This Row],[Pr. Code]],tbl_time_limit,6,FALSE),"")</f>
        <v>45</v>
      </c>
      <c r="K75" s="159">
        <f>VLOOKUP(tbl_programList[[#This Row],[Pr. Code]],tbl_programList4[],10,FALSE)</f>
        <v>45225</v>
      </c>
      <c r="L75" s="160">
        <f>VLOOKUP(tbl_programList[[#This Row],[Pr. Code]],tbl_programList4[],11,FALSE)</f>
        <v>0.3125</v>
      </c>
      <c r="M75" s="161">
        <f>VLOOKUP(tbl_programList[[#This Row],[Pr. Code]],tbl_programList4[],12,FALSE)</f>
        <v>0.36458333333333331</v>
      </c>
      <c r="N75" s="112">
        <f>_xlfn.IFNA(IF(VLOOKUP(tbl_programList[[#This Row],[Pr. Code]],tbl_programList5[],13,FALSE)&lt;&gt;0,VLOOKUP(tbl_programList[[#This Row],[Pr. Code]],tbl_programList5[],13,FALSE),""),"")</f>
        <v>5</v>
      </c>
      <c r="O75" s="112" t="s">
        <v>888</v>
      </c>
      <c r="P75" s="112" t="s">
        <v>209</v>
      </c>
      <c r="Q75" s="112" t="s">
        <v>212</v>
      </c>
      <c r="R75" s="112"/>
      <c r="T75" s="35" t="s">
        <v>619</v>
      </c>
    </row>
    <row r="76" spans="1:20">
      <c r="A76" s="35">
        <v>177</v>
      </c>
      <c r="B76" s="35" t="s">
        <v>311</v>
      </c>
      <c r="C76" s="35" t="s">
        <v>107</v>
      </c>
      <c r="D76" s="35" t="s">
        <v>21</v>
      </c>
      <c r="E76" s="35" t="s">
        <v>331</v>
      </c>
      <c r="F76" s="35" t="s">
        <v>8</v>
      </c>
      <c r="G76" s="35">
        <v>3</v>
      </c>
      <c r="H76" s="35" t="s">
        <v>332</v>
      </c>
      <c r="I76" s="35" t="s">
        <v>332</v>
      </c>
      <c r="J76" s="35">
        <f>_xlfn.IFNA(VLOOKUP(tbl_programList[[#This Row],[Pr. Code]],tbl_time_limit,6,FALSE),"")</f>
        <v>7</v>
      </c>
      <c r="K76" s="159">
        <f>VLOOKUP(tbl_programList[[#This Row],[Pr. Code]],tbl_programList4[],10,FALSE)</f>
        <v>45225</v>
      </c>
      <c r="L76" s="160">
        <f>VLOOKUP(tbl_programList[[#This Row],[Pr. Code]],tbl_programList4[],11,FALSE)</f>
        <v>0.3125</v>
      </c>
      <c r="M76" s="161">
        <f>VLOOKUP(tbl_programList[[#This Row],[Pr. Code]],tbl_programList4[],12,FALSE)</f>
        <v>0.375</v>
      </c>
      <c r="N76" s="112">
        <v>4</v>
      </c>
      <c r="P76" s="112" t="s">
        <v>871</v>
      </c>
      <c r="Q76" s="112" t="s">
        <v>200</v>
      </c>
      <c r="R76" s="112"/>
      <c r="T76" s="35" t="s">
        <v>639</v>
      </c>
    </row>
    <row r="77" spans="1:20" ht="26.25">
      <c r="A77" s="35">
        <v>85</v>
      </c>
      <c r="B77" s="35" t="s">
        <v>375</v>
      </c>
      <c r="C77" s="35" t="s">
        <v>84</v>
      </c>
      <c r="D77" s="35" t="s">
        <v>14</v>
      </c>
      <c r="E77" s="35" t="s">
        <v>331</v>
      </c>
      <c r="F77" s="35" t="s">
        <v>8</v>
      </c>
      <c r="G77" s="35">
        <v>3</v>
      </c>
      <c r="H77" s="35" t="s">
        <v>332</v>
      </c>
      <c r="I77" s="35" t="s">
        <v>332</v>
      </c>
      <c r="J77" s="35">
        <f>_xlfn.IFNA(VLOOKUP(tbl_programList[[#This Row],[Pr. Code]],tbl_time_limit,6,FALSE),"")</f>
        <v>5</v>
      </c>
      <c r="K77" s="159">
        <f>VLOOKUP(tbl_programList[[#This Row],[Pr. Code]],tbl_programList4[],10,FALSE)</f>
        <v>45225</v>
      </c>
      <c r="L77" s="160">
        <f>VLOOKUP(tbl_programList[[#This Row],[Pr. Code]],tbl_programList4[],11,FALSE)</f>
        <v>0.34027777777777773</v>
      </c>
      <c r="M77" s="161">
        <f>VLOOKUP(tbl_programList[[#This Row],[Pr. Code]],tbl_programList4[],12,FALSE)</f>
        <v>0.375</v>
      </c>
      <c r="N77" s="112">
        <v>1</v>
      </c>
      <c r="O77" s="176" t="s">
        <v>886</v>
      </c>
      <c r="P77" s="112" t="s">
        <v>805</v>
      </c>
      <c r="Q77" s="112" t="s">
        <v>199</v>
      </c>
      <c r="R77" s="112" t="s">
        <v>894</v>
      </c>
      <c r="T77" s="35" t="s">
        <v>672</v>
      </c>
    </row>
    <row r="78" spans="1:20" ht="52.5">
      <c r="A78" s="35">
        <v>200</v>
      </c>
      <c r="B78" s="35" t="s">
        <v>439</v>
      </c>
      <c r="C78" s="35" t="s">
        <v>472</v>
      </c>
      <c r="D78" s="35" t="s">
        <v>26</v>
      </c>
      <c r="E78" s="35" t="s">
        <v>9</v>
      </c>
      <c r="F78" s="35" t="s">
        <v>8</v>
      </c>
      <c r="H78" s="35" t="s">
        <v>477</v>
      </c>
      <c r="I78" s="35" t="s">
        <v>477</v>
      </c>
      <c r="J78" s="35">
        <f>_xlfn.IFNA(VLOOKUP(tbl_programList[[#This Row],[Pr. Code]],tbl_time_limit,6,FALSE),"")</f>
        <v>15</v>
      </c>
      <c r="K78" s="159">
        <f>VLOOKUP(tbl_programList[[#This Row],[Pr. Code]],tbl_programList4[],10,FALSE)</f>
        <v>45225</v>
      </c>
      <c r="L78" s="160">
        <v>0.39583333333333331</v>
      </c>
      <c r="M78" s="161">
        <f>VLOOKUP(tbl_programList[[#This Row],[Pr. Code]],tbl_programList4[],12,FALSE)</f>
        <v>0.45833333333333331</v>
      </c>
      <c r="N78" s="112">
        <f>_xlfn.IFNA(IF(VLOOKUP(tbl_programList[[#This Row],[Pr. Code]],tbl_programList5[],13,FALSE)&lt;&gt;0,VLOOKUP(tbl_programList[[#This Row],[Pr. Code]],tbl_programList5[],13,FALSE),""),"")</f>
        <v>1</v>
      </c>
      <c r="O78" s="176" t="s">
        <v>883</v>
      </c>
      <c r="P78" s="112" t="s">
        <v>871</v>
      </c>
      <c r="Q78" s="112" t="s">
        <v>804</v>
      </c>
      <c r="R78" s="112" t="s">
        <v>822</v>
      </c>
      <c r="S78" s="112"/>
      <c r="T78" s="35" t="s">
        <v>652</v>
      </c>
    </row>
    <row r="79" spans="1:20" ht="52.5">
      <c r="A79" s="35">
        <v>199</v>
      </c>
      <c r="B79" s="35" t="s">
        <v>438</v>
      </c>
      <c r="C79" s="35" t="s">
        <v>128</v>
      </c>
      <c r="D79" s="35" t="s">
        <v>26</v>
      </c>
      <c r="E79" s="35" t="s">
        <v>9</v>
      </c>
      <c r="F79" s="35" t="s">
        <v>8</v>
      </c>
      <c r="G79" s="35">
        <v>3</v>
      </c>
      <c r="H79" s="35" t="s">
        <v>477</v>
      </c>
      <c r="I79" s="35" t="s">
        <v>477</v>
      </c>
      <c r="J79" s="35">
        <f>_xlfn.IFNA(VLOOKUP(tbl_programList[[#This Row],[Pr. Code]],tbl_time_limit,6,FALSE),"")</f>
        <v>15</v>
      </c>
      <c r="K79" s="159">
        <f>VLOOKUP(tbl_programList[[#This Row],[Pr. Code]],tbl_programList4[],10,FALSE)</f>
        <v>45225</v>
      </c>
      <c r="L79" s="160">
        <f>VLOOKUP(tbl_programList[[#This Row],[Pr. Code]],tbl_programList4[],11,FALSE)</f>
        <v>0.46875</v>
      </c>
      <c r="M79" s="161">
        <f>VLOOKUP(tbl_programList[[#This Row],[Pr. Code]],tbl_programList4[],12,FALSE)</f>
        <v>0.51041666666666663</v>
      </c>
      <c r="N79" s="112">
        <f>_xlfn.IFNA(IF(VLOOKUP(tbl_programList[[#This Row],[Pr. Code]],tbl_programList5[],13,FALSE)&lt;&gt;0,VLOOKUP(tbl_programList[[#This Row],[Pr. Code]],tbl_programList5[],13,FALSE),""),"")</f>
        <v>1</v>
      </c>
      <c r="O79" s="176" t="s">
        <v>889</v>
      </c>
      <c r="P79" s="112" t="s">
        <v>871</v>
      </c>
      <c r="Q79" s="112" t="s">
        <v>199</v>
      </c>
      <c r="R79" s="112" t="s">
        <v>822</v>
      </c>
      <c r="S79" s="112"/>
      <c r="T79" s="35" t="s">
        <v>651</v>
      </c>
    </row>
    <row r="80" spans="1:20">
      <c r="A80" s="35">
        <v>40</v>
      </c>
      <c r="B80" s="35" t="s">
        <v>273</v>
      </c>
      <c r="C80" s="35" t="s">
        <v>446</v>
      </c>
      <c r="D80" s="35" t="s">
        <v>11</v>
      </c>
      <c r="E80" s="35" t="s">
        <v>331</v>
      </c>
      <c r="F80" s="35" t="s">
        <v>8</v>
      </c>
      <c r="G80" s="35">
        <v>3</v>
      </c>
      <c r="H80" s="35" t="s">
        <v>332</v>
      </c>
      <c r="I80" s="35" t="s">
        <v>332</v>
      </c>
      <c r="J80" s="35">
        <f>_xlfn.IFNA(VLOOKUP(tbl_programList[[#This Row],[Pr. Code]],tbl_time_limit,6,FALSE),"")</f>
        <v>5</v>
      </c>
      <c r="K80" s="159">
        <f>VLOOKUP(tbl_programList[[#This Row],[Pr. Code]],tbl_programList4[],10,FALSE)</f>
        <v>45225</v>
      </c>
      <c r="L80" s="160">
        <v>0.46875</v>
      </c>
      <c r="M80" s="158">
        <v>1.0416666666666666E-2</v>
      </c>
      <c r="N80" s="112">
        <v>5</v>
      </c>
      <c r="P80" s="112" t="s">
        <v>215</v>
      </c>
      <c r="R80" s="112"/>
      <c r="T80" s="35" t="s">
        <v>666</v>
      </c>
    </row>
    <row r="81" spans="1:23">
      <c r="A81" s="35">
        <v>54</v>
      </c>
      <c r="B81" s="35" t="s">
        <v>344</v>
      </c>
      <c r="C81" s="35" t="s">
        <v>64</v>
      </c>
      <c r="D81" s="35" t="s">
        <v>14</v>
      </c>
      <c r="E81" s="35" t="s">
        <v>331</v>
      </c>
      <c r="F81" s="35" t="s">
        <v>8</v>
      </c>
      <c r="G81" s="35">
        <v>3</v>
      </c>
      <c r="H81" s="35" t="s">
        <v>332</v>
      </c>
      <c r="I81" s="35" t="s">
        <v>332</v>
      </c>
      <c r="J81" s="35" t="str">
        <f>_xlfn.IFNA(VLOOKUP(tbl_programList[[#This Row],[Pr. Code]],tbl_time_limit,6,FALSE),"")</f>
        <v/>
      </c>
      <c r="K81" s="164">
        <v>45225</v>
      </c>
      <c r="L81" s="165">
        <v>0.5625</v>
      </c>
      <c r="M81" s="161">
        <v>0.58333333333333337</v>
      </c>
      <c r="N81" s="112">
        <v>5</v>
      </c>
      <c r="P81" s="112" t="s">
        <v>220</v>
      </c>
      <c r="Q81" s="112" t="s">
        <v>222</v>
      </c>
      <c r="R81" s="112"/>
      <c r="T81" s="35" t="s">
        <v>693</v>
      </c>
    </row>
    <row r="82" spans="1:23">
      <c r="A82" s="35">
        <v>126</v>
      </c>
      <c r="B82" s="35" t="s">
        <v>414</v>
      </c>
      <c r="C82" s="35" t="s">
        <v>457</v>
      </c>
      <c r="D82" s="35" t="s">
        <v>18</v>
      </c>
      <c r="E82" s="35" t="s">
        <v>331</v>
      </c>
      <c r="F82" s="35" t="s">
        <v>8</v>
      </c>
      <c r="G82" s="35">
        <v>3</v>
      </c>
      <c r="H82" s="35" t="s">
        <v>332</v>
      </c>
      <c r="I82" s="35" t="s">
        <v>332</v>
      </c>
      <c r="J82" s="35">
        <f>_xlfn.IFNA(VLOOKUP(tbl_programList[[#This Row],[Pr. Code]],tbl_time_limit,6,FALSE),"")</f>
        <v>5</v>
      </c>
      <c r="K82" s="159">
        <f>VLOOKUP(tbl_programList[[#This Row],[Pr. Code]],tbl_programList4[],10,FALSE)</f>
        <v>45225</v>
      </c>
      <c r="L82" s="160">
        <f>VLOOKUP(tbl_programList[[#This Row],[Pr. Code]],tbl_programList4[],11,FALSE)</f>
        <v>0.5625</v>
      </c>
      <c r="M82" s="161">
        <f>VLOOKUP(tbl_programList[[#This Row],[Pr. Code]],tbl_programList4[],12,FALSE)</f>
        <v>0.60416666666666663</v>
      </c>
      <c r="N82" s="112">
        <v>4</v>
      </c>
      <c r="P82" s="112" t="s">
        <v>871</v>
      </c>
      <c r="Q82" s="112" t="s">
        <v>210</v>
      </c>
      <c r="R82" s="112" t="s">
        <v>894</v>
      </c>
      <c r="T82" s="35" t="s">
        <v>621</v>
      </c>
    </row>
    <row r="83" spans="1:23" ht="52.5">
      <c r="A83" s="35">
        <v>42</v>
      </c>
      <c r="B83" s="35" t="s">
        <v>275</v>
      </c>
      <c r="C83" s="35" t="s">
        <v>445</v>
      </c>
      <c r="D83" s="35" t="s">
        <v>11</v>
      </c>
      <c r="E83" s="35" t="s">
        <v>9</v>
      </c>
      <c r="F83" s="35" t="s">
        <v>8</v>
      </c>
      <c r="G83" s="35">
        <v>6</v>
      </c>
      <c r="H83" s="35" t="s">
        <v>160</v>
      </c>
      <c r="I83" s="35" t="s">
        <v>160</v>
      </c>
      <c r="J83" s="35">
        <f>_xlfn.IFNA(VLOOKUP(tbl_programList[[#This Row],[Pr. Code]],tbl_time_limit,6,FALSE),"")</f>
        <v>5</v>
      </c>
      <c r="K83" s="159">
        <f>VLOOKUP(tbl_programList[[#This Row],[Pr. Code]],tbl_programList4[],10,FALSE)</f>
        <v>45225</v>
      </c>
      <c r="L83" s="160">
        <v>0.5625</v>
      </c>
      <c r="M83" s="158" t="s">
        <v>781</v>
      </c>
      <c r="N83" s="112">
        <v>1</v>
      </c>
      <c r="O83" s="176" t="s">
        <v>863</v>
      </c>
      <c r="P83" s="112" t="s">
        <v>804</v>
      </c>
      <c r="Q83" s="112" t="s">
        <v>805</v>
      </c>
      <c r="R83" s="112"/>
      <c r="T83" s="35" t="s">
        <v>584</v>
      </c>
    </row>
    <row r="84" spans="1:23">
      <c r="A84" s="35">
        <v>152</v>
      </c>
      <c r="B84" s="35" t="s">
        <v>286</v>
      </c>
      <c r="C84" s="35" t="s">
        <v>195</v>
      </c>
      <c r="D84" s="35" t="s">
        <v>21</v>
      </c>
      <c r="E84" s="35" t="s">
        <v>331</v>
      </c>
      <c r="F84" s="35" t="s">
        <v>8</v>
      </c>
      <c r="G84" s="35">
        <v>2</v>
      </c>
      <c r="H84" s="35" t="s">
        <v>332</v>
      </c>
      <c r="I84" s="35" t="s">
        <v>332</v>
      </c>
      <c r="J84" s="35">
        <v>4</v>
      </c>
      <c r="K84" s="164">
        <v>45225</v>
      </c>
      <c r="L84" s="165">
        <v>0.5625</v>
      </c>
      <c r="M84" s="161">
        <v>0.60416666666666663</v>
      </c>
      <c r="N84" s="112">
        <v>2</v>
      </c>
      <c r="P84" s="112" t="s">
        <v>215</v>
      </c>
      <c r="Q84" s="112" t="s">
        <v>203</v>
      </c>
      <c r="R84" s="112"/>
      <c r="T84" s="35" t="s">
        <v>696</v>
      </c>
    </row>
    <row r="85" spans="1:23">
      <c r="A85" s="35">
        <v>63</v>
      </c>
      <c r="B85" s="35" t="s">
        <v>353</v>
      </c>
      <c r="C85" s="35" t="s">
        <v>67</v>
      </c>
      <c r="D85" s="35" t="s">
        <v>14</v>
      </c>
      <c r="E85" s="35" t="s">
        <v>331</v>
      </c>
      <c r="F85" s="35" t="s">
        <v>8</v>
      </c>
      <c r="G85" s="35">
        <v>3</v>
      </c>
      <c r="H85" s="35" t="s">
        <v>332</v>
      </c>
      <c r="I85" s="35" t="s">
        <v>332</v>
      </c>
      <c r="J85" s="35" t="str">
        <f>_xlfn.IFNA(VLOOKUP(tbl_programList[[#This Row],[Pr. Code]],tbl_time_limit,6,FALSE),"")</f>
        <v/>
      </c>
      <c r="K85" s="164">
        <v>45225</v>
      </c>
      <c r="L85" s="165">
        <v>0.59027777777777779</v>
      </c>
      <c r="M85" s="161">
        <v>0.61111111111111105</v>
      </c>
      <c r="N85" s="112">
        <v>5</v>
      </c>
      <c r="P85" s="112" t="s">
        <v>199</v>
      </c>
      <c r="Q85" s="112" t="s">
        <v>217</v>
      </c>
      <c r="R85" s="112"/>
      <c r="T85" s="35" t="s">
        <v>594</v>
      </c>
    </row>
    <row r="86" spans="1:23" ht="26.25">
      <c r="A86" s="35">
        <v>37</v>
      </c>
      <c r="B86" s="35" t="s">
        <v>270</v>
      </c>
      <c r="C86" s="35" t="s">
        <v>82</v>
      </c>
      <c r="D86" s="35" t="s">
        <v>11</v>
      </c>
      <c r="E86" s="35" t="s">
        <v>331</v>
      </c>
      <c r="F86" s="35" t="s">
        <v>8</v>
      </c>
      <c r="G86" s="35">
        <v>3</v>
      </c>
      <c r="H86" s="35" t="s">
        <v>332</v>
      </c>
      <c r="I86" s="35" t="s">
        <v>332</v>
      </c>
      <c r="J86" s="35">
        <f>_xlfn.IFNA(VLOOKUP(tbl_programList[[#This Row],[Pr. Code]],tbl_time_limit,6,FALSE),"")</f>
        <v>4</v>
      </c>
      <c r="K86" s="159">
        <f>VLOOKUP(tbl_programList[[#This Row],[Pr. Code]],tbl_programList4[],10,FALSE)</f>
        <v>45225</v>
      </c>
      <c r="L86" s="160">
        <v>0.61111111111111105</v>
      </c>
      <c r="M86" s="161">
        <v>0.64583333333333337</v>
      </c>
      <c r="N86" s="112">
        <v>3</v>
      </c>
      <c r="O86" s="176" t="s">
        <v>890</v>
      </c>
      <c r="P86" s="112" t="s">
        <v>213</v>
      </c>
      <c r="Q86" s="112" t="s">
        <v>223</v>
      </c>
      <c r="R86" s="112"/>
      <c r="T86" s="35" t="s">
        <v>582</v>
      </c>
    </row>
    <row r="87" spans="1:23" ht="52.5">
      <c r="A87" s="35">
        <v>187</v>
      </c>
      <c r="B87" s="35" t="s">
        <v>321</v>
      </c>
      <c r="C87" s="35" t="s">
        <v>116</v>
      </c>
      <c r="D87" s="35" t="s">
        <v>21</v>
      </c>
      <c r="E87" s="35" t="s">
        <v>331</v>
      </c>
      <c r="F87" s="35" t="s">
        <v>8</v>
      </c>
      <c r="G87" s="35">
        <v>3</v>
      </c>
      <c r="H87" s="35" t="s">
        <v>332</v>
      </c>
      <c r="I87" s="35" t="s">
        <v>332</v>
      </c>
      <c r="J87" s="35">
        <f>_xlfn.IFNA(VLOOKUP(tbl_programList[[#This Row],[Pr. Code]],tbl_time_limit,6,FALSE),"")</f>
        <v>5</v>
      </c>
      <c r="K87" s="159">
        <f>VLOOKUP(tbl_programList[[#This Row],[Pr. Code]],tbl_programList4[],10,FALSE)</f>
        <v>45225</v>
      </c>
      <c r="L87" s="160">
        <v>0.61111111111111105</v>
      </c>
      <c r="M87" s="158" t="s">
        <v>806</v>
      </c>
      <c r="N87" s="112">
        <v>6</v>
      </c>
      <c r="O87" s="176" t="s">
        <v>881</v>
      </c>
      <c r="P87" s="112" t="s">
        <v>871</v>
      </c>
      <c r="Q87" s="112" t="s">
        <v>199</v>
      </c>
      <c r="R87" s="112"/>
      <c r="T87" s="35" t="s">
        <v>686</v>
      </c>
    </row>
    <row r="88" spans="1:23">
      <c r="A88" s="35">
        <v>127</v>
      </c>
      <c r="B88" s="35" t="s">
        <v>415</v>
      </c>
      <c r="C88" s="35" t="s">
        <v>458</v>
      </c>
      <c r="D88" s="35" t="s">
        <v>18</v>
      </c>
      <c r="E88" s="35" t="s">
        <v>331</v>
      </c>
      <c r="F88" s="35" t="s">
        <v>8</v>
      </c>
      <c r="G88" s="35">
        <v>3</v>
      </c>
      <c r="H88" s="35" t="s">
        <v>332</v>
      </c>
      <c r="I88" s="35" t="s">
        <v>332</v>
      </c>
      <c r="J88" s="35">
        <f>_xlfn.IFNA(VLOOKUP(tbl_programList[[#This Row],[Pr. Code]],tbl_time_limit,6,FALSE),"")</f>
        <v>4</v>
      </c>
      <c r="K88" s="159">
        <f>VLOOKUP(tbl_programList[[#This Row],[Pr. Code]],tbl_programList4[],10,FALSE)</f>
        <v>45225</v>
      </c>
      <c r="L88" s="160">
        <f>VLOOKUP(tbl_programList[[#This Row],[Pr. Code]],tbl_programList4[],11,FALSE)</f>
        <v>0.61458333333333337</v>
      </c>
      <c r="M88" s="161">
        <f>VLOOKUP(tbl_programList[[#This Row],[Pr. Code]],tbl_programList4[],12,FALSE)</f>
        <v>0.64583333333333337</v>
      </c>
      <c r="N88" s="112">
        <v>3</v>
      </c>
      <c r="O88" s="112" t="s">
        <v>891</v>
      </c>
      <c r="P88" s="112" t="s">
        <v>804</v>
      </c>
      <c r="Q88" s="112" t="s">
        <v>218</v>
      </c>
      <c r="R88" s="112"/>
      <c r="T88" s="35" t="s">
        <v>622</v>
      </c>
    </row>
    <row r="89" spans="1:23" ht="52.5">
      <c r="A89" s="35">
        <v>43</v>
      </c>
      <c r="B89" s="35" t="s">
        <v>276</v>
      </c>
      <c r="C89" s="35" t="s">
        <v>76</v>
      </c>
      <c r="D89" s="35" t="s">
        <v>11</v>
      </c>
      <c r="E89" s="35" t="s">
        <v>9</v>
      </c>
      <c r="F89" s="35" t="s">
        <v>8</v>
      </c>
      <c r="G89" s="35">
        <v>3</v>
      </c>
      <c r="H89" s="35" t="s">
        <v>160</v>
      </c>
      <c r="I89" s="35" t="s">
        <v>160</v>
      </c>
      <c r="J89" s="35">
        <f>_xlfn.IFNA(VLOOKUP(tbl_programList[[#This Row],[Pr. Code]],tbl_time_limit,6,FALSE),"")</f>
        <v>8</v>
      </c>
      <c r="K89" s="159">
        <f>VLOOKUP(tbl_programList[[#This Row],[Pr. Code]],tbl_programList4[],10,FALSE)</f>
        <v>45225</v>
      </c>
      <c r="L89" s="160">
        <f>VLOOKUP(tbl_programList[[#This Row],[Pr. Code]],tbl_programList4[],11,FALSE)</f>
        <v>0.84722222222222221</v>
      </c>
      <c r="M89" s="161">
        <f>VLOOKUP(tbl_programList[[#This Row],[Pr. Code]],tbl_programList4[],12,FALSE)</f>
        <v>0.875</v>
      </c>
      <c r="N89" s="112">
        <v>1</v>
      </c>
      <c r="O89" s="176" t="s">
        <v>855</v>
      </c>
      <c r="P89" s="112" t="s">
        <v>804</v>
      </c>
      <c r="Q89" s="112" t="s">
        <v>201</v>
      </c>
      <c r="R89" s="112"/>
      <c r="T89" s="35" t="s">
        <v>585</v>
      </c>
    </row>
    <row r="90" spans="1:23" ht="52.5">
      <c r="A90" s="35">
        <v>129</v>
      </c>
      <c r="B90" s="35" t="s">
        <v>417</v>
      </c>
      <c r="C90" s="35" t="s">
        <v>81</v>
      </c>
      <c r="D90" s="35" t="s">
        <v>18</v>
      </c>
      <c r="E90" s="35" t="s">
        <v>331</v>
      </c>
      <c r="F90" s="35" t="s">
        <v>8</v>
      </c>
      <c r="G90" s="35">
        <v>3</v>
      </c>
      <c r="H90" s="35" t="s">
        <v>332</v>
      </c>
      <c r="I90" s="35" t="s">
        <v>332</v>
      </c>
      <c r="J90" s="35">
        <f>_xlfn.IFNA(VLOOKUP(tbl_programList[[#This Row],[Pr. Code]],tbl_time_limit,6,FALSE),"")</f>
        <v>4</v>
      </c>
      <c r="K90" s="159">
        <f>VLOOKUP(tbl_programList[[#This Row],[Pr. Code]],tbl_programList4[],10,FALSE)</f>
        <v>45225</v>
      </c>
      <c r="L90" s="160">
        <f>VLOOKUP(tbl_programList[[#This Row],[Pr. Code]],tbl_programList4[],11,FALSE)</f>
        <v>0.84722222222222221</v>
      </c>
      <c r="M90" s="161">
        <f>VLOOKUP(tbl_programList[[#This Row],[Pr. Code]],tbl_programList4[],12,FALSE)</f>
        <v>0.875</v>
      </c>
      <c r="N90" s="112">
        <v>4</v>
      </c>
      <c r="O90" s="176" t="s">
        <v>865</v>
      </c>
      <c r="P90" s="112" t="s">
        <v>221</v>
      </c>
      <c r="Q90" s="112" t="s">
        <v>800</v>
      </c>
      <c r="R90" s="112"/>
      <c r="T90" s="35" t="s">
        <v>624</v>
      </c>
    </row>
    <row r="91" spans="1:23" ht="52.5">
      <c r="A91" s="35">
        <v>131</v>
      </c>
      <c r="B91" s="35" t="s">
        <v>419</v>
      </c>
      <c r="C91" s="35" t="s">
        <v>74</v>
      </c>
      <c r="D91" s="35" t="s">
        <v>18</v>
      </c>
      <c r="E91" s="35" t="s">
        <v>331</v>
      </c>
      <c r="F91" s="35" t="s">
        <v>8</v>
      </c>
      <c r="G91" s="35">
        <v>3</v>
      </c>
      <c r="H91" s="35" t="s">
        <v>332</v>
      </c>
      <c r="I91" s="35" t="s">
        <v>332</v>
      </c>
      <c r="J91" s="35">
        <f>_xlfn.IFNA(VLOOKUP(tbl_programList[[#This Row],[Pr. Code]],tbl_time_limit,6,FALSE),"")</f>
        <v>4</v>
      </c>
      <c r="K91" s="159">
        <f>VLOOKUP(tbl_programList[[#This Row],[Pr. Code]],tbl_programList4[],10,FALSE)</f>
        <v>45225</v>
      </c>
      <c r="L91" s="160">
        <f>VLOOKUP(tbl_programList[[#This Row],[Pr. Code]],tbl_programList4[],11,FALSE)</f>
        <v>0.88194444444444453</v>
      </c>
      <c r="M91" s="161">
        <f>VLOOKUP(tbl_programList[[#This Row],[Pr. Code]],tbl_programList4[],12,FALSE)</f>
        <v>0.91319444444444453</v>
      </c>
      <c r="N91" s="112">
        <v>4</v>
      </c>
      <c r="O91" s="176" t="s">
        <v>866</v>
      </c>
      <c r="P91" s="112" t="s">
        <v>221</v>
      </c>
      <c r="Q91" s="112" t="s">
        <v>804</v>
      </c>
      <c r="R91" s="112"/>
      <c r="T91" s="35" t="s">
        <v>624</v>
      </c>
      <c r="W91" s="112"/>
    </row>
    <row r="92" spans="1:23" ht="65.650000000000006">
      <c r="A92" s="35">
        <v>190</v>
      </c>
      <c r="B92" s="35" t="s">
        <v>465</v>
      </c>
      <c r="C92" s="35" t="s">
        <v>86</v>
      </c>
      <c r="D92" s="35" t="s">
        <v>21</v>
      </c>
      <c r="E92" s="35" t="s">
        <v>9</v>
      </c>
      <c r="F92" s="35" t="s">
        <v>8</v>
      </c>
      <c r="G92" s="35">
        <v>6</v>
      </c>
      <c r="H92" s="35" t="s">
        <v>160</v>
      </c>
      <c r="I92" s="35" t="s">
        <v>160</v>
      </c>
      <c r="J92" s="35">
        <f>_xlfn.IFNA(VLOOKUP(tbl_programList[[#This Row],[Pr. Code]],tbl_time_limit,6,FALSE),"")</f>
        <v>7</v>
      </c>
      <c r="K92" s="159">
        <f>VLOOKUP(tbl_programList[[#This Row],[Pr. Code]],tbl_programList4[],10,FALSE)</f>
        <v>45225</v>
      </c>
      <c r="L92" s="160">
        <v>0.88541666666666663</v>
      </c>
      <c r="M92" s="161">
        <v>0.92708333333333337</v>
      </c>
      <c r="N92" s="112">
        <f>_xlfn.IFNA(IF(VLOOKUP(tbl_programList[[#This Row],[Pr. Code]],tbl_programList5[],13,FALSE)&lt;&gt;0,VLOOKUP(tbl_programList[[#This Row],[Pr. Code]],tbl_programList5[],13,FALSE),""),"")</f>
        <v>1</v>
      </c>
      <c r="O92" s="176" t="s">
        <v>882</v>
      </c>
      <c r="P92" s="112" t="s">
        <v>805</v>
      </c>
      <c r="Q92" s="112" t="s">
        <v>220</v>
      </c>
      <c r="R92" s="112"/>
      <c r="T92" s="35" t="s">
        <v>584</v>
      </c>
    </row>
    <row r="93" spans="1:23">
      <c r="A93" s="35">
        <v>15</v>
      </c>
      <c r="B93" s="35" t="s">
        <v>248</v>
      </c>
      <c r="C93" s="35" t="s">
        <v>67</v>
      </c>
      <c r="D93" s="35" t="s">
        <v>11</v>
      </c>
      <c r="E93" s="35" t="s">
        <v>331</v>
      </c>
      <c r="F93" s="35" t="s">
        <v>8</v>
      </c>
      <c r="G93" s="35">
        <v>3</v>
      </c>
      <c r="H93" s="35" t="s">
        <v>332</v>
      </c>
      <c r="I93" s="35" t="s">
        <v>332</v>
      </c>
      <c r="J93" s="35" t="str">
        <f>_xlfn.IFNA(VLOOKUP(tbl_programList[[#This Row],[Pr. Code]],tbl_time_limit,6,FALSE),"")</f>
        <v/>
      </c>
      <c r="K93" s="164">
        <v>45225</v>
      </c>
      <c r="L93" s="165">
        <v>0.89583333333333337</v>
      </c>
      <c r="M93" s="158">
        <v>0.9375</v>
      </c>
      <c r="N93" s="112">
        <v>6</v>
      </c>
      <c r="P93" s="112" t="s">
        <v>822</v>
      </c>
      <c r="Q93" s="112" t="s">
        <v>212</v>
      </c>
      <c r="R93" s="112"/>
      <c r="T93" s="35" t="s">
        <v>567</v>
      </c>
    </row>
    <row r="94" spans="1:23" ht="26.25">
      <c r="A94" s="35">
        <v>133</v>
      </c>
      <c r="B94" s="35" t="s">
        <v>421</v>
      </c>
      <c r="C94" s="35" t="s">
        <v>5</v>
      </c>
      <c r="D94" s="35" t="s">
        <v>18</v>
      </c>
      <c r="E94" s="35" t="s">
        <v>331</v>
      </c>
      <c r="F94" s="35" t="s">
        <v>8</v>
      </c>
      <c r="G94" s="35">
        <v>3</v>
      </c>
      <c r="H94" s="35" t="s">
        <v>332</v>
      </c>
      <c r="I94" s="35" t="s">
        <v>332</v>
      </c>
      <c r="J94" s="35">
        <f>_xlfn.IFNA(VLOOKUP(tbl_programList[[#This Row],[Pr. Code]],tbl_time_limit,6,FALSE),"")</f>
        <v>4</v>
      </c>
      <c r="K94" s="159">
        <f>VLOOKUP(tbl_programList[[#This Row],[Pr. Code]],tbl_programList4[],10,FALSE)</f>
        <v>45225</v>
      </c>
      <c r="L94" s="160">
        <f>VLOOKUP(tbl_programList[[#This Row],[Pr. Code]],tbl_programList4[],11,FALSE)</f>
        <v>0.91666666666666663</v>
      </c>
      <c r="M94" s="161">
        <f>VLOOKUP(tbl_programList[[#This Row],[Pr. Code]],tbl_programList4[],12,FALSE)</f>
        <v>0.9375</v>
      </c>
      <c r="N94" s="112">
        <v>4</v>
      </c>
      <c r="O94" s="176" t="s">
        <v>892</v>
      </c>
      <c r="P94" s="112" t="s">
        <v>209</v>
      </c>
      <c r="Q94" s="112" t="s">
        <v>200</v>
      </c>
      <c r="R94" s="112"/>
      <c r="T94" s="35" t="s">
        <v>682</v>
      </c>
    </row>
    <row r="95" spans="1:23">
      <c r="A95" s="35">
        <v>198</v>
      </c>
      <c r="B95" s="35" t="s">
        <v>437</v>
      </c>
      <c r="C95" s="35" t="s">
        <v>108</v>
      </c>
      <c r="D95" s="35" t="s">
        <v>26</v>
      </c>
      <c r="E95" s="35" t="s">
        <v>9</v>
      </c>
      <c r="F95" s="35" t="s">
        <v>8</v>
      </c>
      <c r="G95" s="35">
        <v>2</v>
      </c>
      <c r="H95" s="35" t="s">
        <v>208</v>
      </c>
      <c r="I95" s="35" t="s">
        <v>208</v>
      </c>
      <c r="J95" s="35">
        <f>_xlfn.IFNA(VLOOKUP(tbl_programList[[#This Row],[Pr. Code]],tbl_time_limit,6,FALSE),"")</f>
        <v>40</v>
      </c>
      <c r="K95" s="159">
        <f>VLOOKUP(tbl_programList[[#This Row],[Pr. Code]],tbl_programList4[],10,FALSE)</f>
        <v>45226</v>
      </c>
      <c r="L95" s="160">
        <f>VLOOKUP(tbl_programList[[#This Row],[Pr. Code]],tbl_programList4[],11,FALSE)</f>
        <v>0.60416666666666663</v>
      </c>
      <c r="M95" s="161">
        <f>VLOOKUP(tbl_programList[[#This Row],[Pr. Code]],tbl_programList4[],12,FALSE)</f>
        <v>0.64583333333333337</v>
      </c>
      <c r="N95" s="112">
        <v>2</v>
      </c>
      <c r="P95" s="112" t="s">
        <v>814</v>
      </c>
      <c r="T95" s="35" t="s">
        <v>650</v>
      </c>
    </row>
    <row r="96" spans="1:23" ht="52.5">
      <c r="A96" s="35">
        <v>141</v>
      </c>
      <c r="B96" s="35" t="s">
        <v>429</v>
      </c>
      <c r="C96" s="35" t="s">
        <v>86</v>
      </c>
      <c r="D96" s="35" t="s">
        <v>18</v>
      </c>
      <c r="E96" s="35" t="s">
        <v>9</v>
      </c>
      <c r="F96" s="35" t="s">
        <v>8</v>
      </c>
      <c r="G96" s="35">
        <v>6</v>
      </c>
      <c r="H96" s="35" t="s">
        <v>160</v>
      </c>
      <c r="I96" s="35" t="s">
        <v>160</v>
      </c>
      <c r="J96" s="35">
        <f>_xlfn.IFNA(VLOOKUP(tbl_programList[[#This Row],[Pr. Code]],tbl_time_limit,6,FALSE),"")</f>
        <v>6</v>
      </c>
      <c r="K96" s="159">
        <f>VLOOKUP(tbl_programList[[#This Row],[Pr. Code]],tbl_programList4[],10,FALSE)</f>
        <v>45226</v>
      </c>
      <c r="L96" s="160">
        <f>VLOOKUP(tbl_programList[[#This Row],[Pr. Code]],tbl_programList4[],11,FALSE)</f>
        <v>0.84722222222222221</v>
      </c>
      <c r="M96" s="161">
        <f>VLOOKUP(tbl_programList[[#This Row],[Pr. Code]],tbl_programList4[],12,FALSE)</f>
        <v>0.88888888888888884</v>
      </c>
      <c r="N96" s="112">
        <v>1</v>
      </c>
      <c r="O96" s="176" t="s">
        <v>869</v>
      </c>
      <c r="P96" s="112" t="s">
        <v>805</v>
      </c>
      <c r="Q96" s="35" t="s">
        <v>211</v>
      </c>
      <c r="T96" s="35" t="s">
        <v>584</v>
      </c>
    </row>
    <row r="97" spans="1:20">
      <c r="A97" s="35">
        <v>39</v>
      </c>
      <c r="B97" s="35" t="s">
        <v>272</v>
      </c>
      <c r="C97" s="35" t="s">
        <v>84</v>
      </c>
      <c r="D97" s="35" t="s">
        <v>11</v>
      </c>
      <c r="E97" s="35" t="s">
        <v>331</v>
      </c>
      <c r="F97" s="35" t="s">
        <v>8</v>
      </c>
      <c r="G97" s="35">
        <v>3</v>
      </c>
      <c r="H97" s="35" t="s">
        <v>332</v>
      </c>
      <c r="I97" s="35" t="s">
        <v>332</v>
      </c>
      <c r="J97" s="35">
        <f>_xlfn.IFNA(VLOOKUP(tbl_programList[[#This Row],[Pr. Code]],tbl_time_limit,6,FALSE),"")</f>
        <v>4</v>
      </c>
      <c r="K97" s="159">
        <v>45226</v>
      </c>
      <c r="L97" s="160">
        <v>0.89583333333333337</v>
      </c>
      <c r="M97" s="161">
        <v>0.9375</v>
      </c>
      <c r="N97" s="112">
        <v>1</v>
      </c>
      <c r="O97" s="112" t="s">
        <v>878</v>
      </c>
      <c r="P97" s="112" t="s">
        <v>212</v>
      </c>
      <c r="Q97" s="35" t="s">
        <v>200</v>
      </c>
      <c r="T97" s="35" t="s">
        <v>672</v>
      </c>
    </row>
    <row r="98" spans="1:20">
      <c r="A98" s="35">
        <v>142</v>
      </c>
      <c r="B98" s="35" t="s">
        <v>430</v>
      </c>
      <c r="C98" s="35" t="s">
        <v>90</v>
      </c>
      <c r="D98" s="35" t="s">
        <v>18</v>
      </c>
      <c r="E98" s="35" t="s">
        <v>9</v>
      </c>
      <c r="F98" s="35" t="s">
        <v>8</v>
      </c>
      <c r="G98" s="35">
        <v>3</v>
      </c>
      <c r="H98" s="35" t="s">
        <v>160</v>
      </c>
      <c r="I98" s="35" t="s">
        <v>160</v>
      </c>
      <c r="J98" s="35">
        <f>_xlfn.IFNA(VLOOKUP(tbl_programList[[#This Row],[Pr. Code]],tbl_time_limit,6,FALSE),"")</f>
        <v>8</v>
      </c>
      <c r="K98" s="159">
        <f>VLOOKUP(tbl_programList[[#This Row],[Pr. Code]],tbl_programList4[],10,FALSE)</f>
        <v>45226</v>
      </c>
      <c r="L98" s="160">
        <f>VLOOKUP(tbl_programList[[#This Row],[Pr. Code]],tbl_programList4[],11,FALSE)</f>
        <v>0.89583333333333337</v>
      </c>
      <c r="M98" s="161">
        <f>VLOOKUP(tbl_programList[[#This Row],[Pr. Code]],tbl_programList4[],12,FALSE)</f>
        <v>0.9375</v>
      </c>
      <c r="N98" s="112">
        <v>3</v>
      </c>
      <c r="O98" s="112" t="s">
        <v>842</v>
      </c>
      <c r="P98" s="112" t="s">
        <v>805</v>
      </c>
      <c r="T98" s="35" t="s">
        <v>627</v>
      </c>
    </row>
    <row r="99" spans="1:20">
      <c r="A99" s="35">
        <v>113</v>
      </c>
      <c r="B99" s="35" t="s">
        <v>401</v>
      </c>
      <c r="C99" s="35" t="s">
        <v>67</v>
      </c>
      <c r="D99" s="35" t="s">
        <v>18</v>
      </c>
      <c r="E99" s="35" t="s">
        <v>331</v>
      </c>
      <c r="F99" s="35" t="s">
        <v>8</v>
      </c>
      <c r="G99" s="35">
        <v>3</v>
      </c>
      <c r="H99" s="35" t="s">
        <v>332</v>
      </c>
      <c r="I99" s="35" t="s">
        <v>332</v>
      </c>
      <c r="J99" s="35" t="str">
        <f>_xlfn.IFNA(VLOOKUP(tbl_programList[[#This Row],[Pr. Code]],tbl_time_limit,6,FALSE),"")</f>
        <v/>
      </c>
      <c r="K99" s="164">
        <v>45227</v>
      </c>
      <c r="L99" s="165">
        <v>0.30208333333333331</v>
      </c>
      <c r="M99" s="161">
        <v>0.34375</v>
      </c>
      <c r="N99" s="112">
        <v>5</v>
      </c>
      <c r="P99" s="112" t="s">
        <v>220</v>
      </c>
      <c r="Q99" s="35" t="s">
        <v>800</v>
      </c>
      <c r="T99" s="35" t="s">
        <v>615</v>
      </c>
    </row>
    <row r="100" spans="1:20">
      <c r="A100" s="35">
        <v>197</v>
      </c>
      <c r="B100" s="35" t="s">
        <v>436</v>
      </c>
      <c r="C100" s="35" t="s">
        <v>184</v>
      </c>
      <c r="D100" s="35" t="s">
        <v>26</v>
      </c>
      <c r="E100" s="35" t="s">
        <v>9</v>
      </c>
      <c r="F100" s="35" t="s">
        <v>8</v>
      </c>
      <c r="G100" s="35">
        <v>1</v>
      </c>
      <c r="H100" s="35" t="s">
        <v>477</v>
      </c>
      <c r="I100" s="35" t="s">
        <v>477</v>
      </c>
      <c r="J100" s="35">
        <f>_xlfn.IFNA(VLOOKUP(tbl_programList[[#This Row],[Pr. Code]],tbl_time_limit,6,FALSE),"")</f>
        <v>90</v>
      </c>
      <c r="K100" s="159">
        <f>VLOOKUP(tbl_programList[[#This Row],[Pr. Code]],tbl_programList4[],10,FALSE)</f>
        <v>45227</v>
      </c>
      <c r="L100" s="160">
        <v>0.3125</v>
      </c>
      <c r="M100" s="158" t="s">
        <v>807</v>
      </c>
      <c r="N100" s="112">
        <v>2</v>
      </c>
      <c r="T100" s="35" t="s">
        <v>649</v>
      </c>
    </row>
    <row r="101" spans="1:20">
      <c r="A101" s="35">
        <f>ROW()-1</f>
        <v>100</v>
      </c>
      <c r="B101" s="35" t="s">
        <v>391</v>
      </c>
      <c r="C101" s="35" t="s">
        <v>64</v>
      </c>
      <c r="D101" s="35" t="s">
        <v>18</v>
      </c>
      <c r="E101" s="35" t="s">
        <v>331</v>
      </c>
      <c r="F101" s="35" t="s">
        <v>8</v>
      </c>
      <c r="G101" s="35">
        <v>3</v>
      </c>
      <c r="H101" s="35" t="s">
        <v>332</v>
      </c>
      <c r="I101" s="35" t="s">
        <v>332</v>
      </c>
      <c r="J101" s="35" t="str">
        <f>_xlfn.IFNA(VLOOKUP(tbl_programList[[#This Row],[Pr. Code]],tbl_time_limit,6,FALSE),"")</f>
        <v/>
      </c>
      <c r="K101" s="164">
        <v>45227</v>
      </c>
      <c r="L101" s="165">
        <v>0.34722222222222227</v>
      </c>
      <c r="M101" s="161">
        <v>0.38194444444444442</v>
      </c>
      <c r="N101" s="112">
        <v>5</v>
      </c>
      <c r="P101" s="112" t="s">
        <v>215</v>
      </c>
      <c r="Q101" s="35" t="s">
        <v>199</v>
      </c>
      <c r="T101" s="176" t="s">
        <v>819</v>
      </c>
    </row>
    <row r="102" spans="1:20">
      <c r="A102" s="35">
        <f>ROW()-1</f>
        <v>101</v>
      </c>
      <c r="B102" s="112" t="s">
        <v>815</v>
      </c>
      <c r="C102" s="35" t="s">
        <v>763</v>
      </c>
      <c r="D102" s="35" t="s">
        <v>26</v>
      </c>
      <c r="E102" s="35" t="s">
        <v>9</v>
      </c>
      <c r="F102" s="35" t="s">
        <v>8</v>
      </c>
      <c r="G102" s="35">
        <v>3</v>
      </c>
      <c r="H102" s="35" t="s">
        <v>208</v>
      </c>
      <c r="I102" s="35" t="s">
        <v>208</v>
      </c>
      <c r="J102" s="35" t="str">
        <f>_xlfn.IFNA(VLOOKUP(tbl_programList[[#This Row],[Pr. Code]],tbl_time_limit,6,FALSE),"")</f>
        <v/>
      </c>
      <c r="K102" s="164">
        <v>45227</v>
      </c>
      <c r="L102" s="165">
        <v>0.41666666666666669</v>
      </c>
      <c r="M102" s="161">
        <v>0.45833333333333331</v>
      </c>
      <c r="N102" s="112">
        <v>2</v>
      </c>
      <c r="P102" s="112" t="s">
        <v>799</v>
      </c>
      <c r="Q102" s="112" t="s">
        <v>808</v>
      </c>
      <c r="T102" s="35" t="s">
        <v>820</v>
      </c>
    </row>
    <row r="103" spans="1:20">
      <c r="A103" s="35">
        <v>10</v>
      </c>
      <c r="B103" s="35" t="s">
        <v>243</v>
      </c>
      <c r="C103" s="35" t="s">
        <v>471</v>
      </c>
      <c r="D103" s="35" t="s">
        <v>11</v>
      </c>
      <c r="E103" s="35" t="s">
        <v>331</v>
      </c>
      <c r="F103" s="35" t="s">
        <v>330</v>
      </c>
      <c r="G103" s="35">
        <v>3</v>
      </c>
      <c r="H103" s="35" t="s">
        <v>332</v>
      </c>
      <c r="I103" s="35" t="s">
        <v>332</v>
      </c>
      <c r="J103" s="35" t="str">
        <f>_xlfn.IFNA(VLOOKUP(tbl_programList[[#This Row],[Pr. Code]],tbl_time_limit,6,FALSE),"")</f>
        <v/>
      </c>
      <c r="K103" s="159">
        <v>45206</v>
      </c>
      <c r="L103" s="160">
        <v>0.29166666666666702</v>
      </c>
      <c r="M103" s="161">
        <v>0.3125</v>
      </c>
      <c r="N103" s="112">
        <v>5</v>
      </c>
      <c r="T103" s="35" t="s">
        <v>668</v>
      </c>
    </row>
    <row r="104" spans="1:20">
      <c r="A104" s="35">
        <v>48</v>
      </c>
      <c r="B104" s="35" t="s">
        <v>338</v>
      </c>
      <c r="C104" s="35" t="s">
        <v>44</v>
      </c>
      <c r="D104" s="35" t="s">
        <v>14</v>
      </c>
      <c r="E104" s="35" t="s">
        <v>331</v>
      </c>
      <c r="F104" s="35" t="s">
        <v>330</v>
      </c>
      <c r="G104" s="35">
        <v>3</v>
      </c>
      <c r="H104" s="35" t="s">
        <v>332</v>
      </c>
      <c r="I104" s="35" t="s">
        <v>332</v>
      </c>
      <c r="J104" s="35" t="str">
        <f>_xlfn.IFNA(VLOOKUP(tbl_programList[[#This Row],[Pr. Code]],tbl_time_limit,6,FALSE),"")</f>
        <v/>
      </c>
      <c r="K104" s="159">
        <v>45206</v>
      </c>
      <c r="L104" s="160">
        <v>0.29166666666666702</v>
      </c>
      <c r="M104" s="161">
        <v>0.3125</v>
      </c>
      <c r="N104" s="112">
        <v>2</v>
      </c>
      <c r="O104" s="162" t="s">
        <v>655</v>
      </c>
      <c r="P104" s="162"/>
      <c r="Q104" s="162"/>
      <c r="R104" s="162"/>
      <c r="S104" s="162"/>
      <c r="T104" s="35" t="s">
        <v>562</v>
      </c>
    </row>
    <row r="105" spans="1:20">
      <c r="A105" s="35">
        <v>94</v>
      </c>
      <c r="B105" s="35" t="s">
        <v>382</v>
      </c>
      <c r="C105" s="35" t="s">
        <v>44</v>
      </c>
      <c r="D105" s="35" t="s">
        <v>18</v>
      </c>
      <c r="E105" s="35" t="s">
        <v>331</v>
      </c>
      <c r="F105" s="35" t="s">
        <v>330</v>
      </c>
      <c r="G105" s="35">
        <v>3</v>
      </c>
      <c r="H105" s="35" t="s">
        <v>332</v>
      </c>
      <c r="I105" s="35" t="s">
        <v>332</v>
      </c>
      <c r="J105" s="35" t="str">
        <f>_xlfn.IFNA(VLOOKUP(tbl_programList[[#This Row],[Pr. Code]],tbl_time_limit,6,FALSE),"")</f>
        <v/>
      </c>
      <c r="K105" s="159">
        <v>45206</v>
      </c>
      <c r="L105" s="160">
        <v>0.29166666666666702</v>
      </c>
      <c r="M105" s="161">
        <v>0.3125</v>
      </c>
      <c r="N105" s="112">
        <v>3</v>
      </c>
      <c r="O105" s="162" t="s">
        <v>662</v>
      </c>
      <c r="P105" s="162"/>
      <c r="Q105" s="162"/>
      <c r="R105" s="162"/>
      <c r="S105" s="162"/>
      <c r="T105" s="35" t="s">
        <v>562</v>
      </c>
    </row>
    <row r="106" spans="1:20">
      <c r="A106" s="35">
        <v>11</v>
      </c>
      <c r="B106" s="35" t="s">
        <v>244</v>
      </c>
      <c r="C106" s="35" t="s">
        <v>49</v>
      </c>
      <c r="D106" s="35" t="s">
        <v>11</v>
      </c>
      <c r="E106" s="35" t="s">
        <v>331</v>
      </c>
      <c r="F106" s="35" t="s">
        <v>330</v>
      </c>
      <c r="G106" s="35">
        <v>3</v>
      </c>
      <c r="H106" s="35" t="s">
        <v>332</v>
      </c>
      <c r="I106" s="35" t="s">
        <v>332</v>
      </c>
      <c r="J106" s="35" t="str">
        <f>_xlfn.IFNA(VLOOKUP(tbl_programList[[#This Row],[Pr. Code]],tbl_time_limit,6,FALSE),"")</f>
        <v/>
      </c>
      <c r="K106" s="159">
        <v>45206</v>
      </c>
      <c r="L106" s="160">
        <v>0.79166666666666696</v>
      </c>
      <c r="M106" s="161">
        <v>0.8125</v>
      </c>
      <c r="N106" s="112">
        <v>5</v>
      </c>
      <c r="O106" s="112" t="s">
        <v>660</v>
      </c>
      <c r="P106" s="112"/>
      <c r="Q106" s="112"/>
      <c r="R106" s="112"/>
      <c r="S106" s="112"/>
      <c r="T106" s="35" t="s">
        <v>564</v>
      </c>
    </row>
    <row r="107" spans="1:20">
      <c r="A107" s="35">
        <v>49</v>
      </c>
      <c r="B107" s="35" t="s">
        <v>339</v>
      </c>
      <c r="C107" s="35" t="s">
        <v>46</v>
      </c>
      <c r="D107" s="35" t="s">
        <v>14</v>
      </c>
      <c r="E107" s="35" t="s">
        <v>331</v>
      </c>
      <c r="F107" s="35" t="s">
        <v>330</v>
      </c>
      <c r="G107" s="35">
        <v>3</v>
      </c>
      <c r="H107" s="35" t="s">
        <v>332</v>
      </c>
      <c r="I107" s="35" t="s">
        <v>332</v>
      </c>
      <c r="J107" s="35" t="str">
        <f>_xlfn.IFNA(VLOOKUP(tbl_programList[[#This Row],[Pr. Code]],tbl_time_limit,6,FALSE),"")</f>
        <v/>
      </c>
      <c r="K107" s="159">
        <v>45206</v>
      </c>
      <c r="L107" s="160">
        <v>0.79166666666666696</v>
      </c>
      <c r="M107" s="161">
        <v>0.8125</v>
      </c>
      <c r="N107" s="112">
        <v>5</v>
      </c>
      <c r="O107" s="177" t="s">
        <v>656</v>
      </c>
      <c r="P107" s="166"/>
      <c r="Q107" s="166"/>
      <c r="R107" s="166"/>
      <c r="S107" s="166"/>
      <c r="T107" s="35" t="s">
        <v>562</v>
      </c>
    </row>
    <row r="108" spans="1:20">
      <c r="A108" s="35">
        <v>95</v>
      </c>
      <c r="B108" s="35" t="s">
        <v>383</v>
      </c>
      <c r="C108" s="35" t="s">
        <v>46</v>
      </c>
      <c r="D108" s="35" t="s">
        <v>18</v>
      </c>
      <c r="E108" s="35" t="s">
        <v>331</v>
      </c>
      <c r="F108" s="35" t="s">
        <v>330</v>
      </c>
      <c r="G108" s="35">
        <v>3</v>
      </c>
      <c r="H108" s="35" t="s">
        <v>332</v>
      </c>
      <c r="I108" s="35" t="s">
        <v>332</v>
      </c>
      <c r="J108" s="35" t="str">
        <f>_xlfn.IFNA(VLOOKUP(tbl_programList[[#This Row],[Pr. Code]],tbl_time_limit,6,FALSE),"")</f>
        <v/>
      </c>
      <c r="K108" s="159">
        <v>45206</v>
      </c>
      <c r="L108" s="160">
        <v>0.79166666666666696</v>
      </c>
      <c r="M108" s="161">
        <v>0.8125</v>
      </c>
      <c r="N108" s="112">
        <v>5</v>
      </c>
      <c r="O108" s="177" t="s">
        <v>663</v>
      </c>
      <c r="P108" s="166"/>
      <c r="Q108" s="166"/>
      <c r="R108" s="166"/>
      <c r="S108" s="166"/>
      <c r="T108" s="35" t="s">
        <v>562</v>
      </c>
    </row>
    <row r="109" spans="1:20">
      <c r="A109" s="35">
        <v>12</v>
      </c>
      <c r="B109" s="35" t="s">
        <v>245</v>
      </c>
      <c r="C109" s="35" t="s">
        <v>33</v>
      </c>
      <c r="D109" s="35" t="s">
        <v>11</v>
      </c>
      <c r="E109" s="35" t="s">
        <v>331</v>
      </c>
      <c r="F109" s="35" t="s">
        <v>330</v>
      </c>
      <c r="G109" s="35">
        <v>2</v>
      </c>
      <c r="H109" s="35" t="s">
        <v>332</v>
      </c>
      <c r="I109" s="35" t="s">
        <v>332</v>
      </c>
      <c r="J109" s="35" t="str">
        <f>_xlfn.IFNA(VLOOKUP(tbl_programList[[#This Row],[Pr. Code]],tbl_time_limit,6,FALSE),"")</f>
        <v/>
      </c>
      <c r="K109" s="159">
        <v>45206</v>
      </c>
      <c r="L109" s="160">
        <v>0.82291666666666696</v>
      </c>
      <c r="M109" s="161">
        <v>0.85416666666666696</v>
      </c>
      <c r="N109" s="112">
        <v>5</v>
      </c>
      <c r="O109" s="163"/>
      <c r="P109" s="42"/>
      <c r="Q109" s="42"/>
      <c r="R109" s="42"/>
      <c r="S109" s="42"/>
      <c r="T109" s="35" t="s">
        <v>565</v>
      </c>
    </row>
    <row r="110" spans="1:20">
      <c r="A110" s="35">
        <v>50</v>
      </c>
      <c r="B110" s="35" t="s">
        <v>340</v>
      </c>
      <c r="C110" s="35" t="s">
        <v>47</v>
      </c>
      <c r="D110" s="35" t="s">
        <v>14</v>
      </c>
      <c r="E110" s="35" t="s">
        <v>331</v>
      </c>
      <c r="F110" s="35" t="s">
        <v>330</v>
      </c>
      <c r="G110" s="35">
        <v>3</v>
      </c>
      <c r="H110" s="35" t="s">
        <v>332</v>
      </c>
      <c r="I110" s="35" t="s">
        <v>332</v>
      </c>
      <c r="J110" s="35" t="str">
        <f>_xlfn.IFNA(VLOOKUP(tbl_programList[[#This Row],[Pr. Code]],tbl_time_limit,6,FALSE),"")</f>
        <v/>
      </c>
      <c r="K110" s="159">
        <v>45206</v>
      </c>
      <c r="L110" s="160">
        <v>0.82291666666666696</v>
      </c>
      <c r="M110" s="161">
        <v>0.84375</v>
      </c>
      <c r="N110" s="112">
        <v>5</v>
      </c>
      <c r="O110" s="178" t="s">
        <v>657</v>
      </c>
      <c r="P110" s="179"/>
      <c r="Q110" s="179"/>
      <c r="R110" s="179"/>
      <c r="S110" s="179"/>
      <c r="T110" s="35" t="s">
        <v>562</v>
      </c>
    </row>
    <row r="111" spans="1:20">
      <c r="A111" s="35">
        <v>96</v>
      </c>
      <c r="B111" s="35" t="s">
        <v>384</v>
      </c>
      <c r="C111" s="35" t="s">
        <v>47</v>
      </c>
      <c r="D111" s="35" t="s">
        <v>18</v>
      </c>
      <c r="E111" s="35" t="s">
        <v>331</v>
      </c>
      <c r="F111" s="35" t="s">
        <v>330</v>
      </c>
      <c r="G111" s="35">
        <v>3</v>
      </c>
      <c r="H111" s="35" t="s">
        <v>332</v>
      </c>
      <c r="I111" s="35" t="s">
        <v>332</v>
      </c>
      <c r="J111" s="35" t="str">
        <f>_xlfn.IFNA(VLOOKUP(tbl_programList[[#This Row],[Pr. Code]],tbl_time_limit,6,FALSE),"")</f>
        <v/>
      </c>
      <c r="K111" s="159">
        <v>45206</v>
      </c>
      <c r="L111" s="160">
        <v>0.82291666666666696</v>
      </c>
      <c r="M111" s="161">
        <v>0.84375</v>
      </c>
      <c r="N111" s="112">
        <v>5</v>
      </c>
      <c r="O111" s="167" t="s">
        <v>664</v>
      </c>
      <c r="P111" s="167"/>
      <c r="Q111" s="167"/>
      <c r="R111" s="167"/>
      <c r="S111" s="167"/>
      <c r="T111" s="35" t="s">
        <v>562</v>
      </c>
    </row>
    <row r="112" spans="1:20">
      <c r="A112" s="35">
        <v>13</v>
      </c>
      <c r="B112" s="35" t="s">
        <v>246</v>
      </c>
      <c r="C112" s="35" t="s">
        <v>1</v>
      </c>
      <c r="D112" s="35" t="s">
        <v>11</v>
      </c>
      <c r="E112" s="35" t="s">
        <v>331</v>
      </c>
      <c r="F112" s="35" t="s">
        <v>330</v>
      </c>
      <c r="G112" s="35">
        <v>3</v>
      </c>
      <c r="H112" s="35" t="s">
        <v>332</v>
      </c>
      <c r="I112" s="35" t="s">
        <v>332</v>
      </c>
      <c r="J112" s="35" t="str">
        <f>_xlfn.IFNA(VLOOKUP(tbl_programList[[#This Row],[Pr. Code]],tbl_time_limit,6,FALSE),"")</f>
        <v/>
      </c>
      <c r="K112" s="159">
        <v>45206</v>
      </c>
      <c r="L112" s="160">
        <v>0.89583333333333304</v>
      </c>
      <c r="M112" s="161">
        <v>0.92708333333333304</v>
      </c>
      <c r="N112" s="112">
        <v>5</v>
      </c>
      <c r="O112" s="112" t="s">
        <v>661</v>
      </c>
      <c r="P112" s="112"/>
      <c r="Q112" s="112"/>
      <c r="R112" s="112"/>
      <c r="S112" s="112"/>
      <c r="T112" s="35" t="s">
        <v>566</v>
      </c>
    </row>
    <row r="113" spans="1:20">
      <c r="A113" s="35">
        <v>51</v>
      </c>
      <c r="B113" s="35" t="s">
        <v>341</v>
      </c>
      <c r="C113" s="35" t="s">
        <v>48</v>
      </c>
      <c r="D113" s="35" t="s">
        <v>14</v>
      </c>
      <c r="E113" s="35" t="s">
        <v>331</v>
      </c>
      <c r="F113" s="35" t="s">
        <v>330</v>
      </c>
      <c r="G113" s="35">
        <v>3</v>
      </c>
      <c r="H113" s="35" t="s">
        <v>332</v>
      </c>
      <c r="I113" s="35" t="s">
        <v>332</v>
      </c>
      <c r="J113" s="35" t="str">
        <f>_xlfn.IFNA(VLOOKUP(tbl_programList[[#This Row],[Pr. Code]],tbl_time_limit,6,FALSE),"")</f>
        <v/>
      </c>
      <c r="K113" s="159">
        <v>45206</v>
      </c>
      <c r="L113" s="160">
        <v>0.90625</v>
      </c>
      <c r="M113" s="161">
        <v>0.92708333333333304</v>
      </c>
      <c r="N113" s="112">
        <v>5</v>
      </c>
      <c r="O113" s="169" t="s">
        <v>658</v>
      </c>
      <c r="P113" s="169"/>
      <c r="Q113" s="169"/>
      <c r="R113" s="169"/>
      <c r="S113" s="169"/>
      <c r="T113" s="35" t="s">
        <v>562</v>
      </c>
    </row>
    <row r="114" spans="1:20">
      <c r="A114" s="35">
        <v>97</v>
      </c>
      <c r="B114" s="35" t="s">
        <v>385</v>
      </c>
      <c r="C114" s="35" t="s">
        <v>48</v>
      </c>
      <c r="D114" s="35" t="s">
        <v>18</v>
      </c>
      <c r="E114" s="35" t="s">
        <v>331</v>
      </c>
      <c r="F114" s="35" t="s">
        <v>330</v>
      </c>
      <c r="G114" s="35">
        <v>3</v>
      </c>
      <c r="H114" s="35" t="s">
        <v>332</v>
      </c>
      <c r="I114" s="35" t="s">
        <v>332</v>
      </c>
      <c r="J114" s="35" t="str">
        <f>_xlfn.IFNA(VLOOKUP(tbl_programList[[#This Row],[Pr. Code]],tbl_time_limit,6,FALSE),"")</f>
        <v/>
      </c>
      <c r="K114" s="159">
        <v>45206</v>
      </c>
      <c r="L114" s="160">
        <v>0.91319444444444497</v>
      </c>
      <c r="M114" s="161">
        <v>0.93402777777777801</v>
      </c>
      <c r="N114" s="112">
        <v>5</v>
      </c>
      <c r="O114" s="169" t="s">
        <v>706</v>
      </c>
      <c r="P114" s="169"/>
      <c r="Q114" s="169"/>
      <c r="R114" s="169"/>
      <c r="S114" s="169"/>
      <c r="T114" s="35" t="s">
        <v>562</v>
      </c>
    </row>
    <row r="115" spans="1:20">
      <c r="A115" s="35">
        <v>14</v>
      </c>
      <c r="B115" s="35" t="s">
        <v>247</v>
      </c>
      <c r="C115" s="35" t="s">
        <v>137</v>
      </c>
      <c r="D115" s="35" t="s">
        <v>11</v>
      </c>
      <c r="E115" s="35" t="s">
        <v>331</v>
      </c>
      <c r="F115" s="35" t="s">
        <v>330</v>
      </c>
      <c r="G115" s="35">
        <v>2</v>
      </c>
      <c r="H115" s="35" t="s">
        <v>332</v>
      </c>
      <c r="I115" s="35" t="s">
        <v>332</v>
      </c>
      <c r="J115" s="35" t="str">
        <f>_xlfn.IFNA(VLOOKUP(tbl_programList[[#This Row],[Pr. Code]],tbl_time_limit,6,FALSE),"")</f>
        <v/>
      </c>
      <c r="K115" s="159">
        <v>45207</v>
      </c>
      <c r="L115" s="160">
        <v>0.29166666666666702</v>
      </c>
      <c r="M115" s="161">
        <v>0.3125</v>
      </c>
      <c r="N115" s="112">
        <v>1</v>
      </c>
      <c r="O115" s="35" t="s">
        <v>702</v>
      </c>
      <c r="T115" s="35" t="s">
        <v>669</v>
      </c>
    </row>
    <row r="116" spans="1:20">
      <c r="A116" s="35">
        <v>99</v>
      </c>
      <c r="B116" s="35" t="s">
        <v>387</v>
      </c>
      <c r="C116" s="35" t="s">
        <v>187</v>
      </c>
      <c r="D116" s="35" t="s">
        <v>18</v>
      </c>
      <c r="E116" s="35" t="s">
        <v>331</v>
      </c>
      <c r="F116" s="35" t="s">
        <v>330</v>
      </c>
      <c r="G116" s="35">
        <v>3</v>
      </c>
      <c r="H116" s="35" t="s">
        <v>332</v>
      </c>
      <c r="I116" s="35" t="s">
        <v>332</v>
      </c>
      <c r="J116" s="35" t="str">
        <f>_xlfn.IFNA(VLOOKUP(tbl_programList[[#This Row],[Pr. Code]],tbl_time_limit,6,FALSE),"")</f>
        <v/>
      </c>
      <c r="K116" s="159">
        <v>45207</v>
      </c>
      <c r="L116" s="160">
        <v>0.29166666666666702</v>
      </c>
      <c r="M116" s="161">
        <v>0.3125</v>
      </c>
      <c r="N116" s="112">
        <v>3</v>
      </c>
      <c r="O116" s="35" t="s">
        <v>704</v>
      </c>
      <c r="T116" s="35" t="s">
        <v>610</v>
      </c>
    </row>
    <row r="117" spans="1:20">
      <c r="A117" s="35">
        <v>16</v>
      </c>
      <c r="B117" s="35" t="s">
        <v>249</v>
      </c>
      <c r="C117" s="35" t="s">
        <v>123</v>
      </c>
      <c r="D117" s="35" t="s">
        <v>11</v>
      </c>
      <c r="E117" s="35" t="s">
        <v>331</v>
      </c>
      <c r="F117" s="35" t="s">
        <v>330</v>
      </c>
      <c r="G117" s="35">
        <v>3</v>
      </c>
      <c r="H117" s="35" t="s">
        <v>332</v>
      </c>
      <c r="I117" s="35" t="s">
        <v>332</v>
      </c>
      <c r="J117" s="35" t="str">
        <f>_xlfn.IFNA(VLOOKUP(tbl_programList[[#This Row],[Pr. Code]],tbl_time_limit,6,FALSE),"")</f>
        <v/>
      </c>
      <c r="K117" s="159">
        <v>45207</v>
      </c>
      <c r="L117" s="160">
        <v>0.79166666666666696</v>
      </c>
      <c r="M117" s="161">
        <v>0.8125</v>
      </c>
      <c r="N117" s="112">
        <v>5</v>
      </c>
      <c r="O117" s="112" t="s">
        <v>703</v>
      </c>
      <c r="P117" s="112"/>
      <c r="Q117" s="112"/>
      <c r="R117" s="112"/>
      <c r="S117" s="112"/>
      <c r="T117" s="35" t="s">
        <v>568</v>
      </c>
    </row>
    <row r="118" spans="1:20">
      <c r="A118" s="35">
        <v>52</v>
      </c>
      <c r="B118" s="35" t="s">
        <v>342</v>
      </c>
      <c r="C118" s="35" t="s">
        <v>185</v>
      </c>
      <c r="D118" s="35" t="s">
        <v>14</v>
      </c>
      <c r="E118" s="35" t="s">
        <v>331</v>
      </c>
      <c r="F118" s="35" t="s">
        <v>330</v>
      </c>
      <c r="G118" s="35">
        <v>3</v>
      </c>
      <c r="H118" s="35" t="s">
        <v>333</v>
      </c>
      <c r="I118" s="35" t="s">
        <v>333</v>
      </c>
      <c r="J118" s="35" t="str">
        <f>_xlfn.IFNA(VLOOKUP(tbl_programList[[#This Row],[Pr. Code]],tbl_time_limit,6,FALSE),"")</f>
        <v/>
      </c>
      <c r="K118" s="159">
        <v>45207</v>
      </c>
      <c r="L118" s="160">
        <v>0.79166666666666696</v>
      </c>
      <c r="M118" s="161">
        <v>0.82291666666666696</v>
      </c>
      <c r="N118" s="112">
        <v>5</v>
      </c>
      <c r="T118" s="112" t="s">
        <v>589</v>
      </c>
    </row>
    <row r="119" spans="1:20">
      <c r="A119" s="35">
        <v>98</v>
      </c>
      <c r="B119" s="35" t="s">
        <v>386</v>
      </c>
      <c r="C119" s="35" t="s">
        <v>66</v>
      </c>
      <c r="D119" s="35" t="s">
        <v>18</v>
      </c>
      <c r="E119" s="35" t="s">
        <v>331</v>
      </c>
      <c r="F119" s="35" t="s">
        <v>330</v>
      </c>
      <c r="G119" s="35">
        <v>2</v>
      </c>
      <c r="H119" s="35" t="s">
        <v>332</v>
      </c>
      <c r="I119" s="35" t="s">
        <v>332</v>
      </c>
      <c r="J119" s="35" t="str">
        <f>_xlfn.IFNA(VLOOKUP(tbl_programList[[#This Row],[Pr. Code]],tbl_time_limit,6,FALSE),"")</f>
        <v/>
      </c>
      <c r="K119" s="159">
        <v>45207</v>
      </c>
      <c r="L119" s="160">
        <v>0.79166666666666696</v>
      </c>
      <c r="M119" s="161">
        <v>0.82291666666666696</v>
      </c>
      <c r="N119" s="112">
        <v>5</v>
      </c>
      <c r="T119" s="35" t="s">
        <v>609</v>
      </c>
    </row>
    <row r="120" spans="1:20">
      <c r="A120" s="35">
        <v>17</v>
      </c>
      <c r="B120" s="35" t="s">
        <v>250</v>
      </c>
      <c r="C120" s="35" t="s">
        <v>474</v>
      </c>
      <c r="D120" s="35" t="s">
        <v>11</v>
      </c>
      <c r="E120" s="35" t="s">
        <v>331</v>
      </c>
      <c r="F120" s="35" t="s">
        <v>330</v>
      </c>
      <c r="G120" s="35">
        <v>3</v>
      </c>
      <c r="H120" s="35" t="s">
        <v>332</v>
      </c>
      <c r="I120" s="35" t="s">
        <v>332</v>
      </c>
      <c r="J120" s="35" t="str">
        <f>_xlfn.IFNA(VLOOKUP(tbl_programList[[#This Row],[Pr. Code]],tbl_time_limit,6,FALSE),"")</f>
        <v/>
      </c>
      <c r="K120" s="159">
        <v>45207</v>
      </c>
      <c r="L120" s="160">
        <v>0.81944444444444497</v>
      </c>
      <c r="M120" s="161">
        <v>0.85069444444444497</v>
      </c>
      <c r="N120" s="112">
        <v>5</v>
      </c>
      <c r="T120" s="112" t="s">
        <v>569</v>
      </c>
    </row>
    <row r="121" spans="1:20">
      <c r="A121" s="35">
        <v>53</v>
      </c>
      <c r="B121" s="35" t="s">
        <v>343</v>
      </c>
      <c r="C121" s="35" t="s">
        <v>34</v>
      </c>
      <c r="D121" s="35" t="s">
        <v>14</v>
      </c>
      <c r="E121" s="35" t="s">
        <v>331</v>
      </c>
      <c r="F121" s="35" t="s">
        <v>330</v>
      </c>
      <c r="G121" s="35">
        <v>3</v>
      </c>
      <c r="H121" s="35" t="s">
        <v>333</v>
      </c>
      <c r="I121" s="35" t="s">
        <v>333</v>
      </c>
      <c r="J121" s="35" t="str">
        <f>_xlfn.IFNA(VLOOKUP(tbl_programList[[#This Row],[Pr. Code]],tbl_time_limit,6,FALSE),"")</f>
        <v/>
      </c>
      <c r="K121" s="159">
        <v>45207</v>
      </c>
      <c r="L121" s="160">
        <v>0.82986111111111105</v>
      </c>
      <c r="M121" s="161">
        <v>0.85069444444444497</v>
      </c>
      <c r="N121" s="112">
        <v>5</v>
      </c>
      <c r="T121" s="35" t="s">
        <v>590</v>
      </c>
    </row>
    <row r="122" spans="1:20">
      <c r="A122" s="35">
        <v>100</v>
      </c>
      <c r="B122" s="35" t="s">
        <v>388</v>
      </c>
      <c r="C122" s="35" t="s">
        <v>52</v>
      </c>
      <c r="D122" s="35" t="s">
        <v>18</v>
      </c>
      <c r="E122" s="35" t="s">
        <v>331</v>
      </c>
      <c r="F122" s="35" t="s">
        <v>330</v>
      </c>
      <c r="G122" s="35">
        <v>3</v>
      </c>
      <c r="H122" s="35" t="s">
        <v>332</v>
      </c>
      <c r="I122" s="35" t="s">
        <v>332</v>
      </c>
      <c r="J122" s="35" t="str">
        <f>_xlfn.IFNA(VLOOKUP(tbl_programList[[#This Row],[Pr. Code]],tbl_time_limit,6,FALSE),"")</f>
        <v/>
      </c>
      <c r="K122" s="159">
        <v>45207</v>
      </c>
      <c r="L122" s="160">
        <v>0.82986111111111105</v>
      </c>
      <c r="M122" s="161">
        <v>0.85069444444444497</v>
      </c>
      <c r="N122" s="112">
        <v>5</v>
      </c>
      <c r="O122" s="112" t="s">
        <v>707</v>
      </c>
      <c r="P122" s="112"/>
      <c r="Q122" s="112"/>
      <c r="R122" s="112"/>
      <c r="S122" s="112"/>
      <c r="T122" s="35" t="s">
        <v>610</v>
      </c>
    </row>
    <row r="123" spans="1:20">
      <c r="A123" s="35">
        <v>18</v>
      </c>
      <c r="B123" s="35" t="s">
        <v>251</v>
      </c>
      <c r="C123" s="35" t="s">
        <v>36</v>
      </c>
      <c r="D123" s="35" t="s">
        <v>11</v>
      </c>
      <c r="E123" s="35" t="s">
        <v>331</v>
      </c>
      <c r="F123" s="35" t="s">
        <v>330</v>
      </c>
      <c r="G123" s="35">
        <v>3</v>
      </c>
      <c r="H123" s="35" t="s">
        <v>332</v>
      </c>
      <c r="I123" s="35" t="s">
        <v>332</v>
      </c>
      <c r="J123" s="35" t="str">
        <f>_xlfn.IFNA(VLOOKUP(tbl_programList[[#This Row],[Pr. Code]],tbl_time_limit,6,FALSE),"")</f>
        <v/>
      </c>
      <c r="K123" s="159">
        <v>45207</v>
      </c>
      <c r="L123" s="160">
        <v>0.90625</v>
      </c>
      <c r="M123" s="161">
        <v>0.42708333333333298</v>
      </c>
      <c r="N123" s="112">
        <v>5</v>
      </c>
      <c r="O123" s="112" t="s">
        <v>705</v>
      </c>
      <c r="P123" s="112"/>
      <c r="Q123" s="112"/>
      <c r="R123" s="112"/>
      <c r="S123" s="112"/>
      <c r="T123" s="35" t="s">
        <v>570</v>
      </c>
    </row>
    <row r="124" spans="1:20">
      <c r="A124" s="35">
        <v>104</v>
      </c>
      <c r="B124" s="35" t="s">
        <v>392</v>
      </c>
      <c r="C124" s="35" t="s">
        <v>37</v>
      </c>
      <c r="D124" s="35" t="s">
        <v>18</v>
      </c>
      <c r="E124" s="35" t="s">
        <v>331</v>
      </c>
      <c r="F124" s="35" t="s">
        <v>330</v>
      </c>
      <c r="G124" s="35">
        <v>3</v>
      </c>
      <c r="H124" s="35" t="s">
        <v>333</v>
      </c>
      <c r="I124" s="35" t="s">
        <v>333</v>
      </c>
      <c r="J124" s="35" t="str">
        <f>_xlfn.IFNA(VLOOKUP(tbl_programList[[#This Row],[Pr. Code]],tbl_time_limit,6,FALSE),"")</f>
        <v/>
      </c>
      <c r="K124" s="159">
        <v>45207</v>
      </c>
      <c r="L124" s="160">
        <v>0.91319444444444497</v>
      </c>
      <c r="M124" s="161">
        <v>0.93402777777777801</v>
      </c>
      <c r="N124" s="112">
        <v>5</v>
      </c>
      <c r="T124" s="35" t="s">
        <v>613</v>
      </c>
    </row>
    <row r="125" spans="1:20">
      <c r="A125" s="35">
        <v>55</v>
      </c>
      <c r="B125" s="35" t="s">
        <v>345</v>
      </c>
      <c r="C125" s="35" t="s">
        <v>37</v>
      </c>
      <c r="D125" s="35" t="s">
        <v>14</v>
      </c>
      <c r="E125" s="35" t="s">
        <v>331</v>
      </c>
      <c r="F125" s="35" t="s">
        <v>330</v>
      </c>
      <c r="G125" s="35">
        <v>3</v>
      </c>
      <c r="H125" s="35" t="s">
        <v>333</v>
      </c>
      <c r="I125" s="35" t="s">
        <v>333</v>
      </c>
      <c r="J125" s="35" t="str">
        <f>_xlfn.IFNA(VLOOKUP(tbl_programList[[#This Row],[Pr. Code]],tbl_time_limit,6,FALSE),"")</f>
        <v/>
      </c>
      <c r="K125" s="159">
        <v>45207</v>
      </c>
      <c r="L125" s="160">
        <v>0.91666666666666696</v>
      </c>
      <c r="M125" s="161">
        <v>0.9375</v>
      </c>
      <c r="N125" s="112">
        <v>5</v>
      </c>
      <c r="T125" s="35" t="s">
        <v>591</v>
      </c>
    </row>
    <row r="126" spans="1:20">
      <c r="A126" s="35">
        <v>153</v>
      </c>
      <c r="B126" s="35" t="s">
        <v>287</v>
      </c>
      <c r="C126" s="35" t="s">
        <v>70</v>
      </c>
      <c r="D126" s="35" t="s">
        <v>21</v>
      </c>
      <c r="E126" s="35" t="s">
        <v>331</v>
      </c>
      <c r="F126" s="35" t="s">
        <v>330</v>
      </c>
      <c r="G126" s="35">
        <v>2</v>
      </c>
      <c r="H126" s="35" t="s">
        <v>332</v>
      </c>
      <c r="I126" s="35" t="s">
        <v>332</v>
      </c>
      <c r="J126" s="35" t="str">
        <f>_xlfn.IFNA(VLOOKUP(tbl_programList[[#This Row],[Pr. Code]],tbl_time_limit,6,FALSE),"")</f>
        <v/>
      </c>
      <c r="K126" s="159">
        <v>45208</v>
      </c>
      <c r="L126" s="160">
        <v>0.29166666666666669</v>
      </c>
      <c r="M126" s="161">
        <v>0.3125</v>
      </c>
      <c r="N126" s="112">
        <v>4</v>
      </c>
      <c r="O126" s="35" t="s">
        <v>715</v>
      </c>
      <c r="T126" s="35" t="s">
        <v>701</v>
      </c>
    </row>
    <row r="127" spans="1:20">
      <c r="A127" s="35">
        <v>20</v>
      </c>
      <c r="B127" s="35" t="s">
        <v>253</v>
      </c>
      <c r="C127" s="35" t="s">
        <v>39</v>
      </c>
      <c r="D127" s="35" t="s">
        <v>11</v>
      </c>
      <c r="E127" s="35" t="s">
        <v>331</v>
      </c>
      <c r="F127" s="35" t="s">
        <v>330</v>
      </c>
      <c r="G127" s="35">
        <v>3</v>
      </c>
      <c r="H127" s="35" t="s">
        <v>332</v>
      </c>
      <c r="I127" s="35" t="s">
        <v>332</v>
      </c>
      <c r="J127" s="35" t="str">
        <f>_xlfn.IFNA(VLOOKUP(tbl_programList[[#This Row],[Pr. Code]],tbl_time_limit,6,FALSE),"")</f>
        <v/>
      </c>
      <c r="K127" s="159">
        <v>45208</v>
      </c>
      <c r="L127" s="160">
        <v>0.29166666666666702</v>
      </c>
      <c r="M127" s="161">
        <v>0.3125</v>
      </c>
      <c r="N127" s="112">
        <v>1</v>
      </c>
      <c r="O127" s="112" t="s">
        <v>716</v>
      </c>
      <c r="P127" s="112"/>
      <c r="Q127" s="112"/>
      <c r="R127" s="112"/>
      <c r="S127" s="112"/>
      <c r="T127" s="35" t="s">
        <v>572</v>
      </c>
    </row>
    <row r="128" spans="1:20">
      <c r="A128" s="35">
        <v>56</v>
      </c>
      <c r="B128" s="35" t="s">
        <v>346</v>
      </c>
      <c r="C128" s="35" t="s">
        <v>49</v>
      </c>
      <c r="D128" s="35" t="s">
        <v>14</v>
      </c>
      <c r="E128" s="35" t="s">
        <v>331</v>
      </c>
      <c r="F128" s="35" t="s">
        <v>330</v>
      </c>
      <c r="G128" s="35">
        <v>3</v>
      </c>
      <c r="H128" s="35" t="s">
        <v>332</v>
      </c>
      <c r="I128" s="35" t="s">
        <v>332</v>
      </c>
      <c r="J128" s="35" t="str">
        <f>_xlfn.IFNA(VLOOKUP(tbl_programList[[#This Row],[Pr. Code]],tbl_time_limit,6,FALSE),"")</f>
        <v/>
      </c>
      <c r="K128" s="159">
        <v>45208</v>
      </c>
      <c r="L128" s="160">
        <v>0.29166666666666702</v>
      </c>
      <c r="M128" s="161">
        <v>0.3125</v>
      </c>
      <c r="N128" s="112">
        <v>2</v>
      </c>
      <c r="O128" s="35" t="s">
        <v>709</v>
      </c>
      <c r="T128" s="35" t="s">
        <v>592</v>
      </c>
    </row>
    <row r="129" spans="1:20">
      <c r="A129" s="35">
        <v>107</v>
      </c>
      <c r="B129" s="35" t="s">
        <v>395</v>
      </c>
      <c r="C129" s="35" t="s">
        <v>70</v>
      </c>
      <c r="D129" s="35" t="s">
        <v>18</v>
      </c>
      <c r="E129" s="35" t="s">
        <v>331</v>
      </c>
      <c r="F129" s="35" t="s">
        <v>330</v>
      </c>
      <c r="G129" s="35">
        <v>2</v>
      </c>
      <c r="H129" s="35" t="s">
        <v>332</v>
      </c>
      <c r="I129" s="35" t="s">
        <v>332</v>
      </c>
      <c r="J129" s="35" t="str">
        <f>_xlfn.IFNA(VLOOKUP(tbl_programList[[#This Row],[Pr. Code]],tbl_time_limit,6,FALSE),"")</f>
        <v/>
      </c>
      <c r="K129" s="159">
        <v>45208</v>
      </c>
      <c r="L129" s="160">
        <v>0.29166666666666702</v>
      </c>
      <c r="M129" s="161">
        <v>0.3125</v>
      </c>
      <c r="N129" s="112">
        <v>3</v>
      </c>
      <c r="O129" s="112" t="s">
        <v>714</v>
      </c>
      <c r="P129" s="112"/>
      <c r="Q129" s="112"/>
      <c r="R129" s="112"/>
      <c r="S129" s="112"/>
      <c r="T129" s="35" t="s">
        <v>701</v>
      </c>
    </row>
    <row r="130" spans="1:20">
      <c r="A130" s="35">
        <v>19</v>
      </c>
      <c r="B130" s="35" t="s">
        <v>252</v>
      </c>
      <c r="C130" s="35" t="s">
        <v>136</v>
      </c>
      <c r="D130" s="35" t="s">
        <v>11</v>
      </c>
      <c r="E130" s="35" t="s">
        <v>331</v>
      </c>
      <c r="F130" s="35" t="s">
        <v>330</v>
      </c>
      <c r="G130" s="35">
        <v>3</v>
      </c>
      <c r="H130" s="35" t="s">
        <v>332</v>
      </c>
      <c r="I130" s="35" t="s">
        <v>332</v>
      </c>
      <c r="J130" s="35" t="str">
        <f>_xlfn.IFNA(VLOOKUP(tbl_programList[[#This Row],[Pr. Code]],tbl_time_limit,6,FALSE),"")</f>
        <v/>
      </c>
      <c r="K130" s="159">
        <v>45208</v>
      </c>
      <c r="L130" s="160">
        <v>0.79166666666666696</v>
      </c>
      <c r="M130" s="161">
        <v>0.82291666666666696</v>
      </c>
      <c r="N130" s="112">
        <v>5</v>
      </c>
      <c r="T130" s="35" t="s">
        <v>571</v>
      </c>
    </row>
    <row r="131" spans="1:20">
      <c r="A131" s="35">
        <v>57</v>
      </c>
      <c r="B131" s="35" t="s">
        <v>347</v>
      </c>
      <c r="C131" s="35" t="s">
        <v>459</v>
      </c>
      <c r="D131" s="35" t="s">
        <v>14</v>
      </c>
      <c r="E131" s="35" t="s">
        <v>331</v>
      </c>
      <c r="F131" s="35" t="s">
        <v>330</v>
      </c>
      <c r="G131" s="35">
        <v>2</v>
      </c>
      <c r="H131" s="35" t="s">
        <v>332</v>
      </c>
      <c r="I131" s="35" t="s">
        <v>332</v>
      </c>
      <c r="J131" s="35" t="str">
        <f>_xlfn.IFNA(VLOOKUP(tbl_programList[[#This Row],[Pr. Code]],tbl_time_limit,6,FALSE),"")</f>
        <v/>
      </c>
      <c r="K131" s="159">
        <v>45208</v>
      </c>
      <c r="L131" s="160">
        <v>0.79166666666666696</v>
      </c>
      <c r="M131" s="161">
        <v>0.83333333333333304</v>
      </c>
      <c r="N131" s="112">
        <v>5</v>
      </c>
      <c r="O131" s="35" t="s">
        <v>718</v>
      </c>
      <c r="T131" s="35" t="s">
        <v>573</v>
      </c>
    </row>
    <row r="132" spans="1:20">
      <c r="A132" s="35">
        <v>101</v>
      </c>
      <c r="B132" s="35" t="s">
        <v>389</v>
      </c>
      <c r="C132" s="35" t="s">
        <v>38</v>
      </c>
      <c r="D132" s="35" t="s">
        <v>18</v>
      </c>
      <c r="E132" s="35" t="s">
        <v>331</v>
      </c>
      <c r="F132" s="35" t="s">
        <v>330</v>
      </c>
      <c r="G132" s="35">
        <v>3</v>
      </c>
      <c r="H132" s="35" t="s">
        <v>333</v>
      </c>
      <c r="I132" s="35" t="s">
        <v>333</v>
      </c>
      <c r="J132" s="35" t="str">
        <f>_xlfn.IFNA(VLOOKUP(tbl_programList[[#This Row],[Pr. Code]],tbl_time_limit,6,FALSE),"")</f>
        <v/>
      </c>
      <c r="K132" s="159">
        <v>45208</v>
      </c>
      <c r="L132" s="160">
        <v>0.79166666666666696</v>
      </c>
      <c r="M132" s="161">
        <v>0.82291666666666696</v>
      </c>
      <c r="N132" s="112">
        <v>5</v>
      </c>
      <c r="T132" s="35" t="s">
        <v>611</v>
      </c>
    </row>
    <row r="133" spans="1:20">
      <c r="A133" s="35">
        <v>167</v>
      </c>
      <c r="B133" s="35" t="s">
        <v>301</v>
      </c>
      <c r="C133" s="35" t="s">
        <v>68</v>
      </c>
      <c r="D133" s="35" t="s">
        <v>21</v>
      </c>
      <c r="E133" s="35" t="s">
        <v>331</v>
      </c>
      <c r="F133" s="35" t="s">
        <v>330</v>
      </c>
      <c r="G133" s="35">
        <v>2</v>
      </c>
      <c r="H133" s="35" t="s">
        <v>332</v>
      </c>
      <c r="I133" s="35" t="s">
        <v>332</v>
      </c>
      <c r="J133" s="35" t="str">
        <f>_xlfn.IFNA(VLOOKUP(tbl_programList[[#This Row],[Pr. Code]],tbl_time_limit,6,FALSE),"")</f>
        <v/>
      </c>
      <c r="K133" s="159">
        <v>45208</v>
      </c>
      <c r="L133" s="160">
        <v>0.79166666666666696</v>
      </c>
      <c r="M133" s="161">
        <v>0.82291666666666696</v>
      </c>
      <c r="N133" s="112">
        <v>5</v>
      </c>
      <c r="T133" s="35" t="s">
        <v>635</v>
      </c>
    </row>
    <row r="134" spans="1:20">
      <c r="A134" s="35">
        <v>106</v>
      </c>
      <c r="B134" s="35" t="s">
        <v>394</v>
      </c>
      <c r="C134" s="35" t="s">
        <v>58</v>
      </c>
      <c r="D134" s="35" t="s">
        <v>18</v>
      </c>
      <c r="E134" s="35" t="s">
        <v>331</v>
      </c>
      <c r="F134" s="35" t="s">
        <v>330</v>
      </c>
      <c r="G134" s="35">
        <v>3</v>
      </c>
      <c r="H134" s="35" t="s">
        <v>332</v>
      </c>
      <c r="I134" s="35" t="s">
        <v>332</v>
      </c>
      <c r="J134" s="35" t="str">
        <f>_xlfn.IFNA(VLOOKUP(tbl_programList[[#This Row],[Pr. Code]],tbl_time_limit,6,FALSE),"")</f>
        <v/>
      </c>
      <c r="K134" s="159">
        <v>45208</v>
      </c>
      <c r="L134" s="160">
        <v>0.82986111111111105</v>
      </c>
      <c r="M134" s="161">
        <v>0.85069444444444497</v>
      </c>
      <c r="N134" s="112">
        <v>5</v>
      </c>
      <c r="O134" s="35" t="s">
        <v>710</v>
      </c>
      <c r="T134" s="35" t="s">
        <v>592</v>
      </c>
    </row>
    <row r="135" spans="1:20">
      <c r="A135" s="35">
        <v>144</v>
      </c>
      <c r="B135" s="35" t="s">
        <v>278</v>
      </c>
      <c r="C135" s="35" t="s">
        <v>118</v>
      </c>
      <c r="D135" s="35" t="s">
        <v>21</v>
      </c>
      <c r="E135" s="35" t="s">
        <v>331</v>
      </c>
      <c r="F135" s="35" t="s">
        <v>330</v>
      </c>
      <c r="G135" s="35">
        <v>3</v>
      </c>
      <c r="H135" s="35" t="s">
        <v>332</v>
      </c>
      <c r="I135" s="35" t="s">
        <v>332</v>
      </c>
      <c r="J135" s="35" t="str">
        <f>_xlfn.IFNA(VLOOKUP(tbl_programList[[#This Row],[Pr. Code]],tbl_time_limit,6,FALSE),"")</f>
        <v/>
      </c>
      <c r="K135" s="159">
        <v>45208</v>
      </c>
      <c r="L135" s="160">
        <v>0.875</v>
      </c>
      <c r="M135" s="161">
        <v>0.90625</v>
      </c>
      <c r="N135" s="112">
        <v>5</v>
      </c>
      <c r="O135" s="35" t="s">
        <v>711</v>
      </c>
      <c r="T135" s="35" t="s">
        <v>629</v>
      </c>
    </row>
    <row r="136" spans="1:20">
      <c r="A136" s="35">
        <v>147</v>
      </c>
      <c r="B136" s="35" t="s">
        <v>281</v>
      </c>
      <c r="C136" s="35" t="s">
        <v>44</v>
      </c>
      <c r="D136" s="35" t="s">
        <v>21</v>
      </c>
      <c r="E136" s="35" t="s">
        <v>331</v>
      </c>
      <c r="F136" s="35" t="s">
        <v>330</v>
      </c>
      <c r="G136" s="35">
        <v>3</v>
      </c>
      <c r="H136" s="35" t="s">
        <v>332</v>
      </c>
      <c r="I136" s="35" t="s">
        <v>332</v>
      </c>
      <c r="J136" s="35" t="str">
        <f>_xlfn.IFNA(VLOOKUP(tbl_programList[[#This Row],[Pr. Code]],tbl_time_limit,6,FALSE),"")</f>
        <v/>
      </c>
      <c r="K136" s="159">
        <v>45208</v>
      </c>
      <c r="L136" s="160">
        <v>0.91319444444444497</v>
      </c>
      <c r="M136" s="161">
        <v>0.93402777777777801</v>
      </c>
      <c r="N136" s="112">
        <v>5</v>
      </c>
      <c r="O136" s="112" t="s">
        <v>712</v>
      </c>
      <c r="P136" s="112"/>
      <c r="Q136" s="112"/>
      <c r="R136" s="112"/>
      <c r="S136" s="112"/>
      <c r="T136" s="35" t="s">
        <v>562</v>
      </c>
    </row>
    <row r="137" spans="1:20">
      <c r="A137" s="35">
        <v>58</v>
      </c>
      <c r="B137" s="35" t="s">
        <v>348</v>
      </c>
      <c r="C137" s="35" t="s">
        <v>50</v>
      </c>
      <c r="D137" s="35" t="s">
        <v>14</v>
      </c>
      <c r="E137" s="35" t="s">
        <v>331</v>
      </c>
      <c r="F137" s="35" t="s">
        <v>330</v>
      </c>
      <c r="G137" s="35">
        <v>3</v>
      </c>
      <c r="H137" s="35" t="s">
        <v>332</v>
      </c>
      <c r="I137" s="35" t="s">
        <v>332</v>
      </c>
      <c r="J137" s="35" t="str">
        <f>_xlfn.IFNA(VLOOKUP(tbl_programList[[#This Row],[Pr. Code]],tbl_time_limit,6,FALSE),"")</f>
        <v/>
      </c>
      <c r="K137" s="159">
        <v>45208</v>
      </c>
      <c r="L137" s="160">
        <v>0.91666666666666696</v>
      </c>
      <c r="M137" s="161">
        <v>0.9375</v>
      </c>
      <c r="N137" s="112">
        <v>5</v>
      </c>
      <c r="O137" s="35" t="s">
        <v>713</v>
      </c>
      <c r="T137" s="35" t="s">
        <v>593</v>
      </c>
    </row>
    <row r="138" spans="1:20">
      <c r="A138" s="35">
        <v>105</v>
      </c>
      <c r="B138" s="35" t="s">
        <v>393</v>
      </c>
      <c r="C138" s="35" t="s">
        <v>56</v>
      </c>
      <c r="D138" s="35" t="s">
        <v>18</v>
      </c>
      <c r="E138" s="35" t="s">
        <v>331</v>
      </c>
      <c r="F138" s="35" t="s">
        <v>330</v>
      </c>
      <c r="G138" s="35">
        <v>3</v>
      </c>
      <c r="H138" s="35" t="s">
        <v>332</v>
      </c>
      <c r="I138" s="35" t="s">
        <v>332</v>
      </c>
      <c r="J138" s="35" t="str">
        <f>_xlfn.IFNA(VLOOKUP(tbl_programList[[#This Row],[Pr. Code]],tbl_time_limit,6,FALSE),"")</f>
        <v/>
      </c>
      <c r="K138" s="159">
        <v>45208</v>
      </c>
      <c r="L138" s="160" t="s">
        <v>665</v>
      </c>
      <c r="M138" s="161">
        <v>0.93402777777777801</v>
      </c>
      <c r="N138" s="112">
        <v>5</v>
      </c>
      <c r="O138" s="35" t="s">
        <v>717</v>
      </c>
      <c r="T138" s="35" t="s">
        <v>592</v>
      </c>
    </row>
    <row r="139" spans="1:20">
      <c r="A139" s="35">
        <v>154</v>
      </c>
      <c r="B139" s="35" t="s">
        <v>288</v>
      </c>
      <c r="C139" s="35" t="s">
        <v>50</v>
      </c>
      <c r="D139" s="35" t="s">
        <v>21</v>
      </c>
      <c r="E139" s="35" t="s">
        <v>331</v>
      </c>
      <c r="F139" s="35" t="s">
        <v>330</v>
      </c>
      <c r="G139" s="35">
        <v>3</v>
      </c>
      <c r="H139" s="35" t="s">
        <v>332</v>
      </c>
      <c r="I139" s="35" t="s">
        <v>332</v>
      </c>
      <c r="J139" s="35" t="str">
        <f>_xlfn.IFNA(VLOOKUP(tbl_programList[[#This Row],[Pr. Code]],tbl_time_limit,6,FALSE),"")</f>
        <v/>
      </c>
      <c r="K139" s="159">
        <v>45209</v>
      </c>
      <c r="L139" s="160">
        <v>0.29166666666666669</v>
      </c>
      <c r="M139" s="161">
        <v>0.3125</v>
      </c>
      <c r="N139" s="112">
        <v>0</v>
      </c>
      <c r="O139" s="35" t="s">
        <v>722</v>
      </c>
      <c r="T139" s="35" t="s">
        <v>631</v>
      </c>
    </row>
    <row r="140" spans="1:20">
      <c r="A140" s="35">
        <v>59</v>
      </c>
      <c r="B140" s="35" t="s">
        <v>349</v>
      </c>
      <c r="C140" s="35" t="s">
        <v>51</v>
      </c>
      <c r="D140" s="35" t="s">
        <v>14</v>
      </c>
      <c r="E140" s="35" t="s">
        <v>331</v>
      </c>
      <c r="F140" s="35" t="s">
        <v>330</v>
      </c>
      <c r="G140" s="35">
        <v>3</v>
      </c>
      <c r="H140" s="35" t="s">
        <v>332</v>
      </c>
      <c r="I140" s="35" t="s">
        <v>332</v>
      </c>
      <c r="J140" s="35" t="str">
        <f>_xlfn.IFNA(VLOOKUP(tbl_programList[[#This Row],[Pr. Code]],tbl_time_limit,6,FALSE),"")</f>
        <v/>
      </c>
      <c r="K140" s="159">
        <v>45209</v>
      </c>
      <c r="L140" s="160">
        <v>0.29166666666666702</v>
      </c>
      <c r="M140" s="161">
        <v>0.3125</v>
      </c>
      <c r="N140" s="112">
        <v>2</v>
      </c>
      <c r="O140" s="35" t="s">
        <v>720</v>
      </c>
      <c r="T140" s="35" t="s">
        <v>593</v>
      </c>
    </row>
    <row r="141" spans="1:20">
      <c r="A141" s="35">
        <v>108</v>
      </c>
      <c r="B141" s="35" t="s">
        <v>396</v>
      </c>
      <c r="C141" s="35" t="s">
        <v>50</v>
      </c>
      <c r="D141" s="35" t="s">
        <v>18</v>
      </c>
      <c r="E141" s="35" t="s">
        <v>331</v>
      </c>
      <c r="F141" s="35" t="s">
        <v>330</v>
      </c>
      <c r="G141" s="35">
        <v>3</v>
      </c>
      <c r="H141" s="35" t="s">
        <v>332</v>
      </c>
      <c r="I141" s="35" t="s">
        <v>332</v>
      </c>
      <c r="J141" s="35" t="str">
        <f>_xlfn.IFNA(VLOOKUP(tbl_programList[[#This Row],[Pr. Code]],tbl_time_limit,6,FALSE),"")</f>
        <v/>
      </c>
      <c r="K141" s="159">
        <v>45209</v>
      </c>
      <c r="L141" s="160">
        <v>0.29166666666666702</v>
      </c>
      <c r="M141" s="161">
        <v>0.3125</v>
      </c>
      <c r="N141" s="112">
        <v>3</v>
      </c>
      <c r="O141" s="35" t="s">
        <v>721</v>
      </c>
      <c r="T141" s="35" t="s">
        <v>593</v>
      </c>
    </row>
    <row r="142" spans="1:20">
      <c r="A142" s="35">
        <v>21</v>
      </c>
      <c r="B142" s="35" t="s">
        <v>254</v>
      </c>
      <c r="C142" s="35" t="s">
        <v>451</v>
      </c>
      <c r="D142" s="35" t="s">
        <v>11</v>
      </c>
      <c r="E142" s="35" t="s">
        <v>331</v>
      </c>
      <c r="F142" s="35" t="s">
        <v>330</v>
      </c>
      <c r="G142" s="35">
        <v>2</v>
      </c>
      <c r="H142" s="35" t="s">
        <v>332</v>
      </c>
      <c r="I142" s="35" t="s">
        <v>332</v>
      </c>
      <c r="J142" s="35" t="str">
        <f>_xlfn.IFNA(VLOOKUP(tbl_programList[[#This Row],[Pr. Code]],tbl_time_limit,6,FALSE),"")</f>
        <v/>
      </c>
      <c r="K142" s="159">
        <v>45209</v>
      </c>
      <c r="L142" s="160">
        <v>0.79166666666666696</v>
      </c>
      <c r="M142" s="161">
        <v>0.83333333333333304</v>
      </c>
      <c r="N142" s="112">
        <v>5</v>
      </c>
      <c r="O142" s="35" t="s">
        <v>719</v>
      </c>
      <c r="T142" s="35" t="s">
        <v>670</v>
      </c>
    </row>
    <row r="143" spans="1:20">
      <c r="A143" s="35">
        <v>60</v>
      </c>
      <c r="B143" s="35" t="s">
        <v>350</v>
      </c>
      <c r="C143" s="35" t="s">
        <v>53</v>
      </c>
      <c r="D143" s="35" t="s">
        <v>14</v>
      </c>
      <c r="E143" s="35" t="s">
        <v>331</v>
      </c>
      <c r="F143" s="35" t="s">
        <v>330</v>
      </c>
      <c r="G143" s="35">
        <v>3</v>
      </c>
      <c r="H143" s="35" t="s">
        <v>332</v>
      </c>
      <c r="I143" s="35" t="s">
        <v>332</v>
      </c>
      <c r="J143" s="35" t="str">
        <f>_xlfn.IFNA(VLOOKUP(tbl_programList[[#This Row],[Pr. Code]],tbl_time_limit,6,FALSE),"")</f>
        <v/>
      </c>
      <c r="K143" s="159">
        <v>45209</v>
      </c>
      <c r="L143" s="160">
        <v>0.79166666666666696</v>
      </c>
      <c r="M143" s="161">
        <v>0.8125</v>
      </c>
      <c r="N143" s="112">
        <v>5</v>
      </c>
      <c r="O143" s="35" t="s">
        <v>723</v>
      </c>
      <c r="T143" s="35" t="s">
        <v>593</v>
      </c>
    </row>
    <row r="144" spans="1:20">
      <c r="A144" s="35">
        <v>102</v>
      </c>
      <c r="B144" s="35" t="s">
        <v>390</v>
      </c>
      <c r="C144" s="35" t="s">
        <v>447</v>
      </c>
      <c r="D144" s="35" t="s">
        <v>18</v>
      </c>
      <c r="E144" s="35" t="s">
        <v>331</v>
      </c>
      <c r="F144" s="35" t="s">
        <v>330</v>
      </c>
      <c r="G144" s="35">
        <v>3</v>
      </c>
      <c r="H144" s="35" t="s">
        <v>333</v>
      </c>
      <c r="I144" s="35" t="s">
        <v>333</v>
      </c>
      <c r="J144" s="35" t="str">
        <f>_xlfn.IFNA(VLOOKUP(tbl_programList[[#This Row],[Pr. Code]],tbl_time_limit,6,FALSE),"")</f>
        <v/>
      </c>
      <c r="K144" s="159">
        <v>45209</v>
      </c>
      <c r="L144" s="160">
        <v>0.79166666666666696</v>
      </c>
      <c r="M144" s="161">
        <v>0.82291666666666696</v>
      </c>
      <c r="N144" s="112">
        <v>5</v>
      </c>
      <c r="T144" s="35" t="s">
        <v>612</v>
      </c>
    </row>
    <row r="145" spans="1:20">
      <c r="A145" s="35">
        <v>149</v>
      </c>
      <c r="B145" s="35" t="s">
        <v>283</v>
      </c>
      <c r="C145" s="35" t="s">
        <v>48</v>
      </c>
      <c r="D145" s="35" t="s">
        <v>21</v>
      </c>
      <c r="E145" s="35" t="s">
        <v>331</v>
      </c>
      <c r="F145" s="35" t="s">
        <v>330</v>
      </c>
      <c r="G145" s="35">
        <v>3</v>
      </c>
      <c r="H145" s="35" t="s">
        <v>332</v>
      </c>
      <c r="I145" s="35" t="s">
        <v>332</v>
      </c>
      <c r="J145" s="35" t="str">
        <f>_xlfn.IFNA(VLOOKUP(tbl_programList[[#This Row],[Pr. Code]],tbl_time_limit,6,FALSE),"")</f>
        <v/>
      </c>
      <c r="K145" s="159">
        <v>45209</v>
      </c>
      <c r="L145" s="160">
        <v>0.79166666666666696</v>
      </c>
      <c r="M145" s="161">
        <v>0.8125</v>
      </c>
      <c r="N145" s="112">
        <v>5</v>
      </c>
      <c r="O145" s="35" t="s">
        <v>724</v>
      </c>
      <c r="T145" s="35" t="s">
        <v>562</v>
      </c>
    </row>
    <row r="146" spans="1:20">
      <c r="A146" s="35">
        <v>61</v>
      </c>
      <c r="B146" s="35" t="s">
        <v>351</v>
      </c>
      <c r="C146" s="35" t="s">
        <v>55</v>
      </c>
      <c r="D146" s="35" t="s">
        <v>14</v>
      </c>
      <c r="E146" s="35" t="s">
        <v>331</v>
      </c>
      <c r="F146" s="35" t="s">
        <v>330</v>
      </c>
      <c r="G146" s="35">
        <v>3</v>
      </c>
      <c r="H146" s="35" t="s">
        <v>332</v>
      </c>
      <c r="I146" s="35" t="s">
        <v>332</v>
      </c>
      <c r="J146" s="35" t="str">
        <f>_xlfn.IFNA(VLOOKUP(tbl_programList[[#This Row],[Pr. Code]],tbl_time_limit,6,FALSE),"")</f>
        <v/>
      </c>
      <c r="K146" s="159">
        <v>45209</v>
      </c>
      <c r="L146" s="160">
        <v>0.82291666666666696</v>
      </c>
      <c r="M146" s="161">
        <v>0.84375</v>
      </c>
      <c r="N146" s="112">
        <v>5</v>
      </c>
      <c r="O146" s="35" t="s">
        <v>725</v>
      </c>
      <c r="T146" s="35" t="s">
        <v>593</v>
      </c>
    </row>
    <row r="147" spans="1:20">
      <c r="A147" s="35">
        <v>109</v>
      </c>
      <c r="B147" s="35" t="s">
        <v>397</v>
      </c>
      <c r="C147" s="35" t="s">
        <v>51</v>
      </c>
      <c r="D147" s="35" t="s">
        <v>18</v>
      </c>
      <c r="E147" s="35" t="s">
        <v>331</v>
      </c>
      <c r="F147" s="35" t="s">
        <v>330</v>
      </c>
      <c r="G147" s="35">
        <v>3</v>
      </c>
      <c r="H147" s="35" t="s">
        <v>332</v>
      </c>
      <c r="I147" s="35" t="s">
        <v>332</v>
      </c>
      <c r="J147" s="35" t="str">
        <f>_xlfn.IFNA(VLOOKUP(tbl_programList[[#This Row],[Pr. Code]],tbl_time_limit,6,FALSE),"")</f>
        <v/>
      </c>
      <c r="K147" s="159">
        <v>45209</v>
      </c>
      <c r="L147" s="160">
        <v>0.82986111111111105</v>
      </c>
      <c r="M147" s="161">
        <v>0.85069444444444497</v>
      </c>
      <c r="N147" s="112">
        <v>5</v>
      </c>
      <c r="O147" s="35" t="s">
        <v>726</v>
      </c>
      <c r="T147" s="35" t="s">
        <v>593</v>
      </c>
    </row>
    <row r="148" spans="1:20">
      <c r="A148" s="35">
        <v>150</v>
      </c>
      <c r="B148" s="35" t="s">
        <v>284</v>
      </c>
      <c r="C148" s="35" t="s">
        <v>66</v>
      </c>
      <c r="D148" s="35" t="s">
        <v>21</v>
      </c>
      <c r="E148" s="35" t="s">
        <v>331</v>
      </c>
      <c r="F148" s="35" t="s">
        <v>330</v>
      </c>
      <c r="G148" s="35">
        <v>2</v>
      </c>
      <c r="H148" s="35" t="s">
        <v>332</v>
      </c>
      <c r="I148" s="35" t="s">
        <v>332</v>
      </c>
      <c r="J148" s="35" t="str">
        <f>_xlfn.IFNA(VLOOKUP(tbl_programList[[#This Row],[Pr. Code]],tbl_time_limit,6,FALSE),"")</f>
        <v/>
      </c>
      <c r="K148" s="159">
        <v>45209</v>
      </c>
      <c r="L148" s="160">
        <v>0.88194444444444497</v>
      </c>
      <c r="M148" s="161">
        <v>0.90277777777777801</v>
      </c>
      <c r="N148" s="112">
        <v>5</v>
      </c>
      <c r="T148" s="35" t="s">
        <v>630</v>
      </c>
    </row>
    <row r="149" spans="1:20">
      <c r="A149" s="35">
        <v>62</v>
      </c>
      <c r="B149" s="35" t="s">
        <v>352</v>
      </c>
      <c r="C149" s="35" t="s">
        <v>73</v>
      </c>
      <c r="D149" s="35" t="s">
        <v>14</v>
      </c>
      <c r="E149" s="35" t="s">
        <v>331</v>
      </c>
      <c r="F149" s="35" t="s">
        <v>330</v>
      </c>
      <c r="G149" s="35">
        <v>2</v>
      </c>
      <c r="H149" s="35" t="s">
        <v>332</v>
      </c>
      <c r="I149" s="35" t="s">
        <v>332</v>
      </c>
      <c r="J149" s="35" t="str">
        <f>_xlfn.IFNA(VLOOKUP(tbl_programList[[#This Row],[Pr. Code]],tbl_time_limit,6,FALSE),"")</f>
        <v/>
      </c>
      <c r="K149" s="159">
        <v>45209</v>
      </c>
      <c r="L149" s="160">
        <v>0.90625</v>
      </c>
      <c r="M149" s="161">
        <v>0.9375</v>
      </c>
      <c r="N149" s="112">
        <v>5</v>
      </c>
      <c r="O149" s="35" t="s">
        <v>729</v>
      </c>
      <c r="T149" s="35" t="s">
        <v>667</v>
      </c>
    </row>
    <row r="150" spans="1:20">
      <c r="A150" s="35">
        <v>148</v>
      </c>
      <c r="B150" s="35" t="s">
        <v>282</v>
      </c>
      <c r="C150" s="35" t="s">
        <v>47</v>
      </c>
      <c r="D150" s="35" t="s">
        <v>21</v>
      </c>
      <c r="E150" s="35" t="s">
        <v>331</v>
      </c>
      <c r="F150" s="35" t="s">
        <v>330</v>
      </c>
      <c r="G150" s="35">
        <v>3</v>
      </c>
      <c r="H150" s="35" t="s">
        <v>332</v>
      </c>
      <c r="I150" s="35" t="s">
        <v>332</v>
      </c>
      <c r="J150" s="35" t="str">
        <f>_xlfn.IFNA(VLOOKUP(tbl_programList[[#This Row],[Pr. Code]],tbl_time_limit,6,FALSE),"")</f>
        <v/>
      </c>
      <c r="K150" s="159">
        <v>45209</v>
      </c>
      <c r="L150" s="160">
        <v>0.91319444444444453</v>
      </c>
      <c r="M150" s="161">
        <v>0.93402777777777779</v>
      </c>
      <c r="N150" s="112">
        <v>4</v>
      </c>
      <c r="O150" s="35" t="s">
        <v>727</v>
      </c>
      <c r="T150" s="35" t="s">
        <v>562</v>
      </c>
    </row>
    <row r="151" spans="1:20">
      <c r="A151" s="35">
        <v>110</v>
      </c>
      <c r="B151" s="35" t="s">
        <v>398</v>
      </c>
      <c r="C151" s="35" t="s">
        <v>53</v>
      </c>
      <c r="D151" s="35" t="s">
        <v>18</v>
      </c>
      <c r="E151" s="35" t="s">
        <v>331</v>
      </c>
      <c r="F151" s="35" t="s">
        <v>330</v>
      </c>
      <c r="G151" s="35">
        <v>3</v>
      </c>
      <c r="H151" s="35" t="s">
        <v>332</v>
      </c>
      <c r="I151" s="35" t="s">
        <v>332</v>
      </c>
      <c r="J151" s="35" t="str">
        <f>_xlfn.IFNA(VLOOKUP(tbl_programList[[#This Row],[Pr. Code]],tbl_time_limit,6,FALSE),"")</f>
        <v/>
      </c>
      <c r="K151" s="159">
        <v>45209</v>
      </c>
      <c r="L151" s="160">
        <v>0.91319444444444497</v>
      </c>
      <c r="M151" s="161">
        <v>0.93402777777777801</v>
      </c>
      <c r="N151" s="112">
        <v>5</v>
      </c>
      <c r="O151" s="35" t="s">
        <v>728</v>
      </c>
      <c r="T151" s="35" t="s">
        <v>593</v>
      </c>
    </row>
    <row r="152" spans="1:20">
      <c r="A152" s="35">
        <v>2</v>
      </c>
      <c r="B152" s="35" t="s">
        <v>235</v>
      </c>
      <c r="C152" s="35" t="s">
        <v>27</v>
      </c>
      <c r="D152" s="35" t="s">
        <v>11</v>
      </c>
      <c r="E152" s="35" t="s">
        <v>331</v>
      </c>
      <c r="F152" s="35" t="s">
        <v>330</v>
      </c>
      <c r="G152" s="35">
        <v>3</v>
      </c>
      <c r="H152" s="35" t="s">
        <v>332</v>
      </c>
      <c r="I152" s="35" t="s">
        <v>332</v>
      </c>
      <c r="J152" s="35" t="str">
        <f>_xlfn.IFNA(VLOOKUP(tbl_programList[[#This Row],[Pr. Code]],tbl_time_limit,6,FALSE),"")</f>
        <v/>
      </c>
      <c r="K152" s="159">
        <v>45210</v>
      </c>
      <c r="L152" s="160">
        <v>0.29166666666666669</v>
      </c>
      <c r="M152" s="161">
        <v>0.3125</v>
      </c>
      <c r="N152" s="112">
        <v>1</v>
      </c>
      <c r="P152" s="35" t="s">
        <v>202</v>
      </c>
      <c r="T152" s="35" t="s">
        <v>561</v>
      </c>
    </row>
    <row r="153" spans="1:20">
      <c r="A153" s="35">
        <v>64</v>
      </c>
      <c r="B153" s="35" t="s">
        <v>354</v>
      </c>
      <c r="C153" s="35" t="s">
        <v>40</v>
      </c>
      <c r="D153" s="35" t="s">
        <v>14</v>
      </c>
      <c r="E153" s="35" t="s">
        <v>331</v>
      </c>
      <c r="F153" s="35" t="s">
        <v>330</v>
      </c>
      <c r="G153" s="35">
        <v>3</v>
      </c>
      <c r="H153" s="35" t="s">
        <v>333</v>
      </c>
      <c r="I153" s="35" t="s">
        <v>333</v>
      </c>
      <c r="J153" s="35" t="str">
        <f>_xlfn.IFNA(VLOOKUP(tbl_programList[[#This Row],[Pr. Code]],tbl_time_limit,6,FALSE),"")</f>
        <v/>
      </c>
      <c r="K153" s="159">
        <v>45210</v>
      </c>
      <c r="L153" s="160">
        <v>0.29166666666666702</v>
      </c>
      <c r="M153" s="161">
        <v>0.3125</v>
      </c>
      <c r="N153" s="112">
        <v>2</v>
      </c>
      <c r="P153" s="35" t="s">
        <v>211</v>
      </c>
      <c r="T153" s="35" t="s">
        <v>595</v>
      </c>
    </row>
    <row r="154" spans="1:20">
      <c r="A154" s="35">
        <v>3</v>
      </c>
      <c r="B154" s="35" t="s">
        <v>236</v>
      </c>
      <c r="C154" s="35" t="s">
        <v>135</v>
      </c>
      <c r="D154" s="35" t="s">
        <v>11</v>
      </c>
      <c r="E154" s="35" t="s">
        <v>331</v>
      </c>
      <c r="F154" s="35" t="s">
        <v>330</v>
      </c>
      <c r="G154" s="35">
        <v>3</v>
      </c>
      <c r="H154" s="35" t="s">
        <v>332</v>
      </c>
      <c r="I154" s="35" t="s">
        <v>332</v>
      </c>
      <c r="J154" s="35" t="str">
        <f>_xlfn.IFNA(VLOOKUP(tbl_programList[[#This Row],[Pr. Code]],tbl_time_limit,6,FALSE),"")</f>
        <v/>
      </c>
      <c r="K154" s="159">
        <v>45210</v>
      </c>
      <c r="L154" s="160">
        <v>0.79166666666666696</v>
      </c>
      <c r="M154" s="161">
        <v>0.8125</v>
      </c>
      <c r="N154" s="112">
        <v>5</v>
      </c>
      <c r="P154" s="35" t="s">
        <v>221</v>
      </c>
      <c r="T154" s="35" t="s">
        <v>561</v>
      </c>
    </row>
    <row r="155" spans="1:20">
      <c r="A155" s="35">
        <v>65</v>
      </c>
      <c r="B155" s="35" t="s">
        <v>355</v>
      </c>
      <c r="C155" s="35" t="s">
        <v>31</v>
      </c>
      <c r="D155" s="35" t="s">
        <v>14</v>
      </c>
      <c r="E155" s="35" t="s">
        <v>331</v>
      </c>
      <c r="F155" s="35" t="s">
        <v>330</v>
      </c>
      <c r="G155" s="35">
        <v>3</v>
      </c>
      <c r="H155" s="35" t="s">
        <v>332</v>
      </c>
      <c r="I155" s="35" t="s">
        <v>332</v>
      </c>
      <c r="J155" s="35" t="str">
        <f>_xlfn.IFNA(VLOOKUP(tbl_programList[[#This Row],[Pr. Code]],tbl_time_limit,6,FALSE),"")</f>
        <v/>
      </c>
      <c r="K155" s="159">
        <v>45210</v>
      </c>
      <c r="L155" s="160">
        <v>0.79166666666666696</v>
      </c>
      <c r="M155" s="161">
        <v>0.8125</v>
      </c>
      <c r="N155" s="112">
        <v>5</v>
      </c>
      <c r="P155" s="35" t="s">
        <v>220</v>
      </c>
      <c r="T155" s="35" t="s">
        <v>596</v>
      </c>
    </row>
    <row r="156" spans="1:20">
      <c r="A156" s="35">
        <v>112</v>
      </c>
      <c r="B156" s="35" t="s">
        <v>400</v>
      </c>
      <c r="C156" s="35" t="s">
        <v>73</v>
      </c>
      <c r="D156" s="35" t="s">
        <v>18</v>
      </c>
      <c r="E156" s="35" t="s">
        <v>331</v>
      </c>
      <c r="F156" s="35" t="s">
        <v>330</v>
      </c>
      <c r="G156" s="35">
        <v>2</v>
      </c>
      <c r="H156" s="35" t="s">
        <v>332</v>
      </c>
      <c r="I156" s="35" t="s">
        <v>332</v>
      </c>
      <c r="J156" s="35" t="str">
        <f>_xlfn.IFNA(VLOOKUP(tbl_programList[[#This Row],[Pr. Code]],tbl_time_limit,6,FALSE),"")</f>
        <v/>
      </c>
      <c r="K156" s="159">
        <v>45210</v>
      </c>
      <c r="L156" s="160">
        <v>0.79166666666666696</v>
      </c>
      <c r="M156" s="161">
        <v>0.82291666666666696</v>
      </c>
      <c r="N156" s="112">
        <v>5</v>
      </c>
      <c r="O156" s="112" t="s">
        <v>738</v>
      </c>
      <c r="T156" s="35" t="s">
        <v>614</v>
      </c>
    </row>
    <row r="157" spans="1:20">
      <c r="A157" s="35">
        <v>163</v>
      </c>
      <c r="B157" s="35" t="s">
        <v>297</v>
      </c>
      <c r="C157" s="35" t="s">
        <v>59</v>
      </c>
      <c r="D157" s="35" t="s">
        <v>21</v>
      </c>
      <c r="E157" s="35" t="s">
        <v>331</v>
      </c>
      <c r="F157" s="35" t="s">
        <v>330</v>
      </c>
      <c r="G157" s="35">
        <v>3</v>
      </c>
      <c r="H157" s="35" t="s">
        <v>332</v>
      </c>
      <c r="I157" s="35" t="s">
        <v>332</v>
      </c>
      <c r="J157" s="35" t="str">
        <f>_xlfn.IFNA(VLOOKUP(tbl_programList[[#This Row],[Pr. Code]],tbl_time_limit,6,FALSE),"")</f>
        <v/>
      </c>
      <c r="K157" s="159">
        <v>45210</v>
      </c>
      <c r="L157" s="160">
        <v>0.79166666666666696</v>
      </c>
      <c r="M157" s="161">
        <v>0.8125</v>
      </c>
      <c r="N157" s="112">
        <v>5</v>
      </c>
      <c r="O157" s="35" t="s">
        <v>734</v>
      </c>
      <c r="T157" s="35" t="s">
        <v>634</v>
      </c>
    </row>
    <row r="158" spans="1:20">
      <c r="A158" s="35">
        <v>8</v>
      </c>
      <c r="B158" s="35" t="s">
        <v>241</v>
      </c>
      <c r="C158" s="35" t="s">
        <v>30</v>
      </c>
      <c r="D158" s="35" t="s">
        <v>11</v>
      </c>
      <c r="E158" s="35" t="s">
        <v>331</v>
      </c>
      <c r="F158" s="35" t="s">
        <v>330</v>
      </c>
      <c r="G158" s="35">
        <v>3</v>
      </c>
      <c r="H158" s="35" t="s">
        <v>332</v>
      </c>
      <c r="I158" s="35" t="s">
        <v>332</v>
      </c>
      <c r="J158" s="35" t="str">
        <f>_xlfn.IFNA(VLOOKUP(tbl_programList[[#This Row],[Pr. Code]],tbl_time_limit,6,FALSE),"")</f>
        <v/>
      </c>
      <c r="K158" s="159">
        <v>45210</v>
      </c>
      <c r="L158" s="160">
        <v>0.82291666666666696</v>
      </c>
      <c r="M158" s="161">
        <v>0.85416666666666696</v>
      </c>
      <c r="N158" s="112">
        <v>5</v>
      </c>
      <c r="P158" s="35" t="s">
        <v>211</v>
      </c>
      <c r="T158" s="112" t="s">
        <v>558</v>
      </c>
    </row>
    <row r="159" spans="1:20">
      <c r="A159" s="35">
        <v>66</v>
      </c>
      <c r="B159" s="35" t="s">
        <v>356</v>
      </c>
      <c r="C159" s="35" t="s">
        <v>59</v>
      </c>
      <c r="D159" s="35" t="s">
        <v>14</v>
      </c>
      <c r="E159" s="35" t="s">
        <v>331</v>
      </c>
      <c r="F159" s="35" t="s">
        <v>330</v>
      </c>
      <c r="G159" s="35">
        <v>3</v>
      </c>
      <c r="H159" s="35" t="s">
        <v>332</v>
      </c>
      <c r="I159" s="35" t="s">
        <v>332</v>
      </c>
      <c r="J159" s="35" t="str">
        <f>_xlfn.IFNA(VLOOKUP(tbl_programList[[#This Row],[Pr. Code]],tbl_time_limit,6,FALSE),"")</f>
        <v/>
      </c>
      <c r="K159" s="159">
        <v>45210</v>
      </c>
      <c r="L159" s="160">
        <v>0.82291666666666696</v>
      </c>
      <c r="M159" s="161">
        <v>0.84375</v>
      </c>
      <c r="N159" s="112">
        <v>5</v>
      </c>
      <c r="O159" s="35" t="s">
        <v>731</v>
      </c>
      <c r="T159" s="35" t="s">
        <v>597</v>
      </c>
    </row>
    <row r="160" spans="1:20">
      <c r="A160" s="35">
        <v>114</v>
      </c>
      <c r="B160" s="35" t="s">
        <v>402</v>
      </c>
      <c r="C160" s="35" t="s">
        <v>40</v>
      </c>
      <c r="D160" s="35" t="s">
        <v>18</v>
      </c>
      <c r="E160" s="35" t="s">
        <v>331</v>
      </c>
      <c r="F160" s="35" t="s">
        <v>330</v>
      </c>
      <c r="G160" s="35">
        <v>3</v>
      </c>
      <c r="H160" s="35" t="s">
        <v>333</v>
      </c>
      <c r="I160" s="35" t="s">
        <v>333</v>
      </c>
      <c r="J160" s="35" t="str">
        <f>_xlfn.IFNA(VLOOKUP(tbl_programList[[#This Row],[Pr. Code]],tbl_time_limit,6,FALSE),"")</f>
        <v/>
      </c>
      <c r="K160" s="159">
        <v>45210</v>
      </c>
      <c r="L160" s="160">
        <v>0.82986111111111105</v>
      </c>
      <c r="M160" s="161">
        <v>0.85069444444444497</v>
      </c>
      <c r="N160" s="112">
        <v>5</v>
      </c>
      <c r="P160" s="35" t="s">
        <v>211</v>
      </c>
      <c r="T160" s="35" t="s">
        <v>676</v>
      </c>
    </row>
    <row r="161" spans="1:20">
      <c r="A161" s="35">
        <v>156</v>
      </c>
      <c r="B161" s="35" t="s">
        <v>290</v>
      </c>
      <c r="C161" s="35" t="s">
        <v>53</v>
      </c>
      <c r="D161" s="35" t="s">
        <v>21</v>
      </c>
      <c r="E161" s="35" t="s">
        <v>331</v>
      </c>
      <c r="F161" s="35" t="s">
        <v>330</v>
      </c>
      <c r="G161" s="35">
        <v>3</v>
      </c>
      <c r="H161" s="35" t="s">
        <v>332</v>
      </c>
      <c r="I161" s="35" t="s">
        <v>332</v>
      </c>
      <c r="J161" s="35" t="str">
        <f>_xlfn.IFNA(VLOOKUP(tbl_programList[[#This Row],[Pr. Code]],tbl_time_limit,6,FALSE),"")</f>
        <v/>
      </c>
      <c r="K161" s="159">
        <v>45210</v>
      </c>
      <c r="L161" s="160">
        <v>0.875</v>
      </c>
      <c r="M161" s="161">
        <v>0.89583333333333337</v>
      </c>
      <c r="N161" s="112">
        <v>4</v>
      </c>
      <c r="O161" s="35" t="s">
        <v>735</v>
      </c>
      <c r="T161" s="35" t="s">
        <v>631</v>
      </c>
    </row>
    <row r="162" spans="1:20">
      <c r="A162" s="35">
        <v>4</v>
      </c>
      <c r="B162" s="35" t="s">
        <v>237</v>
      </c>
      <c r="C162" s="35" t="s">
        <v>43</v>
      </c>
      <c r="D162" s="35" t="s">
        <v>11</v>
      </c>
      <c r="E162" s="35" t="s">
        <v>331</v>
      </c>
      <c r="F162" s="35" t="s">
        <v>330</v>
      </c>
      <c r="G162" s="35">
        <v>3</v>
      </c>
      <c r="H162" s="35" t="s">
        <v>332</v>
      </c>
      <c r="I162" s="35" t="s">
        <v>332</v>
      </c>
      <c r="J162" s="35" t="str">
        <f>_xlfn.IFNA(VLOOKUP(tbl_programList[[#This Row],[Pr. Code]],tbl_time_limit,6,FALSE),"")</f>
        <v/>
      </c>
      <c r="K162" s="159">
        <v>45210</v>
      </c>
      <c r="L162" s="160">
        <v>0.90625</v>
      </c>
      <c r="M162" s="161">
        <v>0.9375</v>
      </c>
      <c r="N162" s="112">
        <v>5</v>
      </c>
      <c r="O162" s="35" t="s">
        <v>730</v>
      </c>
      <c r="T162" s="35" t="s">
        <v>562</v>
      </c>
    </row>
    <row r="163" spans="1:20">
      <c r="A163" s="35">
        <v>155</v>
      </c>
      <c r="B163" s="35" t="s">
        <v>289</v>
      </c>
      <c r="C163" s="35" t="s">
        <v>51</v>
      </c>
      <c r="D163" s="35" t="s">
        <v>21</v>
      </c>
      <c r="E163" s="35" t="s">
        <v>331</v>
      </c>
      <c r="F163" s="35" t="s">
        <v>330</v>
      </c>
      <c r="G163" s="35">
        <v>3</v>
      </c>
      <c r="H163" s="35" t="s">
        <v>332</v>
      </c>
      <c r="I163" s="35" t="s">
        <v>332</v>
      </c>
      <c r="J163" s="35" t="str">
        <f>_xlfn.IFNA(VLOOKUP(tbl_programList[[#This Row],[Pr. Code]],tbl_time_limit,6,FALSE),"")</f>
        <v/>
      </c>
      <c r="K163" s="159">
        <v>45210</v>
      </c>
      <c r="L163" s="160">
        <v>0.90625</v>
      </c>
      <c r="M163" s="161">
        <v>0.92708333333333337</v>
      </c>
      <c r="N163" s="112">
        <v>5</v>
      </c>
      <c r="O163" s="35" t="s">
        <v>736</v>
      </c>
      <c r="T163" s="35" t="s">
        <v>631</v>
      </c>
    </row>
    <row r="164" spans="1:20">
      <c r="A164" s="35">
        <v>115</v>
      </c>
      <c r="B164" s="35" t="s">
        <v>403</v>
      </c>
      <c r="C164" s="35" t="s">
        <v>59</v>
      </c>
      <c r="D164" s="35" t="s">
        <v>18</v>
      </c>
      <c r="E164" s="35" t="s">
        <v>331</v>
      </c>
      <c r="F164" s="35" t="s">
        <v>330</v>
      </c>
      <c r="G164" s="35">
        <v>3</v>
      </c>
      <c r="H164" s="35" t="s">
        <v>332</v>
      </c>
      <c r="I164" s="35" t="s">
        <v>332</v>
      </c>
      <c r="J164" s="35" t="str">
        <f>_xlfn.IFNA(VLOOKUP(tbl_programList[[#This Row],[Pr. Code]],tbl_time_limit,6,FALSE),"")</f>
        <v/>
      </c>
      <c r="K164" s="159">
        <v>45210</v>
      </c>
      <c r="L164" s="160">
        <v>0.91319444444444497</v>
      </c>
      <c r="M164" s="161">
        <v>0.93402777777777801</v>
      </c>
      <c r="N164" s="112">
        <v>5</v>
      </c>
      <c r="O164" s="35" t="s">
        <v>733</v>
      </c>
      <c r="T164" s="35" t="s">
        <v>597</v>
      </c>
    </row>
    <row r="165" spans="1:20">
      <c r="A165" s="35">
        <v>67</v>
      </c>
      <c r="B165" s="35" t="s">
        <v>357</v>
      </c>
      <c r="C165" s="35" t="s">
        <v>60</v>
      </c>
      <c r="D165" s="35" t="s">
        <v>14</v>
      </c>
      <c r="E165" s="35" t="s">
        <v>331</v>
      </c>
      <c r="F165" s="35" t="s">
        <v>330</v>
      </c>
      <c r="G165" s="35">
        <v>3</v>
      </c>
      <c r="H165" s="35" t="s">
        <v>332</v>
      </c>
      <c r="I165" s="35" t="s">
        <v>332</v>
      </c>
      <c r="J165" s="35" t="str">
        <f>_xlfn.IFNA(VLOOKUP(tbl_programList[[#This Row],[Pr. Code]],tbl_time_limit,6,FALSE),"")</f>
        <v/>
      </c>
      <c r="K165" s="159">
        <v>45210</v>
      </c>
      <c r="L165" s="160">
        <v>0.91666666666666663</v>
      </c>
      <c r="M165" s="161">
        <v>0.9375</v>
      </c>
      <c r="N165" s="112">
        <v>5</v>
      </c>
      <c r="O165" s="35" t="s">
        <v>732</v>
      </c>
      <c r="T165" s="112" t="s">
        <v>597</v>
      </c>
    </row>
    <row r="166" spans="1:20">
      <c r="A166" s="35">
        <v>68</v>
      </c>
      <c r="B166" s="35" t="s">
        <v>358</v>
      </c>
      <c r="C166" s="35" t="s">
        <v>123</v>
      </c>
      <c r="D166" s="35" t="s">
        <v>14</v>
      </c>
      <c r="E166" s="35" t="s">
        <v>331</v>
      </c>
      <c r="F166" s="35" t="s">
        <v>330</v>
      </c>
      <c r="G166" s="35">
        <v>3</v>
      </c>
      <c r="H166" s="35" t="s">
        <v>332</v>
      </c>
      <c r="I166" s="35" t="s">
        <v>332</v>
      </c>
      <c r="J166" s="35" t="str">
        <f>_xlfn.IFNA(VLOOKUP(tbl_programList[[#This Row],[Pr. Code]],tbl_time_limit,6,FALSE),"")</f>
        <v/>
      </c>
      <c r="K166" s="159">
        <v>45211</v>
      </c>
      <c r="L166" s="160">
        <v>0.29166666666666702</v>
      </c>
      <c r="M166" s="161">
        <v>0.3125</v>
      </c>
      <c r="N166" s="112">
        <v>2</v>
      </c>
      <c r="O166" s="35" t="s">
        <v>737</v>
      </c>
      <c r="T166" s="35" t="s">
        <v>597</v>
      </c>
    </row>
    <row r="167" spans="1:20">
      <c r="A167" s="35">
        <v>158</v>
      </c>
      <c r="B167" s="35" t="s">
        <v>292</v>
      </c>
      <c r="C167" s="35" t="s">
        <v>119</v>
      </c>
      <c r="D167" s="35" t="s">
        <v>21</v>
      </c>
      <c r="E167" s="35" t="s">
        <v>331</v>
      </c>
      <c r="F167" s="35" t="s">
        <v>330</v>
      </c>
      <c r="G167" s="35">
        <v>3</v>
      </c>
      <c r="H167" s="35" t="s">
        <v>332</v>
      </c>
      <c r="I167" s="35" t="s">
        <v>332</v>
      </c>
      <c r="J167" s="35" t="str">
        <f>_xlfn.IFNA(VLOOKUP(tbl_programList[[#This Row],[Pr. Code]],tbl_time_limit,6,FALSE),"")</f>
        <v/>
      </c>
      <c r="K167" s="159">
        <v>45211</v>
      </c>
      <c r="L167" s="160">
        <v>0.29166666666666702</v>
      </c>
      <c r="M167" s="161">
        <v>0.3125</v>
      </c>
      <c r="N167" s="112">
        <v>4</v>
      </c>
      <c r="P167" s="35" t="s">
        <v>822</v>
      </c>
      <c r="T167" s="35" t="s">
        <v>632</v>
      </c>
    </row>
    <row r="168" spans="1:20">
      <c r="A168" s="35">
        <v>9</v>
      </c>
      <c r="B168" s="35" t="s">
        <v>242</v>
      </c>
      <c r="C168" s="35" t="s">
        <v>54</v>
      </c>
      <c r="D168" s="35" t="s">
        <v>11</v>
      </c>
      <c r="E168" s="35" t="s">
        <v>331</v>
      </c>
      <c r="F168" s="35" t="s">
        <v>330</v>
      </c>
      <c r="G168" s="35">
        <v>2</v>
      </c>
      <c r="H168" s="35" t="s">
        <v>332</v>
      </c>
      <c r="I168" s="35" t="s">
        <v>332</v>
      </c>
      <c r="J168" s="35" t="str">
        <f>_xlfn.IFNA(VLOOKUP(tbl_programList[[#This Row],[Pr. Code]],tbl_time_limit,6,FALSE),"")</f>
        <v/>
      </c>
      <c r="K168" s="159">
        <v>45211</v>
      </c>
      <c r="L168" s="160">
        <v>0.79166666666666696</v>
      </c>
      <c r="M168" s="161">
        <v>0.82291666666666696</v>
      </c>
      <c r="N168" s="112">
        <v>5</v>
      </c>
      <c r="O168" s="35" t="s">
        <v>742</v>
      </c>
      <c r="T168" s="35" t="s">
        <v>559</v>
      </c>
    </row>
    <row r="169" spans="1:20">
      <c r="A169" s="35">
        <v>118</v>
      </c>
      <c r="B169" s="35" t="s">
        <v>406</v>
      </c>
      <c r="C169" s="35" t="s">
        <v>32</v>
      </c>
      <c r="D169" s="35" t="s">
        <v>18</v>
      </c>
      <c r="E169" s="35" t="s">
        <v>331</v>
      </c>
      <c r="F169" s="35" t="s">
        <v>330</v>
      </c>
      <c r="G169" s="35">
        <v>3</v>
      </c>
      <c r="H169" s="35" t="s">
        <v>332</v>
      </c>
      <c r="I169" s="35" t="s">
        <v>332</v>
      </c>
      <c r="J169" s="35" t="str">
        <f>_xlfn.IFNA(VLOOKUP(tbl_programList[[#This Row],[Pr. Code]],tbl_time_limit,6,FALSE),"")</f>
        <v/>
      </c>
      <c r="K169" s="159">
        <v>45211</v>
      </c>
      <c r="L169" s="160">
        <v>0.79166666666666696</v>
      </c>
      <c r="M169" s="161">
        <v>0.82291666666666696</v>
      </c>
      <c r="N169" s="112">
        <v>5</v>
      </c>
      <c r="O169" s="35" t="s">
        <v>741</v>
      </c>
      <c r="P169" s="35" t="s">
        <v>199</v>
      </c>
      <c r="T169" s="35" t="s">
        <v>677</v>
      </c>
    </row>
    <row r="170" spans="1:20">
      <c r="A170" s="35">
        <v>159</v>
      </c>
      <c r="B170" s="35" t="s">
        <v>293</v>
      </c>
      <c r="C170" s="35" t="s">
        <v>120</v>
      </c>
      <c r="D170" s="35" t="s">
        <v>21</v>
      </c>
      <c r="E170" s="35" t="s">
        <v>331</v>
      </c>
      <c r="F170" s="35" t="s">
        <v>330</v>
      </c>
      <c r="G170" s="35">
        <v>3</v>
      </c>
      <c r="H170" s="35" t="s">
        <v>332</v>
      </c>
      <c r="I170" s="35" t="s">
        <v>332</v>
      </c>
      <c r="J170" s="35" t="str">
        <f>_xlfn.IFNA(VLOOKUP(tbl_programList[[#This Row],[Pr. Code]],tbl_time_limit,6,FALSE),"")</f>
        <v/>
      </c>
      <c r="K170" s="159">
        <v>45211</v>
      </c>
      <c r="L170" s="160">
        <v>0.79166666666666696</v>
      </c>
      <c r="M170" s="161">
        <v>0.8125</v>
      </c>
      <c r="N170" s="112">
        <v>5</v>
      </c>
      <c r="P170" s="35" t="s">
        <v>209</v>
      </c>
      <c r="T170" s="35" t="s">
        <v>632</v>
      </c>
    </row>
    <row r="171" spans="1:20">
      <c r="A171" s="35">
        <v>70</v>
      </c>
      <c r="B171" s="35" t="s">
        <v>360</v>
      </c>
      <c r="C171" s="35" t="s">
        <v>41</v>
      </c>
      <c r="D171" s="35" t="s">
        <v>14</v>
      </c>
      <c r="E171" s="35" t="s">
        <v>331</v>
      </c>
      <c r="F171" s="35" t="s">
        <v>330</v>
      </c>
      <c r="G171" s="35">
        <v>3</v>
      </c>
      <c r="H171" s="35" t="s">
        <v>333</v>
      </c>
      <c r="I171" s="35" t="s">
        <v>333</v>
      </c>
      <c r="J171" s="35" t="str">
        <f>_xlfn.IFNA(VLOOKUP(tbl_programList[[#This Row],[Pr. Code]],tbl_time_limit,6,FALSE),"")</f>
        <v/>
      </c>
      <c r="K171" s="159">
        <v>45211</v>
      </c>
      <c r="L171" s="160">
        <v>0.81944444444444497</v>
      </c>
      <c r="M171" s="161">
        <v>0.85069444444444497</v>
      </c>
      <c r="N171" s="112">
        <v>5</v>
      </c>
      <c r="P171" s="35" t="s">
        <v>203</v>
      </c>
      <c r="T171" s="35" t="s">
        <v>599</v>
      </c>
    </row>
    <row r="172" spans="1:20">
      <c r="A172" s="35">
        <v>117</v>
      </c>
      <c r="B172" s="35" t="s">
        <v>405</v>
      </c>
      <c r="C172" s="35" t="s">
        <v>131</v>
      </c>
      <c r="D172" s="35" t="s">
        <v>18</v>
      </c>
      <c r="E172" s="35" t="s">
        <v>331</v>
      </c>
      <c r="F172" s="35" t="s">
        <v>330</v>
      </c>
      <c r="G172" s="35">
        <v>3</v>
      </c>
      <c r="H172" s="35" t="s">
        <v>332</v>
      </c>
      <c r="I172" s="35" t="s">
        <v>332</v>
      </c>
      <c r="J172" s="35" t="str">
        <f>_xlfn.IFNA(VLOOKUP(tbl_programList[[#This Row],[Pr. Code]],tbl_time_limit,6,FALSE),"")</f>
        <v/>
      </c>
      <c r="K172" s="159">
        <v>45211</v>
      </c>
      <c r="L172" s="160">
        <v>0.82986111111111105</v>
      </c>
      <c r="M172" s="161">
        <v>0.85069444444444497</v>
      </c>
      <c r="N172" s="112">
        <v>5</v>
      </c>
      <c r="O172" s="35" t="s">
        <v>739</v>
      </c>
      <c r="T172" s="35" t="s">
        <v>616</v>
      </c>
    </row>
    <row r="173" spans="1:20">
      <c r="A173" s="35">
        <v>160</v>
      </c>
      <c r="B173" s="35" t="s">
        <v>294</v>
      </c>
      <c r="C173" s="35" t="s">
        <v>121</v>
      </c>
      <c r="D173" s="35" t="s">
        <v>21</v>
      </c>
      <c r="E173" s="35" t="s">
        <v>331</v>
      </c>
      <c r="F173" s="35" t="s">
        <v>330</v>
      </c>
      <c r="G173" s="35">
        <v>3</v>
      </c>
      <c r="H173" s="35" t="s">
        <v>332</v>
      </c>
      <c r="I173" s="35" t="s">
        <v>332</v>
      </c>
      <c r="J173" s="35" t="str">
        <f>_xlfn.IFNA(VLOOKUP(tbl_programList[[#This Row],[Pr. Code]],tbl_time_limit,6,FALSE),"")</f>
        <v/>
      </c>
      <c r="K173" s="159">
        <v>45211</v>
      </c>
      <c r="L173" s="160">
        <v>0.88194444444444497</v>
      </c>
      <c r="M173" s="161">
        <v>0.90277777777777801</v>
      </c>
      <c r="N173" s="112">
        <v>5</v>
      </c>
      <c r="P173" s="35" t="s">
        <v>210</v>
      </c>
      <c r="T173" s="35" t="s">
        <v>632</v>
      </c>
    </row>
    <row r="174" spans="1:20">
      <c r="A174" s="35">
        <v>139</v>
      </c>
      <c r="B174" s="35" t="s">
        <v>427</v>
      </c>
      <c r="C174" s="35" t="s">
        <v>97</v>
      </c>
      <c r="D174" s="35" t="s">
        <v>18</v>
      </c>
      <c r="E174" s="35" t="s">
        <v>9</v>
      </c>
      <c r="F174" s="35" t="s">
        <v>330</v>
      </c>
      <c r="G174" s="35">
        <v>5</v>
      </c>
      <c r="H174" s="35" t="s">
        <v>160</v>
      </c>
      <c r="I174" s="35" t="s">
        <v>160</v>
      </c>
      <c r="J174" s="35">
        <f>_xlfn.IFNA(VLOOKUP(tbl_programList[[#This Row],[Pr. Code]],tbl_time_limit,6,FALSE),"")</f>
        <v>60</v>
      </c>
      <c r="K174" s="159">
        <v>45211</v>
      </c>
      <c r="L174" s="160">
        <v>0.88541666666666696</v>
      </c>
      <c r="M174" s="161">
        <v>0.92708333333333304</v>
      </c>
      <c r="N174" s="112">
        <v>5</v>
      </c>
      <c r="O174" s="35" t="s">
        <v>740</v>
      </c>
      <c r="T174" s="35" t="s">
        <v>700</v>
      </c>
    </row>
    <row r="175" spans="1:20">
      <c r="A175" s="35">
        <v>161</v>
      </c>
      <c r="B175" s="35" t="s">
        <v>295</v>
      </c>
      <c r="C175" s="35" t="s">
        <v>122</v>
      </c>
      <c r="D175" s="35" t="s">
        <v>21</v>
      </c>
      <c r="E175" s="35" t="s">
        <v>331</v>
      </c>
      <c r="F175" s="35" t="s">
        <v>330</v>
      </c>
      <c r="G175" s="35">
        <v>3</v>
      </c>
      <c r="H175" s="35" t="s">
        <v>332</v>
      </c>
      <c r="I175" s="35" t="s">
        <v>332</v>
      </c>
      <c r="J175" s="35" t="str">
        <f>_xlfn.IFNA(VLOOKUP(tbl_programList[[#This Row],[Pr. Code]],tbl_time_limit,6,FALSE),"")</f>
        <v/>
      </c>
      <c r="K175" s="159">
        <v>45211</v>
      </c>
      <c r="L175" s="160">
        <v>0.91319444444444497</v>
      </c>
      <c r="M175" s="161">
        <v>0.93402777777777801</v>
      </c>
      <c r="N175" s="112">
        <v>5</v>
      </c>
      <c r="P175" s="35" t="s">
        <v>223</v>
      </c>
      <c r="T175" s="35" t="s">
        <v>632</v>
      </c>
    </row>
    <row r="176" spans="1:20">
      <c r="A176" s="35">
        <v>71</v>
      </c>
      <c r="B176" s="35" t="s">
        <v>361</v>
      </c>
      <c r="C176" s="35" t="s">
        <v>57</v>
      </c>
      <c r="D176" s="35" t="s">
        <v>14</v>
      </c>
      <c r="E176" s="35" t="s">
        <v>331</v>
      </c>
      <c r="F176" s="35" t="s">
        <v>330</v>
      </c>
      <c r="G176" s="35">
        <v>3</v>
      </c>
      <c r="H176" s="35" t="s">
        <v>332</v>
      </c>
      <c r="I176" s="35" t="s">
        <v>332</v>
      </c>
      <c r="J176" s="35" t="str">
        <f>_xlfn.IFNA(VLOOKUP(tbl_programList[[#This Row],[Pr. Code]],tbl_time_limit,6,FALSE),"")</f>
        <v/>
      </c>
      <c r="K176" s="159">
        <v>45211</v>
      </c>
      <c r="L176" s="160">
        <v>0.91666666666666696</v>
      </c>
      <c r="M176" s="161">
        <v>0.9375</v>
      </c>
      <c r="N176" s="112">
        <v>5</v>
      </c>
      <c r="T176" s="35" t="s">
        <v>600</v>
      </c>
    </row>
    <row r="177" spans="1:23">
      <c r="A177" s="35">
        <v>73</v>
      </c>
      <c r="B177" s="35" t="s">
        <v>363</v>
      </c>
      <c r="C177" s="35" t="s">
        <v>39</v>
      </c>
      <c r="D177" s="35" t="s">
        <v>14</v>
      </c>
      <c r="E177" s="35" t="s">
        <v>331</v>
      </c>
      <c r="F177" s="35" t="s">
        <v>330</v>
      </c>
      <c r="G177" s="35">
        <v>3</v>
      </c>
      <c r="H177" s="35" t="s">
        <v>332</v>
      </c>
      <c r="I177" s="35" t="s">
        <v>332</v>
      </c>
      <c r="J177" s="35" t="str">
        <f>_xlfn.IFNA(VLOOKUP(tbl_programList[[#This Row],[Pr. Code]],tbl_time_limit,6,FALSE),"")</f>
        <v/>
      </c>
      <c r="K177" s="159">
        <v>45212</v>
      </c>
      <c r="L177" s="160">
        <v>0.79166666666666696</v>
      </c>
      <c r="M177" s="161">
        <v>0.8125</v>
      </c>
      <c r="N177" s="112">
        <v>5</v>
      </c>
      <c r="T177" s="35" t="s">
        <v>601</v>
      </c>
    </row>
    <row r="178" spans="1:23">
      <c r="A178" s="35">
        <v>157</v>
      </c>
      <c r="B178" s="35" t="s">
        <v>291</v>
      </c>
      <c r="C178" s="35" t="s">
        <v>55</v>
      </c>
      <c r="D178" s="35" t="s">
        <v>21</v>
      </c>
      <c r="E178" s="35" t="s">
        <v>331</v>
      </c>
      <c r="F178" s="35" t="s">
        <v>330</v>
      </c>
      <c r="G178" s="35">
        <v>3</v>
      </c>
      <c r="H178" s="35" t="s">
        <v>332</v>
      </c>
      <c r="I178" s="35" t="s">
        <v>332</v>
      </c>
      <c r="J178" s="35" t="str">
        <f>_xlfn.IFNA(VLOOKUP(tbl_programList[[#This Row],[Pr. Code]],tbl_time_limit,6,FALSE),"")</f>
        <v/>
      </c>
      <c r="K178" s="159">
        <v>45212</v>
      </c>
      <c r="L178" s="160">
        <v>0.79166666666666696</v>
      </c>
      <c r="M178" s="161">
        <v>0.8125</v>
      </c>
      <c r="N178" s="112">
        <v>5</v>
      </c>
      <c r="O178" s="112" t="s">
        <v>747</v>
      </c>
      <c r="T178" s="35" t="s">
        <v>631</v>
      </c>
    </row>
    <row r="179" spans="1:23">
      <c r="A179" s="35">
        <v>91</v>
      </c>
      <c r="B179" s="35" t="s">
        <v>379</v>
      </c>
      <c r="C179" s="35" t="s">
        <v>45</v>
      </c>
      <c r="D179" s="35" t="s">
        <v>18</v>
      </c>
      <c r="E179" s="35" t="s">
        <v>331</v>
      </c>
      <c r="F179" s="35" t="s">
        <v>330</v>
      </c>
      <c r="G179" s="35">
        <v>2</v>
      </c>
      <c r="H179" s="35" t="s">
        <v>332</v>
      </c>
      <c r="I179" s="35" t="s">
        <v>332</v>
      </c>
      <c r="J179" s="35" t="str">
        <f>_xlfn.IFNA(VLOOKUP(tbl_programList[[#This Row],[Pr. Code]],tbl_time_limit,6,FALSE),"")</f>
        <v/>
      </c>
      <c r="K179" s="159">
        <v>45212</v>
      </c>
      <c r="L179" s="160">
        <v>0.80208333333333304</v>
      </c>
      <c r="M179" s="161">
        <v>0.82291666666666696</v>
      </c>
      <c r="N179" s="112">
        <v>5</v>
      </c>
      <c r="O179" s="35" t="s">
        <v>751</v>
      </c>
      <c r="T179" s="35" t="s">
        <v>586</v>
      </c>
    </row>
    <row r="180" spans="1:23">
      <c r="A180" s="35">
        <v>72</v>
      </c>
      <c r="B180" s="35" t="s">
        <v>362</v>
      </c>
      <c r="C180" s="35" t="s">
        <v>142</v>
      </c>
      <c r="D180" s="35" t="s">
        <v>14</v>
      </c>
      <c r="E180" s="35" t="s">
        <v>331</v>
      </c>
      <c r="F180" s="35" t="s">
        <v>330</v>
      </c>
      <c r="G180" s="35">
        <v>2</v>
      </c>
      <c r="H180" s="35" t="s">
        <v>332</v>
      </c>
      <c r="I180" s="35" t="s">
        <v>332</v>
      </c>
      <c r="J180" s="35" t="str">
        <f>_xlfn.IFNA(VLOOKUP(tbl_programList[[#This Row],[Pr. Code]],tbl_time_limit,6,FALSE),"")</f>
        <v/>
      </c>
      <c r="K180" s="159">
        <v>45212</v>
      </c>
      <c r="L180" s="160">
        <v>0.82291666666666696</v>
      </c>
      <c r="M180" s="161">
        <v>0.85416666666666696</v>
      </c>
      <c r="N180" s="112">
        <v>5</v>
      </c>
      <c r="T180" s="35" t="s">
        <v>600</v>
      </c>
    </row>
    <row r="181" spans="1:23">
      <c r="A181" s="35">
        <v>92</v>
      </c>
      <c r="B181" s="35" t="s">
        <v>380</v>
      </c>
      <c r="C181" s="35" t="s">
        <v>191</v>
      </c>
      <c r="D181" s="35" t="s">
        <v>18</v>
      </c>
      <c r="E181" s="35" t="s">
        <v>331</v>
      </c>
      <c r="F181" s="35" t="s">
        <v>330</v>
      </c>
      <c r="G181" s="35">
        <v>3</v>
      </c>
      <c r="H181" s="35" t="s">
        <v>332</v>
      </c>
      <c r="I181" s="35" t="s">
        <v>332</v>
      </c>
      <c r="J181" s="35" t="str">
        <f>_xlfn.IFNA(VLOOKUP(tbl_programList[[#This Row],[Pr. Code]],tbl_time_limit,6,FALSE),"")</f>
        <v/>
      </c>
      <c r="K181" s="159">
        <v>45212</v>
      </c>
      <c r="L181" s="160">
        <v>0.83333333333333304</v>
      </c>
      <c r="M181" s="161">
        <v>0.85416666666666696</v>
      </c>
      <c r="N181" s="112">
        <v>5</v>
      </c>
      <c r="T181" s="35" t="s">
        <v>607</v>
      </c>
    </row>
    <row r="182" spans="1:23">
      <c r="A182" s="35">
        <v>164</v>
      </c>
      <c r="B182" s="35" t="s">
        <v>298</v>
      </c>
      <c r="C182" s="35" t="s">
        <v>60</v>
      </c>
      <c r="D182" s="35" t="s">
        <v>21</v>
      </c>
      <c r="E182" s="35" t="s">
        <v>331</v>
      </c>
      <c r="F182" s="35" t="s">
        <v>330</v>
      </c>
      <c r="G182" s="35">
        <v>3</v>
      </c>
      <c r="H182" s="35" t="s">
        <v>332</v>
      </c>
      <c r="I182" s="35" t="s">
        <v>332</v>
      </c>
      <c r="J182" s="35" t="str">
        <f>_xlfn.IFNA(VLOOKUP(tbl_programList[[#This Row],[Pr. Code]],tbl_time_limit,6,FALSE),"")</f>
        <v/>
      </c>
      <c r="K182" s="159">
        <v>45212</v>
      </c>
      <c r="L182" s="160">
        <v>0.88194444444444497</v>
      </c>
      <c r="M182" s="161">
        <v>0.90277777777777801</v>
      </c>
      <c r="N182" s="112">
        <v>5</v>
      </c>
      <c r="O182" s="35" t="s">
        <v>744</v>
      </c>
      <c r="T182" s="35" t="s">
        <v>634</v>
      </c>
    </row>
    <row r="183" spans="1:23">
      <c r="A183" s="35">
        <v>93</v>
      </c>
      <c r="B183" s="35" t="s">
        <v>381</v>
      </c>
      <c r="C183" s="35" t="s">
        <v>42</v>
      </c>
      <c r="D183" s="35" t="s">
        <v>18</v>
      </c>
      <c r="E183" s="35" t="s">
        <v>331</v>
      </c>
      <c r="F183" s="35" t="s">
        <v>330</v>
      </c>
      <c r="G183" s="35">
        <v>2</v>
      </c>
      <c r="H183" s="35" t="s">
        <v>332</v>
      </c>
      <c r="I183" s="35" t="s">
        <v>332</v>
      </c>
      <c r="J183" s="35" t="str">
        <f>_xlfn.IFNA(VLOOKUP(tbl_programList[[#This Row],[Pr. Code]],tbl_time_limit,6,FALSE),"")</f>
        <v/>
      </c>
      <c r="K183" s="159">
        <v>45212</v>
      </c>
      <c r="L183" s="160">
        <v>0.90625</v>
      </c>
      <c r="M183" s="161">
        <v>0.92708333333333304</v>
      </c>
      <c r="N183" s="112">
        <v>5</v>
      </c>
      <c r="O183" s="112" t="s">
        <v>745</v>
      </c>
      <c r="T183" s="35" t="s">
        <v>608</v>
      </c>
    </row>
    <row r="184" spans="1:23">
      <c r="A184" s="35">
        <v>165</v>
      </c>
      <c r="B184" s="35" t="s">
        <v>299</v>
      </c>
      <c r="C184" s="35" t="s">
        <v>123</v>
      </c>
      <c r="D184" s="35" t="s">
        <v>21</v>
      </c>
      <c r="E184" s="35" t="s">
        <v>331</v>
      </c>
      <c r="F184" s="35" t="s">
        <v>330</v>
      </c>
      <c r="G184" s="35">
        <v>3</v>
      </c>
      <c r="H184" s="35" t="s">
        <v>332</v>
      </c>
      <c r="I184" s="35" t="s">
        <v>332</v>
      </c>
      <c r="J184" s="35" t="str">
        <f>_xlfn.IFNA(VLOOKUP(tbl_programList[[#This Row],[Pr. Code]],tbl_time_limit,6,FALSE),"")</f>
        <v/>
      </c>
      <c r="K184" s="159">
        <v>45212</v>
      </c>
      <c r="L184" s="160">
        <v>0.91319444444444497</v>
      </c>
      <c r="M184" s="161">
        <v>0.93402777777777801</v>
      </c>
      <c r="N184" s="112">
        <v>5</v>
      </c>
      <c r="O184" s="112" t="s">
        <v>746</v>
      </c>
      <c r="T184" s="35" t="s">
        <v>634</v>
      </c>
    </row>
    <row r="185" spans="1:23">
      <c r="A185" s="35">
        <v>69</v>
      </c>
      <c r="B185" s="35" t="s">
        <v>359</v>
      </c>
      <c r="C185" s="35" t="s">
        <v>186</v>
      </c>
      <c r="D185" s="35" t="s">
        <v>14</v>
      </c>
      <c r="E185" s="35" t="s">
        <v>331</v>
      </c>
      <c r="F185" s="35" t="s">
        <v>330</v>
      </c>
      <c r="G185" s="35">
        <v>3</v>
      </c>
      <c r="H185" s="35" t="s">
        <v>332</v>
      </c>
      <c r="I185" s="35" t="s">
        <v>332</v>
      </c>
      <c r="J185" s="35" t="str">
        <f>_xlfn.IFNA(VLOOKUP(tbl_programList[[#This Row],[Pr. Code]],tbl_time_limit,6,FALSE),"")</f>
        <v/>
      </c>
      <c r="K185" s="159">
        <v>45213</v>
      </c>
      <c r="L185" s="160">
        <v>0.29166666666666669</v>
      </c>
      <c r="M185" s="161">
        <v>0.3125</v>
      </c>
      <c r="N185" s="112">
        <v>5</v>
      </c>
      <c r="P185" s="35" t="s">
        <v>220</v>
      </c>
      <c r="T185" s="112" t="s">
        <v>598</v>
      </c>
    </row>
    <row r="186" spans="1:23">
      <c r="A186" s="35">
        <v>46</v>
      </c>
      <c r="B186" s="35" t="s">
        <v>336</v>
      </c>
      <c r="C186" s="35" t="s">
        <v>130</v>
      </c>
      <c r="D186" s="35" t="s">
        <v>14</v>
      </c>
      <c r="E186" s="35" t="s">
        <v>331</v>
      </c>
      <c r="F186" s="35" t="s">
        <v>330</v>
      </c>
      <c r="G186" s="35">
        <v>3</v>
      </c>
      <c r="H186" s="35" t="s">
        <v>332</v>
      </c>
      <c r="I186" s="35" t="s">
        <v>332</v>
      </c>
      <c r="J186" s="35" t="str">
        <f>_xlfn.IFNA(VLOOKUP(tbl_programList[[#This Row],[Pr. Code]],tbl_time_limit,6,FALSE),"")</f>
        <v/>
      </c>
      <c r="K186" s="159">
        <v>45213</v>
      </c>
      <c r="L186" s="160">
        <v>0.29166666666666702</v>
      </c>
      <c r="M186" s="161">
        <v>0.3125</v>
      </c>
      <c r="N186" s="112">
        <v>2</v>
      </c>
      <c r="T186" s="35" t="s">
        <v>587</v>
      </c>
    </row>
    <row r="187" spans="1:23">
      <c r="A187" s="35">
        <v>44</v>
      </c>
      <c r="B187" s="35" t="s">
        <v>334</v>
      </c>
      <c r="C187" s="35" t="s">
        <v>28</v>
      </c>
      <c r="D187" s="35" t="s">
        <v>14</v>
      </c>
      <c r="E187" s="35" t="s">
        <v>331</v>
      </c>
      <c r="F187" s="35" t="s">
        <v>330</v>
      </c>
      <c r="G187" s="35">
        <v>3</v>
      </c>
      <c r="H187" s="35" t="s">
        <v>332</v>
      </c>
      <c r="I187" s="35" t="s">
        <v>332</v>
      </c>
      <c r="J187" s="35" t="str">
        <f>_xlfn.IFNA(VLOOKUP(tbl_programList[[#This Row],[Pr. Code]],tbl_time_limit,6,FALSE),"")</f>
        <v/>
      </c>
      <c r="K187" s="159">
        <v>45213</v>
      </c>
      <c r="L187" s="160">
        <v>0.79166666666666696</v>
      </c>
      <c r="M187" s="161">
        <v>0.83333333333333304</v>
      </c>
      <c r="N187" s="112">
        <v>5</v>
      </c>
      <c r="O187" s="35" t="s">
        <v>748</v>
      </c>
      <c r="T187" s="35" t="s">
        <v>673</v>
      </c>
    </row>
    <row r="188" spans="1:23">
      <c r="A188" s="35">
        <v>143</v>
      </c>
      <c r="B188" s="35" t="s">
        <v>277</v>
      </c>
      <c r="C188" s="35" t="s">
        <v>117</v>
      </c>
      <c r="D188" s="35" t="s">
        <v>21</v>
      </c>
      <c r="E188" s="35" t="s">
        <v>331</v>
      </c>
      <c r="F188" s="35" t="s">
        <v>330</v>
      </c>
      <c r="G188" s="35">
        <v>3</v>
      </c>
      <c r="H188" s="35" t="s">
        <v>332</v>
      </c>
      <c r="I188" s="35" t="s">
        <v>332</v>
      </c>
      <c r="J188" s="35" t="str">
        <f>_xlfn.IFNA(VLOOKUP(tbl_programList[[#This Row],[Pr. Code]],tbl_time_limit,6,FALSE),"")</f>
        <v/>
      </c>
      <c r="K188" s="159">
        <v>45213</v>
      </c>
      <c r="L188" s="160">
        <v>0.79166666666666696</v>
      </c>
      <c r="M188" s="161">
        <v>0.82291666666666696</v>
      </c>
      <c r="N188" s="112">
        <v>5</v>
      </c>
      <c r="T188" s="35" t="s">
        <v>628</v>
      </c>
    </row>
    <row r="189" spans="1:23">
      <c r="A189" s="35">
        <v>151</v>
      </c>
      <c r="B189" s="35" t="s">
        <v>285</v>
      </c>
      <c r="C189" s="112" t="s">
        <v>554</v>
      </c>
      <c r="D189" s="35" t="s">
        <v>21</v>
      </c>
      <c r="E189" s="35" t="s">
        <v>331</v>
      </c>
      <c r="F189" s="35" t="s">
        <v>330</v>
      </c>
      <c r="G189" s="35">
        <v>3</v>
      </c>
      <c r="H189" s="35" t="s">
        <v>332</v>
      </c>
      <c r="I189" s="35" t="s">
        <v>332</v>
      </c>
      <c r="J189" s="35" t="str">
        <f>_xlfn.IFNA(VLOOKUP(tbl_programList[[#This Row],[Pr. Code]],tbl_time_limit,6,FALSE),"")</f>
        <v/>
      </c>
      <c r="K189" s="159">
        <v>45213</v>
      </c>
      <c r="L189" s="160">
        <v>0.88541666666666663</v>
      </c>
      <c r="M189" s="161">
        <v>0.91666666666666663</v>
      </c>
      <c r="N189" s="112">
        <v>5</v>
      </c>
      <c r="O189" s="35" t="s">
        <v>750</v>
      </c>
      <c r="T189" s="35" t="s">
        <v>610</v>
      </c>
    </row>
    <row r="190" spans="1:23">
      <c r="A190" s="35">
        <v>45</v>
      </c>
      <c r="B190" s="35" t="s">
        <v>335</v>
      </c>
      <c r="C190" s="35" t="s">
        <v>45</v>
      </c>
      <c r="D190" s="35" t="s">
        <v>14</v>
      </c>
      <c r="E190" s="35" t="s">
        <v>331</v>
      </c>
      <c r="F190" s="35" t="s">
        <v>330</v>
      </c>
      <c r="G190" s="35">
        <v>2</v>
      </c>
      <c r="H190" s="35" t="s">
        <v>332</v>
      </c>
      <c r="I190" s="35" t="s">
        <v>332</v>
      </c>
      <c r="J190" s="35" t="str">
        <f>_xlfn.IFNA(VLOOKUP(tbl_programList[[#This Row],[Pr. Code]],tbl_time_limit,6,FALSE),"")</f>
        <v/>
      </c>
      <c r="K190" s="159">
        <v>45213</v>
      </c>
      <c r="L190" s="160">
        <v>0.90625</v>
      </c>
      <c r="M190" s="161">
        <v>0.9375</v>
      </c>
      <c r="N190" s="112">
        <v>5</v>
      </c>
      <c r="O190" s="35" t="s">
        <v>749</v>
      </c>
      <c r="T190" s="35" t="s">
        <v>586</v>
      </c>
    </row>
    <row r="191" spans="1:23">
      <c r="A191" s="35">
        <v>166</v>
      </c>
      <c r="B191" s="35" t="s">
        <v>300</v>
      </c>
      <c r="C191" s="35" t="s">
        <v>62</v>
      </c>
      <c r="D191" s="35" t="s">
        <v>21</v>
      </c>
      <c r="E191" s="35" t="s">
        <v>331</v>
      </c>
      <c r="F191" s="35" t="s">
        <v>330</v>
      </c>
      <c r="G191" s="35">
        <v>3</v>
      </c>
      <c r="H191" s="35" t="s">
        <v>332</v>
      </c>
      <c r="I191" s="35" t="s">
        <v>332</v>
      </c>
      <c r="J191" s="35" t="str">
        <f>_xlfn.IFNA(VLOOKUP(tbl_programList[[#This Row],[Pr. Code]],tbl_time_limit,6,FALSE),"")</f>
        <v/>
      </c>
      <c r="K191" s="159">
        <v>45214</v>
      </c>
      <c r="L191" s="160">
        <v>0.29166666666666702</v>
      </c>
      <c r="M191" s="161">
        <v>0.3125</v>
      </c>
      <c r="N191" s="112">
        <v>4</v>
      </c>
      <c r="O191" s="35" t="s">
        <v>753</v>
      </c>
      <c r="T191" s="35" t="s">
        <v>634</v>
      </c>
    </row>
    <row r="192" spans="1:23">
      <c r="A192" s="35">
        <v>5</v>
      </c>
      <c r="B192" s="35" t="s">
        <v>238</v>
      </c>
      <c r="C192" s="35" t="s">
        <v>34</v>
      </c>
      <c r="D192" s="35" t="s">
        <v>11</v>
      </c>
      <c r="E192" s="35" t="s">
        <v>331</v>
      </c>
      <c r="F192" s="35" t="s">
        <v>330</v>
      </c>
      <c r="G192" s="35">
        <v>3</v>
      </c>
      <c r="H192" s="35" t="s">
        <v>333</v>
      </c>
      <c r="I192" s="35" t="s">
        <v>333</v>
      </c>
      <c r="J192" s="35" t="str">
        <f>_xlfn.IFNA(VLOOKUP(tbl_programList[[#This Row],[Pr. Code]],tbl_time_limit,6,FALSE),"")</f>
        <v/>
      </c>
      <c r="K192" s="159">
        <v>45214</v>
      </c>
      <c r="L192" s="160">
        <v>0.79166666666666696</v>
      </c>
      <c r="M192" s="161">
        <v>0.8125</v>
      </c>
      <c r="N192" s="112">
        <v>5</v>
      </c>
      <c r="T192" s="35" t="s">
        <v>563</v>
      </c>
      <c r="W192" s="170"/>
    </row>
    <row r="193" spans="1:20">
      <c r="A193" s="35">
        <v>47</v>
      </c>
      <c r="B193" s="35" t="s">
        <v>337</v>
      </c>
      <c r="C193" s="35" t="s">
        <v>42</v>
      </c>
      <c r="D193" s="35" t="s">
        <v>14</v>
      </c>
      <c r="E193" s="35" t="s">
        <v>331</v>
      </c>
      <c r="F193" s="35" t="s">
        <v>330</v>
      </c>
      <c r="G193" s="35">
        <v>2</v>
      </c>
      <c r="H193" s="35" t="s">
        <v>332</v>
      </c>
      <c r="I193" s="35" t="s">
        <v>332</v>
      </c>
      <c r="J193" s="35" t="str">
        <f>_xlfn.IFNA(VLOOKUP(tbl_programList[[#This Row],[Pr. Code]],tbl_time_limit,6,FALSE),"")</f>
        <v/>
      </c>
      <c r="K193" s="159">
        <v>45214</v>
      </c>
      <c r="L193" s="160">
        <v>0.79166666666666696</v>
      </c>
      <c r="M193" s="161">
        <v>0.8125</v>
      </c>
      <c r="N193" s="112">
        <v>5</v>
      </c>
      <c r="O193" s="35" t="s">
        <v>752</v>
      </c>
      <c r="T193" s="35" t="s">
        <v>588</v>
      </c>
    </row>
    <row r="194" spans="1:20">
      <c r="A194" s="35">
        <v>7</v>
      </c>
      <c r="B194" s="35" t="s">
        <v>240</v>
      </c>
      <c r="C194" s="35" t="s">
        <v>37</v>
      </c>
      <c r="D194" s="35" t="s">
        <v>11</v>
      </c>
      <c r="E194" s="35" t="s">
        <v>331</v>
      </c>
      <c r="F194" s="35" t="s">
        <v>330</v>
      </c>
      <c r="G194" s="35">
        <v>3</v>
      </c>
      <c r="H194" s="35" t="s">
        <v>333</v>
      </c>
      <c r="I194" s="35" t="s">
        <v>333</v>
      </c>
      <c r="J194" s="35" t="str">
        <f>_xlfn.IFNA(VLOOKUP(tbl_programList[[#This Row],[Pr. Code]],tbl_time_limit,6,FALSE),"")</f>
        <v/>
      </c>
      <c r="K194" s="159">
        <v>45214</v>
      </c>
      <c r="L194" s="160">
        <v>0.81944444444444497</v>
      </c>
      <c r="M194" s="161">
        <v>0.84027777777777801</v>
      </c>
      <c r="N194" s="112">
        <v>5</v>
      </c>
      <c r="T194" s="35" t="s">
        <v>557</v>
      </c>
    </row>
    <row r="195" spans="1:20">
      <c r="A195" s="35">
        <v>189</v>
      </c>
      <c r="B195" s="35" t="s">
        <v>464</v>
      </c>
      <c r="C195" s="35" t="s">
        <v>461</v>
      </c>
      <c r="D195" s="35" t="s">
        <v>21</v>
      </c>
      <c r="E195" s="35" t="s">
        <v>9</v>
      </c>
      <c r="F195" s="35" t="s">
        <v>330</v>
      </c>
      <c r="G195" s="35">
        <v>3</v>
      </c>
      <c r="H195" s="35" t="s">
        <v>160</v>
      </c>
      <c r="I195" s="35" t="s">
        <v>160</v>
      </c>
      <c r="K195" s="159">
        <v>45214</v>
      </c>
      <c r="L195" s="160">
        <v>0.88541666666666696</v>
      </c>
      <c r="M195" s="161">
        <v>0.92708333333333304</v>
      </c>
      <c r="N195" s="112">
        <v>5</v>
      </c>
      <c r="O195" s="168" t="s">
        <v>754</v>
      </c>
      <c r="T195" s="35" t="s">
        <v>645</v>
      </c>
    </row>
    <row r="196" spans="1:20">
      <c r="A196" s="35">
        <v>168</v>
      </c>
      <c r="B196" s="35" t="s">
        <v>302</v>
      </c>
      <c r="C196" s="35" t="s">
        <v>183</v>
      </c>
      <c r="D196" s="35" t="s">
        <v>21</v>
      </c>
      <c r="E196" s="35" t="s">
        <v>331</v>
      </c>
      <c r="F196" s="35" t="s">
        <v>330</v>
      </c>
      <c r="G196" s="35">
        <v>1</v>
      </c>
      <c r="H196" s="35" t="s">
        <v>332</v>
      </c>
      <c r="I196" s="35" t="s">
        <v>332</v>
      </c>
      <c r="J196" s="35" t="s">
        <v>481</v>
      </c>
      <c r="K196" s="159">
        <v>45215</v>
      </c>
      <c r="L196" s="160">
        <v>0.79166666666666663</v>
      </c>
      <c r="M196" s="161">
        <v>0.85416666666666663</v>
      </c>
      <c r="N196" s="112">
        <v>5</v>
      </c>
      <c r="T196" s="35" t="s">
        <v>636</v>
      </c>
    </row>
    <row r="197" spans="1:20">
      <c r="A197" s="35">
        <v>87</v>
      </c>
      <c r="B197" s="35" t="s">
        <v>377</v>
      </c>
      <c r="C197" s="35" t="s">
        <v>94</v>
      </c>
      <c r="D197" s="35" t="s">
        <v>14</v>
      </c>
      <c r="E197" s="35" t="s">
        <v>9</v>
      </c>
      <c r="F197" s="35" t="s">
        <v>330</v>
      </c>
      <c r="G197" s="35">
        <v>5</v>
      </c>
      <c r="H197" s="35" t="s">
        <v>160</v>
      </c>
      <c r="I197" s="35" t="s">
        <v>160</v>
      </c>
      <c r="J197" s="112" t="s">
        <v>481</v>
      </c>
      <c r="K197" s="159">
        <v>45215</v>
      </c>
      <c r="L197" s="160" t="s">
        <v>659</v>
      </c>
      <c r="M197" s="161">
        <v>0.83333333333333304</v>
      </c>
      <c r="N197" s="112">
        <v>5</v>
      </c>
      <c r="T197" s="35" t="s">
        <v>606</v>
      </c>
    </row>
    <row r="198" spans="1:20">
      <c r="A198" s="35">
        <v>90</v>
      </c>
      <c r="B198" s="35" t="s">
        <v>378</v>
      </c>
      <c r="C198" s="35" t="s">
        <v>35</v>
      </c>
      <c r="D198" s="35" t="s">
        <v>18</v>
      </c>
      <c r="E198" s="35" t="s">
        <v>331</v>
      </c>
      <c r="F198" s="35" t="s">
        <v>330</v>
      </c>
      <c r="G198" s="35">
        <v>2</v>
      </c>
      <c r="H198" s="35" t="s">
        <v>332</v>
      </c>
      <c r="I198" s="35" t="s">
        <v>332</v>
      </c>
      <c r="J198" s="35" t="s">
        <v>480</v>
      </c>
      <c r="K198" s="159">
        <v>45216</v>
      </c>
      <c r="L198" s="160">
        <v>0.79166666666666696</v>
      </c>
      <c r="M198" s="161">
        <v>0.82291666666666696</v>
      </c>
      <c r="N198" s="112">
        <v>5</v>
      </c>
      <c r="T198" s="35" t="s">
        <v>675</v>
      </c>
    </row>
    <row r="199" spans="1:20">
      <c r="A199" s="35">
        <v>196</v>
      </c>
      <c r="B199" s="35" t="s">
        <v>435</v>
      </c>
      <c r="C199" s="35" t="s">
        <v>192</v>
      </c>
      <c r="D199" s="35" t="s">
        <v>26</v>
      </c>
      <c r="E199" s="35" t="s">
        <v>9</v>
      </c>
      <c r="F199" s="35" t="s">
        <v>330</v>
      </c>
      <c r="H199" s="35" t="s">
        <v>208</v>
      </c>
      <c r="I199" s="35" t="s">
        <v>208</v>
      </c>
      <c r="K199" s="159">
        <v>45216</v>
      </c>
      <c r="L199" s="160"/>
      <c r="M199" s="161">
        <v>0.75</v>
      </c>
      <c r="N199" s="112">
        <v>5</v>
      </c>
      <c r="T199" s="35" t="s">
        <v>648</v>
      </c>
    </row>
    <row r="200" spans="1:20">
      <c r="A200" s="35">
        <v>146</v>
      </c>
      <c r="B200" s="35" t="s">
        <v>280</v>
      </c>
      <c r="C200" s="35" t="s">
        <v>42</v>
      </c>
      <c r="D200" s="35" t="s">
        <v>21</v>
      </c>
      <c r="E200" s="35" t="s">
        <v>331</v>
      </c>
      <c r="F200" s="35" t="s">
        <v>330</v>
      </c>
      <c r="G200" s="35">
        <v>2</v>
      </c>
      <c r="H200" s="35" t="s">
        <v>332</v>
      </c>
      <c r="I200" s="35" t="s">
        <v>332</v>
      </c>
      <c r="J200" s="35" t="s">
        <v>479</v>
      </c>
      <c r="K200" s="159">
        <v>45217</v>
      </c>
      <c r="L200" s="160">
        <v>0.42708333333333331</v>
      </c>
      <c r="M200" s="161">
        <v>0.44791666666666669</v>
      </c>
      <c r="N200" s="112">
        <v>4</v>
      </c>
      <c r="T200" s="35" t="s">
        <v>608</v>
      </c>
    </row>
    <row r="201" spans="1:20">
      <c r="A201" s="35">
        <v>111</v>
      </c>
      <c r="B201" s="35" t="s">
        <v>399</v>
      </c>
      <c r="C201" s="35" t="s">
        <v>55</v>
      </c>
      <c r="D201" s="35" t="s">
        <v>18</v>
      </c>
      <c r="E201" s="35" t="s">
        <v>331</v>
      </c>
      <c r="F201" s="35" t="s">
        <v>330</v>
      </c>
      <c r="G201" s="35">
        <v>3</v>
      </c>
      <c r="H201" s="35" t="s">
        <v>332</v>
      </c>
      <c r="I201" s="35" t="s">
        <v>332</v>
      </c>
      <c r="J201" s="35" t="s">
        <v>479</v>
      </c>
      <c r="K201" s="159">
        <v>45217</v>
      </c>
      <c r="L201" s="160">
        <v>0.4375</v>
      </c>
      <c r="M201" s="161">
        <v>0.45833333333333298</v>
      </c>
      <c r="N201" s="112">
        <v>3</v>
      </c>
      <c r="T201" s="35" t="s">
        <v>593</v>
      </c>
    </row>
    <row r="202" spans="1:20">
      <c r="A202" s="35">
        <v>162</v>
      </c>
      <c r="B202" s="35" t="s">
        <v>296</v>
      </c>
      <c r="C202" s="35" t="s">
        <v>448</v>
      </c>
      <c r="D202" s="35" t="s">
        <v>21</v>
      </c>
      <c r="E202" s="35" t="s">
        <v>331</v>
      </c>
      <c r="F202" s="35" t="s">
        <v>330</v>
      </c>
      <c r="G202" s="35">
        <v>2</v>
      </c>
      <c r="H202" s="35" t="s">
        <v>332</v>
      </c>
      <c r="I202" s="35" t="s">
        <v>332</v>
      </c>
      <c r="J202" s="35" t="s">
        <v>481</v>
      </c>
      <c r="K202" s="171">
        <v>45217</v>
      </c>
      <c r="L202" s="158">
        <v>0.45833333333333331</v>
      </c>
      <c r="M202" s="161">
        <v>0.5</v>
      </c>
      <c r="N202" s="112">
        <v>4</v>
      </c>
      <c r="T202" s="35" t="s">
        <v>633</v>
      </c>
    </row>
    <row r="203" spans="1:20">
      <c r="A203" s="35">
        <v>116</v>
      </c>
      <c r="B203" s="35" t="s">
        <v>404</v>
      </c>
      <c r="C203" s="35" t="s">
        <v>60</v>
      </c>
      <c r="D203" s="35" t="s">
        <v>18</v>
      </c>
      <c r="E203" s="35" t="s">
        <v>331</v>
      </c>
      <c r="F203" s="35" t="s">
        <v>330</v>
      </c>
      <c r="G203" s="35">
        <v>3</v>
      </c>
      <c r="H203" s="35" t="s">
        <v>332</v>
      </c>
      <c r="I203" s="35" t="s">
        <v>332</v>
      </c>
      <c r="J203" s="35" t="s">
        <v>479</v>
      </c>
      <c r="K203" s="171">
        <v>45217</v>
      </c>
      <c r="L203" s="158">
        <v>0.46875</v>
      </c>
      <c r="M203" s="161">
        <v>0.48958333333333298</v>
      </c>
      <c r="N203" s="112">
        <v>3</v>
      </c>
      <c r="T203" s="35" t="s">
        <v>597</v>
      </c>
    </row>
    <row r="204" spans="1:20">
      <c r="A204" s="35">
        <v>192</v>
      </c>
      <c r="B204" s="35" t="s">
        <v>431</v>
      </c>
      <c r="C204" s="35" t="s">
        <v>102</v>
      </c>
      <c r="D204" s="35" t="s">
        <v>26</v>
      </c>
      <c r="E204" s="35" t="s">
        <v>9</v>
      </c>
      <c r="F204" s="35" t="s">
        <v>330</v>
      </c>
      <c r="H204" s="35" t="s">
        <v>208</v>
      </c>
      <c r="I204" s="35" t="s">
        <v>208</v>
      </c>
      <c r="K204" s="171">
        <v>45217</v>
      </c>
      <c r="L204" s="158"/>
      <c r="M204" s="161">
        <v>0.75</v>
      </c>
      <c r="N204" s="112">
        <v>0</v>
      </c>
      <c r="T204" s="35" t="s">
        <v>646</v>
      </c>
    </row>
    <row r="205" spans="1:20">
      <c r="A205" s="35">
        <v>193</v>
      </c>
      <c r="B205" s="35" t="s">
        <v>432</v>
      </c>
      <c r="C205" s="35" t="s">
        <v>100</v>
      </c>
      <c r="D205" s="35" t="s">
        <v>26</v>
      </c>
      <c r="E205" s="35" t="s">
        <v>9</v>
      </c>
      <c r="F205" s="35" t="s">
        <v>330</v>
      </c>
      <c r="H205" s="35" t="s">
        <v>208</v>
      </c>
      <c r="I205" s="35" t="s">
        <v>208</v>
      </c>
      <c r="K205" s="171">
        <v>45219</v>
      </c>
      <c r="L205" s="158"/>
      <c r="M205" s="161">
        <v>0.75</v>
      </c>
      <c r="N205" s="112">
        <v>0</v>
      </c>
      <c r="T205" s="35" t="s">
        <v>689</v>
      </c>
    </row>
    <row r="206" spans="1:20">
      <c r="A206" s="35">
        <v>194</v>
      </c>
      <c r="B206" s="35" t="s">
        <v>433</v>
      </c>
      <c r="C206" s="35" t="s">
        <v>104</v>
      </c>
      <c r="D206" s="35" t="s">
        <v>26</v>
      </c>
      <c r="E206" s="35" t="s">
        <v>9</v>
      </c>
      <c r="F206" s="35" t="s">
        <v>330</v>
      </c>
      <c r="H206" s="35" t="s">
        <v>208</v>
      </c>
      <c r="I206" s="35" t="s">
        <v>208</v>
      </c>
      <c r="K206" s="171">
        <v>45220</v>
      </c>
      <c r="L206" s="158"/>
      <c r="M206" s="161">
        <v>0.75</v>
      </c>
      <c r="N206" s="112">
        <v>0</v>
      </c>
      <c r="T206" s="35" t="s">
        <v>647</v>
      </c>
    </row>
    <row r="207" spans="1:20">
      <c r="A207" s="35">
        <v>195</v>
      </c>
      <c r="B207" s="35" t="s">
        <v>434</v>
      </c>
      <c r="C207" s="35" t="s">
        <v>110</v>
      </c>
      <c r="D207" s="35" t="s">
        <v>26</v>
      </c>
      <c r="E207" s="35" t="s">
        <v>9</v>
      </c>
      <c r="F207" s="35" t="s">
        <v>330</v>
      </c>
      <c r="H207" s="35" t="s">
        <v>208</v>
      </c>
      <c r="I207" s="35" t="s">
        <v>208</v>
      </c>
      <c r="K207" s="171">
        <v>45221</v>
      </c>
      <c r="L207" s="158"/>
      <c r="M207" s="161">
        <v>0.75</v>
      </c>
      <c r="N207" s="112">
        <v>0</v>
      </c>
      <c r="T207" s="35" t="s">
        <v>690</v>
      </c>
    </row>
    <row r="208" spans="1:20">
      <c r="A208" s="35">
        <v>145</v>
      </c>
      <c r="B208" s="35" t="s">
        <v>279</v>
      </c>
      <c r="C208" s="35" t="s">
        <v>178</v>
      </c>
      <c r="D208" s="35" t="s">
        <v>21</v>
      </c>
      <c r="E208" s="35" t="s">
        <v>331</v>
      </c>
      <c r="F208" s="35" t="s">
        <v>330</v>
      </c>
      <c r="G208" s="35">
        <v>3</v>
      </c>
      <c r="H208" s="35" t="s">
        <v>333</v>
      </c>
      <c r="I208" s="35" t="s">
        <v>333</v>
      </c>
      <c r="K208" s="171">
        <v>45222</v>
      </c>
      <c r="L208" s="158"/>
      <c r="M208" s="161">
        <v>0.75</v>
      </c>
      <c r="N208" s="112">
        <v>0</v>
      </c>
      <c r="T208" s="35" t="s">
        <v>695</v>
      </c>
    </row>
  </sheetData>
  <phoneticPr fontId="40" type="noConversion"/>
  <conditionalFormatting sqref="K209:K498">
    <cfRule type="colorScale" priority="1">
      <colorScale>
        <cfvo type="min"/>
        <cfvo type="max"/>
        <color rgb="FFFF7128"/>
        <color rgb="FFFFEF9C"/>
      </colorScale>
    </cfRule>
  </conditionalFormatting>
  <dataValidations count="6">
    <dataValidation type="list" allowBlank="1" showInputMessage="1" showErrorMessage="1" sqref="I171:I181 I78:I126 I128:I169 I184:I189 I2:I20 I23:I76" xr:uid="{6AD54193-3E94-432F-B7D4-79C387A9B5B6}">
      <formula1>$Z$14:$Z$17</formula1>
    </dataValidation>
    <dataValidation type="list" allowBlank="1" showInputMessage="1" showErrorMessage="1" sqref="H2:I201" xr:uid="{E51B6CAD-0070-4B2C-B5A6-7206BDBF457B}">
      <formula1>$Z$14:$Z$18</formula1>
    </dataValidation>
    <dataValidation type="list" allowBlank="1" showInputMessage="1" showErrorMessage="1" sqref="F2:F208" xr:uid="{65AC2095-BD3C-4E02-9E07-EE16C7C82E54}">
      <formula1>$Z$8:$Z$9</formula1>
    </dataValidation>
    <dataValidation type="list" allowBlank="1" showInputMessage="1" showErrorMessage="1" sqref="E2:E208" xr:uid="{BC41DEEE-49BE-4C6D-9AA7-BAF94639A4EC}">
      <formula1>$Z$11:$Z$12</formula1>
    </dataValidation>
    <dataValidation type="list" allowBlank="1" showInputMessage="1" showErrorMessage="1" sqref="D2:D208" xr:uid="{A66459D8-17E8-44C0-92AE-C01548CD38D7}">
      <formula1>$Z$2:$Z$6</formula1>
    </dataValidation>
    <dataValidation type="list" allowBlank="1" showInputMessage="1" showErrorMessage="1" sqref="AF5" xr:uid="{D1CC9052-A1DF-43FB-9835-091D7BA4F41D}">
      <formula1>"JUNIOR, SENIOR, SUPER SENIOR, SUB JUNIOR, GENERAL"</formula1>
    </dataValidation>
  </dataValidations>
  <hyperlinks>
    <hyperlink ref="O39" r:id="rId1" xr:uid="{155AA012-E607-4F74-A1D7-E6C42B4AD53B}"/>
  </hyperlinks>
  <pageMargins left="0.7" right="0.7" top="0.75" bottom="0.75" header="0.3" footer="0.3"/>
  <pageSetup paperSize="9" scale="29"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8BE36-0CAE-41AF-A04D-3E6A65DE5EDD}">
  <sheetPr codeName="Sheet1"/>
  <dimension ref="A1:L46"/>
  <sheetViews>
    <sheetView topLeftCell="A2" zoomScale="99" workbookViewId="0">
      <selection activeCell="F28" sqref="F28"/>
    </sheetView>
  </sheetViews>
  <sheetFormatPr defaultRowHeight="13.15"/>
  <cols>
    <col min="3" max="3" width="30.35546875" bestFit="1" customWidth="1"/>
    <col min="4" max="4" width="15.35546875" customWidth="1"/>
    <col min="6" max="6" width="24.85546875" bestFit="1" customWidth="1"/>
    <col min="7" max="7" width="10" bestFit="1" customWidth="1"/>
    <col min="8" max="8" width="11" bestFit="1" customWidth="1"/>
    <col min="11" max="11" width="11.78515625" bestFit="1" customWidth="1"/>
    <col min="12" max="12" width="11" customWidth="1"/>
  </cols>
  <sheetData>
    <row r="1" spans="1:12" ht="42.95" customHeight="1">
      <c r="A1" s="302" t="s">
        <v>743</v>
      </c>
      <c r="B1" s="302"/>
      <c r="C1" s="302"/>
      <c r="D1" s="302"/>
      <c r="E1" s="302"/>
      <c r="F1" s="302"/>
      <c r="G1" s="302"/>
      <c r="H1" s="302"/>
    </row>
    <row r="2" spans="1:12" ht="21" customHeight="1">
      <c r="A2" s="124" t="s">
        <v>230</v>
      </c>
      <c r="B2" s="125" t="s">
        <v>323</v>
      </c>
      <c r="C2" s="125" t="s">
        <v>324</v>
      </c>
      <c r="D2" s="126" t="s">
        <v>327</v>
      </c>
      <c r="E2" s="126" t="s">
        <v>478</v>
      </c>
      <c r="F2" s="127" t="s">
        <v>482</v>
      </c>
      <c r="G2" s="126" t="s">
        <v>483</v>
      </c>
      <c r="H2" s="126" t="s">
        <v>484</v>
      </c>
    </row>
    <row r="3" spans="1:12">
      <c r="A3" s="121">
        <v>1</v>
      </c>
      <c r="B3" s="121" t="s">
        <v>427</v>
      </c>
      <c r="C3" s="121" t="s">
        <v>97</v>
      </c>
      <c r="D3" s="121">
        <v>5</v>
      </c>
      <c r="E3" s="121" t="s">
        <v>481</v>
      </c>
      <c r="F3" s="122">
        <v>45211</v>
      </c>
      <c r="G3" s="123">
        <v>0.88541666666666696</v>
      </c>
      <c r="H3" s="123">
        <v>0.92708333333333304</v>
      </c>
    </row>
    <row r="4" spans="1:12">
      <c r="A4" s="121">
        <v>2</v>
      </c>
      <c r="B4" s="121" t="s">
        <v>464</v>
      </c>
      <c r="C4" s="121" t="s">
        <v>461</v>
      </c>
      <c r="D4" s="121">
        <v>3</v>
      </c>
      <c r="E4" s="121" t="s">
        <v>481</v>
      </c>
      <c r="F4" s="122">
        <v>45214</v>
      </c>
      <c r="G4" s="123">
        <v>0.88541666666666696</v>
      </c>
      <c r="H4" s="123">
        <v>0.92708333333333304</v>
      </c>
    </row>
    <row r="5" spans="1:12">
      <c r="A5" s="121">
        <v>3</v>
      </c>
      <c r="B5" s="121" t="s">
        <v>377</v>
      </c>
      <c r="C5" s="121" t="s">
        <v>94</v>
      </c>
      <c r="D5" s="121">
        <v>5</v>
      </c>
      <c r="E5" s="121" t="s">
        <v>481</v>
      </c>
      <c r="F5" s="122">
        <v>45215</v>
      </c>
      <c r="G5" s="123" t="s">
        <v>659</v>
      </c>
      <c r="H5" s="123">
        <v>0.83333333333333304</v>
      </c>
    </row>
    <row r="6" spans="1:12">
      <c r="A6" s="121">
        <v>4</v>
      </c>
      <c r="B6" s="121" t="s">
        <v>435</v>
      </c>
      <c r="C6" s="121" t="s">
        <v>192</v>
      </c>
      <c r="D6" s="121"/>
      <c r="E6" s="121"/>
      <c r="F6" s="122">
        <v>45216</v>
      </c>
      <c r="G6" s="123"/>
      <c r="H6" s="123">
        <v>0.75</v>
      </c>
    </row>
    <row r="7" spans="1:12">
      <c r="A7" s="121">
        <v>5</v>
      </c>
      <c r="B7" s="121" t="s">
        <v>431</v>
      </c>
      <c r="C7" s="121" t="s">
        <v>102</v>
      </c>
      <c r="D7" s="121"/>
      <c r="E7" s="121"/>
      <c r="F7" s="122">
        <v>45217</v>
      </c>
      <c r="G7" s="123"/>
      <c r="H7" s="123">
        <v>0.75</v>
      </c>
    </row>
    <row r="8" spans="1:12">
      <c r="A8" s="121">
        <v>6</v>
      </c>
      <c r="B8" s="121" t="s">
        <v>432</v>
      </c>
      <c r="C8" s="121" t="s">
        <v>100</v>
      </c>
      <c r="D8" s="121"/>
      <c r="E8" s="121"/>
      <c r="F8" s="122">
        <v>45219</v>
      </c>
      <c r="G8" s="123"/>
      <c r="H8" s="123">
        <v>0.75</v>
      </c>
    </row>
    <row r="9" spans="1:12">
      <c r="A9" s="121">
        <v>7</v>
      </c>
      <c r="B9" s="121" t="s">
        <v>433</v>
      </c>
      <c r="C9" s="121" t="s">
        <v>104</v>
      </c>
      <c r="D9" s="121"/>
      <c r="E9" s="121"/>
      <c r="F9" s="122">
        <v>45220</v>
      </c>
      <c r="G9" s="123"/>
      <c r="H9" s="123">
        <v>0.75</v>
      </c>
    </row>
    <row r="10" spans="1:12">
      <c r="A10" s="121">
        <v>8</v>
      </c>
      <c r="B10" s="121" t="s">
        <v>434</v>
      </c>
      <c r="C10" s="121" t="s">
        <v>110</v>
      </c>
      <c r="D10" s="121"/>
      <c r="E10" s="121"/>
      <c r="F10" s="122">
        <v>45221</v>
      </c>
      <c r="G10" s="123"/>
      <c r="H10" s="123">
        <v>0.75</v>
      </c>
      <c r="J10">
        <v>1</v>
      </c>
      <c r="K10" s="112" t="s">
        <v>203</v>
      </c>
      <c r="L10" s="35">
        <f>COUNTIF(tbl_programList[[JUDGE 1]:[JUDGE 4]],K10)</f>
        <v>9</v>
      </c>
    </row>
    <row r="11" spans="1:12">
      <c r="J11">
        <v>2</v>
      </c>
      <c r="K11" s="112" t="s">
        <v>221</v>
      </c>
      <c r="L11" s="35">
        <f>COUNTIF(tbl_programList[[JUDGE 1]:[JUDGE 4]],K11)</f>
        <v>11</v>
      </c>
    </row>
    <row r="12" spans="1:12">
      <c r="J12">
        <v>3</v>
      </c>
      <c r="K12" s="34" t="s">
        <v>216</v>
      </c>
      <c r="L12" s="35">
        <f>COUNTIF(tbl_programList[[JUDGE 1]:[JUDGE 4]],K12)</f>
        <v>0</v>
      </c>
    </row>
    <row r="13" spans="1:12">
      <c r="J13">
        <v>4</v>
      </c>
      <c r="K13" s="34" t="s">
        <v>800</v>
      </c>
      <c r="L13" s="35">
        <f>COUNTIF(tbl_programList[[JUDGE 1]:[JUDGE 4]],K13)</f>
        <v>8</v>
      </c>
    </row>
    <row r="14" spans="1:12">
      <c r="J14">
        <v>5</v>
      </c>
      <c r="K14" s="34" t="s">
        <v>200</v>
      </c>
      <c r="L14" s="35">
        <f>COUNTIF(tbl_programList[[JUDGE 1]:[JUDGE 4]],K14)</f>
        <v>6</v>
      </c>
    </row>
    <row r="15" spans="1:12">
      <c r="J15">
        <v>6</v>
      </c>
      <c r="K15" s="112" t="s">
        <v>846</v>
      </c>
      <c r="L15" s="35">
        <f>COUNTIF(tbl_programList[[JUDGE 1]:[JUDGE 4]],K15)</f>
        <v>6</v>
      </c>
    </row>
    <row r="16" spans="1:12">
      <c r="J16">
        <v>7</v>
      </c>
      <c r="K16" s="112" t="s">
        <v>798</v>
      </c>
      <c r="L16" s="35">
        <f>COUNTIF(tbl_programList[[JUDGE 1]:[JUDGE 4]],K16)</f>
        <v>5</v>
      </c>
    </row>
    <row r="17" spans="10:12">
      <c r="J17">
        <v>8</v>
      </c>
      <c r="K17" s="112" t="s">
        <v>199</v>
      </c>
      <c r="L17" s="35">
        <f>COUNTIF(tbl_programList[[JUDGE 1]:[JUDGE 4]],K17)</f>
        <v>9</v>
      </c>
    </row>
    <row r="18" spans="10:12">
      <c r="J18">
        <v>9</v>
      </c>
      <c r="K18" s="112" t="s">
        <v>801</v>
      </c>
      <c r="L18" s="35">
        <f>COUNTIF(tbl_programList[[JUDGE 1]:[JUDGE 4]],K18)</f>
        <v>5</v>
      </c>
    </row>
    <row r="19" spans="10:12">
      <c r="J19">
        <v>10</v>
      </c>
      <c r="K19" s="112" t="s">
        <v>871</v>
      </c>
      <c r="L19" s="35">
        <f>COUNTIF(tbl_programList[[JUDGE 1]:[JUDGE 4]],K19)</f>
        <v>5</v>
      </c>
    </row>
    <row r="20" spans="10:12">
      <c r="J20">
        <v>11</v>
      </c>
      <c r="K20" s="112" t="s">
        <v>810</v>
      </c>
      <c r="L20" s="35">
        <f>COUNTIF(tbl_programList[[JUDGE 1]:[JUDGE 4]],K20)</f>
        <v>4</v>
      </c>
    </row>
    <row r="21" spans="10:12">
      <c r="J21">
        <v>12</v>
      </c>
      <c r="K21" s="112" t="s">
        <v>809</v>
      </c>
      <c r="L21" s="35">
        <f>COUNTIF(tbl_programList[[JUDGE 1]:[JUDGE 4]],K21)</f>
        <v>4</v>
      </c>
    </row>
    <row r="22" spans="10:12">
      <c r="J22">
        <v>13</v>
      </c>
      <c r="K22" s="112" t="s">
        <v>222</v>
      </c>
      <c r="L22" s="35">
        <f>COUNTIF(tbl_programList[[JUDGE 1]:[JUDGE 4]],K22)</f>
        <v>8</v>
      </c>
    </row>
    <row r="23" spans="10:12">
      <c r="J23">
        <v>14</v>
      </c>
      <c r="K23" s="112" t="s">
        <v>202</v>
      </c>
      <c r="L23" s="35">
        <f>COUNTIF(tbl_programList[[JUDGE 1]:[JUDGE 4]],K23)</f>
        <v>7</v>
      </c>
    </row>
    <row r="24" spans="10:12">
      <c r="J24">
        <v>15</v>
      </c>
      <c r="K24" s="112" t="s">
        <v>212</v>
      </c>
      <c r="L24" s="35">
        <f>COUNTIF(tbl_programList[[JUDGE 1]:[JUDGE 4]],K24)</f>
        <v>9</v>
      </c>
    </row>
    <row r="25" spans="10:12">
      <c r="J25">
        <v>16</v>
      </c>
      <c r="K25" s="112" t="s">
        <v>220</v>
      </c>
      <c r="L25" s="35">
        <f>COUNTIF(tbl_programList[[JUDGE 1]:[JUDGE 4]],K25)</f>
        <v>11</v>
      </c>
    </row>
    <row r="26" spans="10:12">
      <c r="J26">
        <v>17</v>
      </c>
      <c r="K26" s="112" t="s">
        <v>209</v>
      </c>
      <c r="L26" s="35">
        <f>COUNTIF(tbl_programList[[JUDGE 1]:[JUDGE 4]],K26)</f>
        <v>10</v>
      </c>
    </row>
    <row r="27" spans="10:12">
      <c r="J27">
        <v>18</v>
      </c>
      <c r="K27" s="34" t="s">
        <v>215</v>
      </c>
      <c r="L27" s="35">
        <f>COUNTIF(tbl_programList[[JUDGE 1]:[JUDGE 4]],K27)</f>
        <v>7</v>
      </c>
    </row>
    <row r="28" spans="10:12">
      <c r="J28">
        <v>19</v>
      </c>
      <c r="K28" s="112" t="s">
        <v>210</v>
      </c>
      <c r="L28" s="35">
        <f>COUNTIF(tbl_programList[[JUDGE 1]:[JUDGE 4]],K28)</f>
        <v>7</v>
      </c>
    </row>
    <row r="29" spans="10:12">
      <c r="J29">
        <v>20</v>
      </c>
      <c r="K29" s="34" t="s">
        <v>217</v>
      </c>
      <c r="L29" s="35">
        <f>COUNTIF(tbl_programList[[JUDGE 1]:[JUDGE 4]],K29)</f>
        <v>9</v>
      </c>
    </row>
    <row r="30" spans="10:12">
      <c r="J30">
        <v>21</v>
      </c>
      <c r="K30" s="34" t="s">
        <v>211</v>
      </c>
      <c r="L30" s="35">
        <f>COUNTIF(tbl_programList[[JUDGE 1]:[JUDGE 4]],K30)</f>
        <v>6</v>
      </c>
    </row>
    <row r="31" spans="10:12">
      <c r="J31">
        <v>22</v>
      </c>
      <c r="K31" s="34" t="s">
        <v>213</v>
      </c>
      <c r="L31" s="35">
        <f>COUNTIF(tbl_programList[[JUDGE 1]:[JUDGE 4]],K31)</f>
        <v>9</v>
      </c>
    </row>
    <row r="32" spans="10:12">
      <c r="J32">
        <v>23</v>
      </c>
      <c r="K32" s="112" t="s">
        <v>218</v>
      </c>
      <c r="L32" s="35">
        <f>COUNTIF(tbl_programList[[JUDGE 1]:[JUDGE 4]],K32)</f>
        <v>11</v>
      </c>
    </row>
    <row r="33" spans="10:12">
      <c r="J33">
        <v>24</v>
      </c>
      <c r="K33" s="112" t="s">
        <v>812</v>
      </c>
      <c r="L33" s="35">
        <f>COUNTIF(tbl_programList[[JUDGE 1]:[JUDGE 4]],K33)</f>
        <v>1</v>
      </c>
    </row>
    <row r="34" spans="10:12">
      <c r="J34">
        <v>25</v>
      </c>
      <c r="K34" s="112" t="s">
        <v>814</v>
      </c>
      <c r="L34" s="35">
        <f>COUNTIF(tbl_programList[[JUDGE 1]:[JUDGE 4]],K34)</f>
        <v>1</v>
      </c>
    </row>
    <row r="35" spans="10:12">
      <c r="J35">
        <v>26</v>
      </c>
      <c r="K35" s="112" t="s">
        <v>808</v>
      </c>
      <c r="L35" s="35">
        <f>COUNTIF(tbl_programList[[JUDGE 1]:[JUDGE 4]],K35)</f>
        <v>3</v>
      </c>
    </row>
    <row r="36" spans="10:12">
      <c r="J36">
        <v>27</v>
      </c>
      <c r="K36" s="112" t="s">
        <v>223</v>
      </c>
      <c r="L36" s="35">
        <f>COUNTIF(tbl_programList[[JUDGE 1]:[JUDGE 4]],K36)</f>
        <v>6</v>
      </c>
    </row>
    <row r="37" spans="10:12">
      <c r="J37">
        <v>28</v>
      </c>
      <c r="K37" s="112" t="s">
        <v>804</v>
      </c>
      <c r="L37" s="35">
        <f>COUNTIF(tbl_programList[[JUDGE 1]:[JUDGE 4]],K37)</f>
        <v>5</v>
      </c>
    </row>
    <row r="38" spans="10:12">
      <c r="J38">
        <v>29</v>
      </c>
      <c r="K38" s="112" t="s">
        <v>805</v>
      </c>
      <c r="L38" s="35">
        <f>COUNTIF(tbl_programList[[JUDGE 1]:[JUDGE 4]],K38)</f>
        <v>6</v>
      </c>
    </row>
    <row r="39" spans="10:12">
      <c r="J39">
        <v>30</v>
      </c>
      <c r="K39" s="112" t="s">
        <v>201</v>
      </c>
      <c r="L39" s="35">
        <f>COUNTIF(tbl_programList[[JUDGE 1]:[JUDGE 4]],K39)</f>
        <v>12</v>
      </c>
    </row>
    <row r="40" spans="10:12">
      <c r="J40">
        <v>31</v>
      </c>
      <c r="K40" s="112" t="s">
        <v>822</v>
      </c>
      <c r="L40" s="35">
        <f>COUNTIF(tbl_programList[[JUDGE 1]:[JUDGE 4]],K40)</f>
        <v>12</v>
      </c>
    </row>
    <row r="41" spans="10:12">
      <c r="K41" s="112"/>
      <c r="L41" s="35"/>
    </row>
    <row r="42" spans="10:12">
      <c r="L42" s="35"/>
    </row>
    <row r="43" spans="10:12">
      <c r="L43" s="35"/>
    </row>
    <row r="44" spans="10:12">
      <c r="L44" s="35"/>
    </row>
    <row r="45" spans="10:12">
      <c r="L45" s="35"/>
    </row>
    <row r="46" spans="10:12">
      <c r="L46" s="35"/>
    </row>
  </sheetData>
  <sortState xmlns:xlrd2="http://schemas.microsoft.com/office/spreadsheetml/2017/richdata2" ref="J11:L40">
    <sortCondition ref="K10:K40"/>
  </sortState>
  <mergeCells count="1">
    <mergeCell ref="A1:H1"/>
  </mergeCells>
  <conditionalFormatting sqref="L10:L41">
    <cfRule type="colorScale" priority="12">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90B58-A8F1-4402-BF46-35C05704B946}">
  <sheetPr codeName="Sheet12">
    <pageSetUpPr fitToPage="1"/>
  </sheetPr>
  <dimension ref="A3:K38"/>
  <sheetViews>
    <sheetView workbookViewId="0">
      <selection activeCell="M18" sqref="M18"/>
    </sheetView>
  </sheetViews>
  <sheetFormatPr defaultRowHeight="13.15"/>
  <cols>
    <col min="2" max="2" width="25.42578125" bestFit="1" customWidth="1"/>
    <col min="3" max="3" width="14.2109375" bestFit="1" customWidth="1"/>
    <col min="4" max="4" width="22.28515625" bestFit="1" customWidth="1"/>
  </cols>
  <sheetData>
    <row r="3" spans="1:11">
      <c r="A3" s="197" t="s">
        <v>323</v>
      </c>
      <c r="B3" s="198" t="s">
        <v>324</v>
      </c>
      <c r="C3" s="198" t="s">
        <v>228</v>
      </c>
      <c r="D3" s="199" t="s">
        <v>482</v>
      </c>
      <c r="E3" s="200" t="s">
        <v>483</v>
      </c>
      <c r="F3" s="200" t="s">
        <v>484</v>
      </c>
      <c r="G3" s="201" t="s">
        <v>708</v>
      </c>
      <c r="H3" s="201" t="s">
        <v>794</v>
      </c>
      <c r="I3" s="201" t="s">
        <v>795</v>
      </c>
      <c r="J3" s="201" t="s">
        <v>796</v>
      </c>
      <c r="K3" s="202" t="s">
        <v>811</v>
      </c>
    </row>
    <row r="4" spans="1:11">
      <c r="A4" s="203" t="s">
        <v>407</v>
      </c>
      <c r="B4" s="204" t="s">
        <v>177</v>
      </c>
      <c r="C4" s="204" t="s">
        <v>18</v>
      </c>
      <c r="D4" s="205">
        <v>45222</v>
      </c>
      <c r="E4" s="206">
        <v>0.3125</v>
      </c>
      <c r="F4" s="207">
        <v>0.32291666666666669</v>
      </c>
      <c r="G4" s="208">
        <v>1</v>
      </c>
      <c r="H4" s="204" t="s">
        <v>201</v>
      </c>
      <c r="I4" s="204" t="s">
        <v>822</v>
      </c>
      <c r="J4" s="204"/>
      <c r="K4" s="209"/>
    </row>
    <row r="5" spans="1:11">
      <c r="A5" s="210" t="s">
        <v>408</v>
      </c>
      <c r="B5" s="211" t="s">
        <v>83</v>
      </c>
      <c r="C5" s="211" t="s">
        <v>18</v>
      </c>
      <c r="D5" s="212">
        <v>45222</v>
      </c>
      <c r="E5" s="213">
        <v>0.3263888888888889</v>
      </c>
      <c r="F5" s="214">
        <v>0.375</v>
      </c>
      <c r="G5" s="215">
        <v>1</v>
      </c>
      <c r="H5" s="215" t="s">
        <v>215</v>
      </c>
      <c r="I5" s="211" t="s">
        <v>210</v>
      </c>
      <c r="J5" s="211"/>
      <c r="K5" s="216"/>
    </row>
    <row r="6" spans="1:11">
      <c r="A6" s="203" t="s">
        <v>265</v>
      </c>
      <c r="B6" s="204" t="s">
        <v>71</v>
      </c>
      <c r="C6" s="204" t="s">
        <v>11</v>
      </c>
      <c r="D6" s="205">
        <v>45222</v>
      </c>
      <c r="E6" s="206">
        <v>0.40277777777777773</v>
      </c>
      <c r="F6" s="207">
        <v>0.44444444444444442</v>
      </c>
      <c r="G6" s="208">
        <v>1</v>
      </c>
      <c r="H6" s="204" t="s">
        <v>798</v>
      </c>
      <c r="I6" s="208" t="s">
        <v>221</v>
      </c>
      <c r="J6" s="208"/>
      <c r="K6" s="209"/>
    </row>
    <row r="7" spans="1:11">
      <c r="A7" s="210" t="s">
        <v>264</v>
      </c>
      <c r="B7" s="211" t="s">
        <v>69</v>
      </c>
      <c r="C7" s="211" t="s">
        <v>11</v>
      </c>
      <c r="D7" s="212">
        <v>45222</v>
      </c>
      <c r="E7" s="213">
        <v>0.45833333333333331</v>
      </c>
      <c r="F7" s="214">
        <v>0.5</v>
      </c>
      <c r="G7" s="215">
        <v>1</v>
      </c>
      <c r="H7" s="211" t="s">
        <v>221</v>
      </c>
      <c r="I7" s="211" t="s">
        <v>220</v>
      </c>
      <c r="J7" s="211"/>
      <c r="K7" s="216"/>
    </row>
    <row r="8" spans="1:11">
      <c r="A8" s="203" t="s">
        <v>418</v>
      </c>
      <c r="B8" s="204" t="s">
        <v>71</v>
      </c>
      <c r="C8" s="204" t="s">
        <v>18</v>
      </c>
      <c r="D8" s="205">
        <v>45222</v>
      </c>
      <c r="E8" s="206">
        <v>0.5625</v>
      </c>
      <c r="F8" s="207">
        <v>0.60416666666666663</v>
      </c>
      <c r="G8" s="208">
        <v>1</v>
      </c>
      <c r="H8" s="204" t="s">
        <v>798</v>
      </c>
      <c r="I8" s="204" t="s">
        <v>217</v>
      </c>
      <c r="J8" s="204"/>
      <c r="K8" s="209"/>
    </row>
    <row r="9" spans="1:11">
      <c r="A9" s="210" t="s">
        <v>312</v>
      </c>
      <c r="B9" s="211" t="s">
        <v>109</v>
      </c>
      <c r="C9" s="211" t="s">
        <v>21</v>
      </c>
      <c r="D9" s="212">
        <v>45222</v>
      </c>
      <c r="E9" s="213">
        <v>0.61458333333333337</v>
      </c>
      <c r="F9" s="214">
        <v>0.64583333333333337</v>
      </c>
      <c r="G9" s="215">
        <v>1</v>
      </c>
      <c r="H9" s="211" t="s">
        <v>798</v>
      </c>
      <c r="I9" s="211" t="s">
        <v>220</v>
      </c>
      <c r="J9" s="211"/>
      <c r="K9" s="216"/>
    </row>
    <row r="10" spans="1:11">
      <c r="A10" s="203" t="s">
        <v>319</v>
      </c>
      <c r="B10" s="204" t="s">
        <v>115</v>
      </c>
      <c r="C10" s="204" t="s">
        <v>21</v>
      </c>
      <c r="D10" s="205">
        <v>45222</v>
      </c>
      <c r="E10" s="206">
        <v>0.84722222222222221</v>
      </c>
      <c r="F10" s="207">
        <v>0.88888888888888884</v>
      </c>
      <c r="G10" s="208">
        <v>1</v>
      </c>
      <c r="H10" s="208" t="s">
        <v>201</v>
      </c>
      <c r="I10" s="208" t="s">
        <v>223</v>
      </c>
      <c r="J10" s="204"/>
      <c r="K10" s="209"/>
    </row>
    <row r="11" spans="1:11">
      <c r="A11" s="210" t="s">
        <v>409</v>
      </c>
      <c r="B11" s="211" t="s">
        <v>196</v>
      </c>
      <c r="C11" s="211" t="s">
        <v>18</v>
      </c>
      <c r="D11" s="212">
        <v>45222</v>
      </c>
      <c r="E11" s="213">
        <v>0.89583333333333337</v>
      </c>
      <c r="F11" s="214">
        <v>0.9375</v>
      </c>
      <c r="G11" s="215">
        <v>1</v>
      </c>
      <c r="H11" s="215" t="s">
        <v>218</v>
      </c>
      <c r="I11" s="211" t="s">
        <v>202</v>
      </c>
      <c r="J11" s="211"/>
      <c r="K11" s="216"/>
    </row>
    <row r="13" spans="1:11">
      <c r="A13" s="197" t="s">
        <v>323</v>
      </c>
      <c r="B13" s="198" t="s">
        <v>324</v>
      </c>
      <c r="C13" s="198" t="s">
        <v>228</v>
      </c>
      <c r="D13" s="199" t="s">
        <v>482</v>
      </c>
      <c r="E13" s="200" t="s">
        <v>483</v>
      </c>
      <c r="F13" s="200" t="s">
        <v>484</v>
      </c>
      <c r="G13" s="201" t="s">
        <v>708</v>
      </c>
      <c r="H13" s="201" t="s">
        <v>794</v>
      </c>
      <c r="I13" s="201" t="s">
        <v>795</v>
      </c>
      <c r="J13" s="201" t="s">
        <v>796</v>
      </c>
      <c r="K13" s="202" t="s">
        <v>811</v>
      </c>
    </row>
    <row r="14" spans="1:11">
      <c r="A14" s="203" t="s">
        <v>303</v>
      </c>
      <c r="B14" s="204" t="s">
        <v>99</v>
      </c>
      <c r="C14" s="204" t="s">
        <v>21</v>
      </c>
      <c r="D14" s="205">
        <v>45222</v>
      </c>
      <c r="E14" s="206">
        <v>0.3125</v>
      </c>
      <c r="F14" s="207">
        <v>0.35416666666666669</v>
      </c>
      <c r="G14" s="208">
        <v>2</v>
      </c>
      <c r="H14" s="204" t="s">
        <v>846</v>
      </c>
      <c r="I14" s="204" t="s">
        <v>218</v>
      </c>
      <c r="J14" s="204"/>
      <c r="K14" s="209"/>
    </row>
    <row r="15" spans="1:11">
      <c r="A15" s="210" t="s">
        <v>274</v>
      </c>
      <c r="B15" s="211" t="s">
        <v>63</v>
      </c>
      <c r="C15" s="211" t="s">
        <v>11</v>
      </c>
      <c r="D15" s="212">
        <v>45222</v>
      </c>
      <c r="E15" s="213">
        <v>0.36458333333333331</v>
      </c>
      <c r="F15" s="214">
        <v>0.37847222222222227</v>
      </c>
      <c r="G15" s="215">
        <v>2</v>
      </c>
      <c r="H15" s="211" t="s">
        <v>202</v>
      </c>
      <c r="I15" s="211" t="s">
        <v>222</v>
      </c>
      <c r="J15" s="211"/>
      <c r="K15" s="216"/>
    </row>
    <row r="16" spans="1:11">
      <c r="A16" s="203" t="s">
        <v>313</v>
      </c>
      <c r="B16" s="204" t="s">
        <v>111</v>
      </c>
      <c r="C16" s="204" t="s">
        <v>21</v>
      </c>
      <c r="D16" s="205">
        <v>45222</v>
      </c>
      <c r="E16" s="206">
        <v>0.39583333333333331</v>
      </c>
      <c r="F16" s="207">
        <v>0.4375</v>
      </c>
      <c r="G16" s="208">
        <v>2</v>
      </c>
      <c r="H16" s="208" t="s">
        <v>209</v>
      </c>
      <c r="I16" s="208" t="s">
        <v>846</v>
      </c>
      <c r="J16" s="208"/>
      <c r="K16" s="209"/>
    </row>
    <row r="17" spans="1:11">
      <c r="A17" s="210" t="s">
        <v>315</v>
      </c>
      <c r="B17" s="211" t="s">
        <v>113</v>
      </c>
      <c r="C17" s="211" t="s">
        <v>21</v>
      </c>
      <c r="D17" s="212">
        <v>45222</v>
      </c>
      <c r="E17" s="213">
        <v>0.4513888888888889</v>
      </c>
      <c r="F17" s="214">
        <v>0.48958333333333331</v>
      </c>
      <c r="G17" s="215">
        <v>2</v>
      </c>
      <c r="H17" s="211" t="s">
        <v>203</v>
      </c>
      <c r="I17" s="215" t="s">
        <v>202</v>
      </c>
      <c r="J17" s="211"/>
      <c r="K17" s="216"/>
    </row>
    <row r="18" spans="1:11">
      <c r="A18" s="203" t="s">
        <v>318</v>
      </c>
      <c r="B18" s="204" t="s">
        <v>114</v>
      </c>
      <c r="C18" s="204" t="s">
        <v>21</v>
      </c>
      <c r="D18" s="205">
        <v>45222</v>
      </c>
      <c r="E18" s="206">
        <v>0.5625</v>
      </c>
      <c r="F18" s="207">
        <v>0.60416666666666663</v>
      </c>
      <c r="G18" s="208">
        <v>2</v>
      </c>
      <c r="H18" s="204" t="s">
        <v>846</v>
      </c>
      <c r="I18" s="204"/>
      <c r="J18" s="204"/>
      <c r="K18" s="209"/>
    </row>
    <row r="19" spans="1:11">
      <c r="A19" s="210" t="s">
        <v>416</v>
      </c>
      <c r="B19" s="211" t="s">
        <v>114</v>
      </c>
      <c r="C19" s="211" t="s">
        <v>18</v>
      </c>
      <c r="D19" s="212">
        <v>45222</v>
      </c>
      <c r="E19" s="213">
        <v>0.61111111111111105</v>
      </c>
      <c r="F19" s="214">
        <v>0.64583333333333337</v>
      </c>
      <c r="G19" s="215">
        <v>2</v>
      </c>
      <c r="H19" s="211" t="s">
        <v>846</v>
      </c>
      <c r="I19" s="211"/>
      <c r="J19" s="211"/>
      <c r="K19" s="216"/>
    </row>
    <row r="20" spans="1:11">
      <c r="A20" s="203" t="s">
        <v>420</v>
      </c>
      <c r="B20" s="204" t="s">
        <v>78</v>
      </c>
      <c r="C20" s="204" t="s">
        <v>18</v>
      </c>
      <c r="D20" s="205">
        <v>45222</v>
      </c>
      <c r="E20" s="206">
        <v>0.85069444444444453</v>
      </c>
      <c r="F20" s="207">
        <v>0.88888888888888884</v>
      </c>
      <c r="G20" s="208">
        <v>2</v>
      </c>
      <c r="H20" s="204" t="s">
        <v>798</v>
      </c>
      <c r="I20" s="204" t="s">
        <v>822</v>
      </c>
      <c r="J20" s="204"/>
      <c r="K20" s="209"/>
    </row>
    <row r="21" spans="1:11">
      <c r="A21" s="210" t="s">
        <v>365</v>
      </c>
      <c r="B21" s="211" t="s">
        <v>143</v>
      </c>
      <c r="C21" s="211" t="s">
        <v>14</v>
      </c>
      <c r="D21" s="212">
        <v>45222</v>
      </c>
      <c r="E21" s="213">
        <v>0.89583333333333337</v>
      </c>
      <c r="F21" s="214">
        <v>0.9375</v>
      </c>
      <c r="G21" s="215">
        <v>2</v>
      </c>
      <c r="H21" s="211" t="s">
        <v>798</v>
      </c>
      <c r="I21" s="211" t="s">
        <v>211</v>
      </c>
      <c r="J21" s="211"/>
      <c r="K21" s="216"/>
    </row>
    <row r="23" spans="1:11">
      <c r="A23" s="197" t="s">
        <v>323</v>
      </c>
      <c r="B23" s="198" t="s">
        <v>324</v>
      </c>
      <c r="C23" s="198" t="s">
        <v>228</v>
      </c>
      <c r="D23" s="199" t="s">
        <v>482</v>
      </c>
      <c r="E23" s="200" t="s">
        <v>483</v>
      </c>
      <c r="F23" s="200" t="s">
        <v>484</v>
      </c>
      <c r="G23" s="201" t="s">
        <v>708</v>
      </c>
      <c r="H23" s="201" t="s">
        <v>794</v>
      </c>
      <c r="I23" s="201" t="s">
        <v>795</v>
      </c>
      <c r="J23" s="201" t="s">
        <v>796</v>
      </c>
      <c r="K23" s="202" t="s">
        <v>811</v>
      </c>
    </row>
    <row r="24" spans="1:11">
      <c r="A24" s="203" t="s">
        <v>364</v>
      </c>
      <c r="B24" s="204" t="s">
        <v>75</v>
      </c>
      <c r="C24" s="204" t="s">
        <v>14</v>
      </c>
      <c r="D24" s="205">
        <v>45222</v>
      </c>
      <c r="E24" s="206">
        <v>0.3125</v>
      </c>
      <c r="F24" s="207">
        <v>0.3263888888888889</v>
      </c>
      <c r="G24" s="208">
        <v>3</v>
      </c>
      <c r="H24" s="204" t="s">
        <v>210</v>
      </c>
      <c r="I24" s="204" t="s">
        <v>203</v>
      </c>
      <c r="J24" s="204"/>
      <c r="K24" s="209"/>
    </row>
    <row r="25" spans="1:11">
      <c r="A25" s="210" t="s">
        <v>366</v>
      </c>
      <c r="B25" s="211" t="s">
        <v>492</v>
      </c>
      <c r="C25" s="211" t="s">
        <v>14</v>
      </c>
      <c r="D25" s="212">
        <v>45222</v>
      </c>
      <c r="E25" s="213">
        <v>0.33333333333333331</v>
      </c>
      <c r="F25" s="214">
        <v>0.375</v>
      </c>
      <c r="G25" s="215">
        <v>3</v>
      </c>
      <c r="H25" s="211" t="s">
        <v>822</v>
      </c>
      <c r="I25" s="211" t="s">
        <v>203</v>
      </c>
      <c r="J25" s="211"/>
      <c r="K25" s="216"/>
    </row>
    <row r="26" spans="1:11">
      <c r="A26" s="203" t="s">
        <v>422</v>
      </c>
      <c r="B26" s="204" t="s">
        <v>82</v>
      </c>
      <c r="C26" s="204" t="s">
        <v>18</v>
      </c>
      <c r="D26" s="205">
        <v>45222</v>
      </c>
      <c r="E26" s="206">
        <v>0.40277777777777773</v>
      </c>
      <c r="F26" s="207">
        <v>0.44444444444444442</v>
      </c>
      <c r="G26" s="208">
        <v>3</v>
      </c>
      <c r="H26" s="204" t="s">
        <v>223</v>
      </c>
      <c r="I26" s="204" t="s">
        <v>202</v>
      </c>
      <c r="J26" s="204"/>
      <c r="K26" s="209"/>
    </row>
    <row r="27" spans="1:11">
      <c r="A27" s="210" t="s">
        <v>372</v>
      </c>
      <c r="B27" s="211" t="s">
        <v>79</v>
      </c>
      <c r="C27" s="211" t="s">
        <v>14</v>
      </c>
      <c r="D27" s="212">
        <v>45222</v>
      </c>
      <c r="E27" s="213">
        <v>0.44791666666666669</v>
      </c>
      <c r="F27" s="214">
        <v>0.48958333333333331</v>
      </c>
      <c r="G27" s="215">
        <v>3</v>
      </c>
      <c r="H27" s="211" t="s">
        <v>846</v>
      </c>
      <c r="I27" s="211" t="s">
        <v>209</v>
      </c>
      <c r="J27" s="211"/>
      <c r="K27" s="216"/>
    </row>
    <row r="28" spans="1:11">
      <c r="A28" s="203" t="s">
        <v>491</v>
      </c>
      <c r="B28" s="204" t="s">
        <v>456</v>
      </c>
      <c r="C28" s="204" t="s">
        <v>21</v>
      </c>
      <c r="D28" s="205">
        <v>45222</v>
      </c>
      <c r="E28" s="206">
        <v>0.89583333333333337</v>
      </c>
      <c r="F28" s="207">
        <v>0.9375</v>
      </c>
      <c r="G28" s="208">
        <v>3</v>
      </c>
      <c r="H28" s="204" t="s">
        <v>199</v>
      </c>
      <c r="I28" s="204" t="s">
        <v>215</v>
      </c>
      <c r="J28" s="204" t="s">
        <v>213</v>
      </c>
      <c r="K28" s="209"/>
    </row>
    <row r="30" spans="1:11">
      <c r="A30" s="197" t="s">
        <v>323</v>
      </c>
      <c r="B30" s="198" t="s">
        <v>324</v>
      </c>
      <c r="C30" s="198" t="s">
        <v>228</v>
      </c>
      <c r="D30" s="199" t="s">
        <v>482</v>
      </c>
      <c r="E30" s="200" t="s">
        <v>483</v>
      </c>
      <c r="F30" s="200" t="s">
        <v>484</v>
      </c>
      <c r="G30" s="201" t="s">
        <v>708</v>
      </c>
      <c r="H30" s="201" t="s">
        <v>794</v>
      </c>
      <c r="I30" s="201" t="s">
        <v>795</v>
      </c>
      <c r="J30" s="201" t="s">
        <v>796</v>
      </c>
      <c r="K30" s="202" t="s">
        <v>811</v>
      </c>
    </row>
    <row r="31" spans="1:11">
      <c r="A31" s="203" t="s">
        <v>367</v>
      </c>
      <c r="B31" s="204" t="s">
        <v>77</v>
      </c>
      <c r="C31" s="204" t="s">
        <v>14</v>
      </c>
      <c r="D31" s="205">
        <v>45222</v>
      </c>
      <c r="E31" s="206">
        <v>0.39583333333333331</v>
      </c>
      <c r="F31" s="207">
        <v>0.44444444444444442</v>
      </c>
      <c r="G31" s="208">
        <v>4</v>
      </c>
      <c r="H31" s="208" t="s">
        <v>220</v>
      </c>
      <c r="I31" s="204" t="s">
        <v>217</v>
      </c>
      <c r="J31" s="204"/>
      <c r="K31" s="209"/>
    </row>
    <row r="32" spans="1:11">
      <c r="A32" s="210" t="s">
        <v>426</v>
      </c>
      <c r="B32" s="211" t="s">
        <v>85</v>
      </c>
      <c r="C32" s="211" t="s">
        <v>18</v>
      </c>
      <c r="D32" s="212">
        <v>45222</v>
      </c>
      <c r="E32" s="213">
        <v>0.49305555555555558</v>
      </c>
      <c r="F32" s="214">
        <v>0.52083333333333337</v>
      </c>
      <c r="G32" s="215">
        <v>4</v>
      </c>
      <c r="H32" s="211" t="s">
        <v>846</v>
      </c>
      <c r="I32" s="211" t="s">
        <v>209</v>
      </c>
      <c r="J32" s="211"/>
      <c r="K32" s="216"/>
    </row>
    <row r="33" spans="1:11">
      <c r="A33" s="203" t="s">
        <v>259</v>
      </c>
      <c r="B33" s="204" t="s">
        <v>89</v>
      </c>
      <c r="C33" s="204" t="s">
        <v>11</v>
      </c>
      <c r="D33" s="205">
        <v>45222</v>
      </c>
      <c r="E33" s="206">
        <v>0.5625</v>
      </c>
      <c r="F33" s="207">
        <v>0.59375</v>
      </c>
      <c r="G33" s="208">
        <v>4</v>
      </c>
      <c r="H33" s="204" t="s">
        <v>220</v>
      </c>
      <c r="I33" s="204" t="s">
        <v>213</v>
      </c>
      <c r="J33" s="204"/>
      <c r="K33" s="209"/>
    </row>
    <row r="34" spans="1:11">
      <c r="A34" s="210" t="s">
        <v>257</v>
      </c>
      <c r="B34" s="211" t="s">
        <v>452</v>
      </c>
      <c r="C34" s="211" t="s">
        <v>11</v>
      </c>
      <c r="D34" s="212">
        <v>45222</v>
      </c>
      <c r="E34" s="213">
        <v>0.84722222222222221</v>
      </c>
      <c r="F34" s="213">
        <v>0.88888888888888884</v>
      </c>
      <c r="G34" s="215">
        <v>4</v>
      </c>
      <c r="H34" s="211" t="s">
        <v>222</v>
      </c>
      <c r="I34" s="215" t="s">
        <v>202</v>
      </c>
      <c r="J34" s="215"/>
      <c r="K34" s="216"/>
    </row>
    <row r="36" spans="1:11">
      <c r="A36" s="197" t="s">
        <v>323</v>
      </c>
      <c r="B36" s="198" t="s">
        <v>324</v>
      </c>
      <c r="C36" s="198" t="s">
        <v>228</v>
      </c>
      <c r="D36" s="199" t="s">
        <v>482</v>
      </c>
      <c r="E36" s="200" t="s">
        <v>483</v>
      </c>
      <c r="F36" s="200" t="s">
        <v>484</v>
      </c>
      <c r="G36" s="201" t="s">
        <v>708</v>
      </c>
      <c r="H36" s="201" t="s">
        <v>794</v>
      </c>
      <c r="I36" s="201" t="s">
        <v>795</v>
      </c>
      <c r="J36" s="201" t="s">
        <v>796</v>
      </c>
      <c r="K36" s="202" t="s">
        <v>811</v>
      </c>
    </row>
    <row r="37" spans="1:11">
      <c r="A37" s="203" t="s">
        <v>317</v>
      </c>
      <c r="B37" s="204" t="s">
        <v>449</v>
      </c>
      <c r="C37" s="204" t="s">
        <v>21</v>
      </c>
      <c r="D37" s="205">
        <v>45222</v>
      </c>
      <c r="E37" s="206">
        <v>0.49305555555555558</v>
      </c>
      <c r="F37" s="207">
        <v>0.51736111111111105</v>
      </c>
      <c r="G37" s="208">
        <v>5</v>
      </c>
      <c r="H37" s="208" t="s">
        <v>202</v>
      </c>
      <c r="I37" s="204" t="s">
        <v>218</v>
      </c>
      <c r="J37" s="204"/>
      <c r="K37" s="209"/>
    </row>
    <row r="38" spans="1:11">
      <c r="A38" s="210" t="s">
        <v>255</v>
      </c>
      <c r="B38" s="211" t="s">
        <v>185</v>
      </c>
      <c r="C38" s="211" t="s">
        <v>11</v>
      </c>
      <c r="D38" s="212">
        <v>45222</v>
      </c>
      <c r="E38" s="213">
        <v>0.60416666666666663</v>
      </c>
      <c r="F38" s="214">
        <v>0.64583333333333337</v>
      </c>
      <c r="G38" s="215">
        <v>5</v>
      </c>
      <c r="H38" s="211" t="s">
        <v>218</v>
      </c>
      <c r="I38" s="211"/>
      <c r="J38" s="211"/>
      <c r="K38" s="216"/>
    </row>
  </sheetData>
  <dataValidations count="1">
    <dataValidation type="list" allowBlank="1" showInputMessage="1" showErrorMessage="1" sqref="C4:C11 C14:C21 C24:C28 C31:C34 C37:C38" xr:uid="{0BEA263A-F589-4FB3-97AC-66590CB4AF31}">
      <formula1>$AB$2:$AB$6</formula1>
    </dataValidation>
  </dataValidations>
  <pageMargins left="0.7" right="0.7" top="0.75" bottom="0.75" header="0.3" footer="0.3"/>
  <pageSetup paperSize="9"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C250-B4BA-43C5-82BC-678760F25E7E}">
  <sheetPr codeName="Sheet13"/>
  <dimension ref="A2:K33"/>
  <sheetViews>
    <sheetView workbookViewId="0">
      <selection activeCell="J30" sqref="J30"/>
    </sheetView>
  </sheetViews>
  <sheetFormatPr defaultRowHeight="13.15"/>
  <cols>
    <col min="2" max="2" width="24.7109375" bestFit="1" customWidth="1"/>
    <col min="3" max="3" width="14.2109375" bestFit="1" customWidth="1"/>
    <col min="4" max="4" width="26.5703125" customWidth="1"/>
    <col min="5" max="6" width="11" customWidth="1"/>
    <col min="8" max="8" width="11.5703125" customWidth="1"/>
  </cols>
  <sheetData>
    <row r="2" spans="1:11">
      <c r="A2" s="218" t="s">
        <v>323</v>
      </c>
      <c r="B2" s="201" t="s">
        <v>324</v>
      </c>
      <c r="C2" s="201" t="s">
        <v>228</v>
      </c>
      <c r="D2" s="199" t="s">
        <v>482</v>
      </c>
      <c r="E2" s="200" t="s">
        <v>483</v>
      </c>
      <c r="F2" s="200" t="s">
        <v>484</v>
      </c>
      <c r="G2" s="201" t="s">
        <v>708</v>
      </c>
      <c r="H2" s="201" t="s">
        <v>794</v>
      </c>
      <c r="I2" s="201" t="s">
        <v>795</v>
      </c>
      <c r="J2" s="201" t="s">
        <v>796</v>
      </c>
      <c r="K2" s="202" t="s">
        <v>811</v>
      </c>
    </row>
    <row r="3" spans="1:11">
      <c r="A3" s="219" t="s">
        <v>306</v>
      </c>
      <c r="B3" s="208" t="s">
        <v>181</v>
      </c>
      <c r="C3" s="208" t="s">
        <v>21</v>
      </c>
      <c r="D3" s="205">
        <v>45223</v>
      </c>
      <c r="E3" s="206">
        <v>0.3125</v>
      </c>
      <c r="F3" s="206" t="s">
        <v>802</v>
      </c>
      <c r="G3" s="208">
        <v>1</v>
      </c>
      <c r="H3" s="208" t="s">
        <v>822</v>
      </c>
      <c r="I3" s="208" t="s">
        <v>199</v>
      </c>
      <c r="J3" s="208"/>
      <c r="K3" s="170"/>
    </row>
    <row r="4" spans="1:11">
      <c r="A4" s="220" t="s">
        <v>304</v>
      </c>
      <c r="B4" s="215" t="s">
        <v>177</v>
      </c>
      <c r="C4" s="215" t="s">
        <v>21</v>
      </c>
      <c r="D4" s="212">
        <v>45223</v>
      </c>
      <c r="E4" s="213">
        <v>0.3576388888888889</v>
      </c>
      <c r="F4" s="213">
        <v>0.375</v>
      </c>
      <c r="G4" s="215">
        <v>1</v>
      </c>
      <c r="H4" s="215" t="s">
        <v>200</v>
      </c>
      <c r="I4" s="215" t="s">
        <v>822</v>
      </c>
      <c r="J4" s="215"/>
      <c r="K4" s="221"/>
    </row>
    <row r="5" spans="1:11">
      <c r="A5" s="219" t="s">
        <v>368</v>
      </c>
      <c r="B5" s="208" t="s">
        <v>69</v>
      </c>
      <c r="C5" s="208" t="s">
        <v>14</v>
      </c>
      <c r="D5" s="205">
        <v>45223</v>
      </c>
      <c r="E5" s="206">
        <v>0.39583333333333331</v>
      </c>
      <c r="F5" s="206">
        <v>0.4375</v>
      </c>
      <c r="G5" s="208">
        <v>1</v>
      </c>
      <c r="H5" s="208" t="s">
        <v>801</v>
      </c>
      <c r="I5" s="208" t="s">
        <v>220</v>
      </c>
      <c r="J5" s="208"/>
      <c r="K5" s="170"/>
    </row>
    <row r="6" spans="1:11">
      <c r="A6" s="220" t="s">
        <v>309</v>
      </c>
      <c r="B6" s="215" t="s">
        <v>103</v>
      </c>
      <c r="C6" s="215" t="s">
        <v>21</v>
      </c>
      <c r="D6" s="212">
        <v>45223</v>
      </c>
      <c r="E6" s="213">
        <v>0.4375</v>
      </c>
      <c r="F6" s="213" t="s">
        <v>803</v>
      </c>
      <c r="G6" s="215">
        <v>1</v>
      </c>
      <c r="H6" s="215" t="s">
        <v>809</v>
      </c>
      <c r="I6" s="215" t="s">
        <v>210</v>
      </c>
      <c r="J6" s="215"/>
      <c r="K6" s="221"/>
    </row>
    <row r="7" spans="1:11">
      <c r="A7" s="219" t="s">
        <v>271</v>
      </c>
      <c r="B7" s="208" t="s">
        <v>553</v>
      </c>
      <c r="C7" s="208" t="s">
        <v>11</v>
      </c>
      <c r="D7" s="205">
        <v>45223</v>
      </c>
      <c r="E7" s="206">
        <v>0.4861111111111111</v>
      </c>
      <c r="F7" s="206">
        <v>0.51388888888888895</v>
      </c>
      <c r="G7" s="208">
        <v>1</v>
      </c>
      <c r="H7" s="208" t="s">
        <v>218</v>
      </c>
      <c r="I7" s="208" t="s">
        <v>222</v>
      </c>
      <c r="J7" s="208"/>
      <c r="K7" s="170"/>
    </row>
    <row r="8" spans="1:11">
      <c r="A8" s="220" t="s">
        <v>314</v>
      </c>
      <c r="B8" s="215" t="s">
        <v>88</v>
      </c>
      <c r="C8" s="215" t="s">
        <v>21</v>
      </c>
      <c r="D8" s="212">
        <v>45223</v>
      </c>
      <c r="E8" s="213">
        <v>0.5625</v>
      </c>
      <c r="F8" s="213">
        <v>0.60069444444444442</v>
      </c>
      <c r="G8" s="215">
        <v>1</v>
      </c>
      <c r="H8" s="215" t="s">
        <v>801</v>
      </c>
      <c r="I8" s="215" t="s">
        <v>221</v>
      </c>
      <c r="J8" s="215"/>
      <c r="K8" s="221"/>
    </row>
    <row r="9" spans="1:11">
      <c r="A9" s="219" t="s">
        <v>310</v>
      </c>
      <c r="B9" s="208" t="s">
        <v>105</v>
      </c>
      <c r="C9" s="208" t="s">
        <v>21</v>
      </c>
      <c r="D9" s="205">
        <v>45223</v>
      </c>
      <c r="E9" s="206">
        <v>0.60416666666666663</v>
      </c>
      <c r="F9" s="206">
        <v>0.64583333333333337</v>
      </c>
      <c r="G9" s="208">
        <v>1</v>
      </c>
      <c r="H9" s="208" t="s">
        <v>809</v>
      </c>
      <c r="I9" s="208" t="s">
        <v>212</v>
      </c>
      <c r="J9" s="208"/>
      <c r="K9" s="170"/>
    </row>
    <row r="10" spans="1:11">
      <c r="A10" s="220" t="s">
        <v>424</v>
      </c>
      <c r="B10" s="215" t="s">
        <v>84</v>
      </c>
      <c r="C10" s="215" t="s">
        <v>18</v>
      </c>
      <c r="D10" s="212">
        <v>45223</v>
      </c>
      <c r="E10" s="213">
        <v>0.85069444444444453</v>
      </c>
      <c r="F10" s="213">
        <v>0.89236111111111116</v>
      </c>
      <c r="G10" s="215">
        <v>1</v>
      </c>
      <c r="H10" s="215" t="s">
        <v>809</v>
      </c>
      <c r="I10" s="215" t="s">
        <v>201</v>
      </c>
      <c r="J10" s="215"/>
      <c r="K10" s="221"/>
    </row>
    <row r="11" spans="1:11">
      <c r="A11" s="219" t="s">
        <v>443</v>
      </c>
      <c r="B11" s="208" t="s">
        <v>98</v>
      </c>
      <c r="C11" s="208" t="s">
        <v>26</v>
      </c>
      <c r="D11" s="205">
        <v>45223</v>
      </c>
      <c r="E11" s="206">
        <v>0.89583333333333337</v>
      </c>
      <c r="F11" s="206">
        <v>0.9375</v>
      </c>
      <c r="G11" s="208">
        <v>1</v>
      </c>
      <c r="H11" s="208" t="s">
        <v>801</v>
      </c>
      <c r="I11" s="208" t="s">
        <v>201</v>
      </c>
      <c r="J11" s="208" t="s">
        <v>217</v>
      </c>
      <c r="K11" s="170"/>
    </row>
    <row r="13" spans="1:11">
      <c r="A13" s="218" t="s">
        <v>323</v>
      </c>
      <c r="B13" s="201" t="s">
        <v>324</v>
      </c>
      <c r="C13" s="201" t="s">
        <v>228</v>
      </c>
      <c r="D13" s="199" t="s">
        <v>482</v>
      </c>
      <c r="E13" s="200" t="s">
        <v>483</v>
      </c>
      <c r="F13" s="200" t="s">
        <v>484</v>
      </c>
      <c r="G13" s="201" t="s">
        <v>708</v>
      </c>
      <c r="H13" s="201" t="s">
        <v>794</v>
      </c>
      <c r="I13" s="201" t="s">
        <v>795</v>
      </c>
      <c r="J13" s="201" t="s">
        <v>796</v>
      </c>
      <c r="K13" s="202" t="s">
        <v>811</v>
      </c>
    </row>
    <row r="14" spans="1:11">
      <c r="A14" s="219" t="s">
        <v>413</v>
      </c>
      <c r="B14" s="208" t="s">
        <v>88</v>
      </c>
      <c r="C14" s="208" t="s">
        <v>18</v>
      </c>
      <c r="D14" s="205">
        <v>45223</v>
      </c>
      <c r="E14" s="206">
        <v>0.3125</v>
      </c>
      <c r="F14" s="206">
        <v>0.34375</v>
      </c>
      <c r="G14" s="208">
        <v>2</v>
      </c>
      <c r="H14" s="208" t="s">
        <v>221</v>
      </c>
      <c r="I14" s="208" t="s">
        <v>801</v>
      </c>
      <c r="J14" s="208"/>
      <c r="K14" s="170"/>
    </row>
    <row r="15" spans="1:11">
      <c r="A15" s="220" t="s">
        <v>411</v>
      </c>
      <c r="B15" s="215" t="s">
        <v>105</v>
      </c>
      <c r="C15" s="215" t="s">
        <v>18</v>
      </c>
      <c r="D15" s="212">
        <v>45223</v>
      </c>
      <c r="E15" s="213">
        <v>0.40277777777777773</v>
      </c>
      <c r="F15" s="213">
        <v>0.4236111111111111</v>
      </c>
      <c r="G15" s="215">
        <v>2</v>
      </c>
      <c r="H15" s="215" t="s">
        <v>809</v>
      </c>
      <c r="I15" s="215" t="s">
        <v>218</v>
      </c>
      <c r="J15" s="215"/>
      <c r="K15" s="221"/>
    </row>
    <row r="16" spans="1:11">
      <c r="A16" s="219" t="s">
        <v>371</v>
      </c>
      <c r="B16" s="208" t="s">
        <v>78</v>
      </c>
      <c r="C16" s="208" t="s">
        <v>14</v>
      </c>
      <c r="D16" s="205">
        <v>45223</v>
      </c>
      <c r="E16" s="206">
        <v>0.4513888888888889</v>
      </c>
      <c r="F16" s="206">
        <v>0.48958333333333331</v>
      </c>
      <c r="G16" s="208">
        <v>2</v>
      </c>
      <c r="H16" s="208" t="s">
        <v>212</v>
      </c>
      <c r="I16" s="208" t="s">
        <v>220</v>
      </c>
      <c r="J16" s="208"/>
      <c r="K16" s="170"/>
    </row>
    <row r="17" spans="1:11">
      <c r="A17" s="220" t="s">
        <v>269</v>
      </c>
      <c r="B17" s="215" t="s">
        <v>80</v>
      </c>
      <c r="C17" s="215" t="s">
        <v>11</v>
      </c>
      <c r="D17" s="212">
        <v>45223</v>
      </c>
      <c r="E17" s="213">
        <v>0.85069444444444453</v>
      </c>
      <c r="F17" s="213">
        <v>0.88888888888888884</v>
      </c>
      <c r="G17" s="215">
        <v>2</v>
      </c>
      <c r="H17" s="215" t="s">
        <v>203</v>
      </c>
      <c r="I17" s="215" t="s">
        <v>222</v>
      </c>
      <c r="J17" s="215"/>
      <c r="K17" s="221"/>
    </row>
    <row r="19" spans="1:11">
      <c r="A19" s="222" t="s">
        <v>323</v>
      </c>
      <c r="B19" s="223" t="s">
        <v>324</v>
      </c>
      <c r="C19" s="223" t="s">
        <v>228</v>
      </c>
      <c r="D19" s="199" t="s">
        <v>482</v>
      </c>
      <c r="E19" s="200" t="s">
        <v>483</v>
      </c>
      <c r="F19" s="200" t="s">
        <v>484</v>
      </c>
      <c r="G19" s="201" t="s">
        <v>708</v>
      </c>
      <c r="H19" s="201" t="s">
        <v>794</v>
      </c>
      <c r="I19" s="201" t="s">
        <v>795</v>
      </c>
      <c r="J19" s="201" t="s">
        <v>796</v>
      </c>
      <c r="K19" s="202" t="s">
        <v>811</v>
      </c>
    </row>
    <row r="20" spans="1:11">
      <c r="A20" s="224" t="s">
        <v>267</v>
      </c>
      <c r="B20" s="225" t="s">
        <v>78</v>
      </c>
      <c r="C20" s="225" t="s">
        <v>11</v>
      </c>
      <c r="D20" s="205">
        <v>45223</v>
      </c>
      <c r="E20" s="206">
        <v>0.4375</v>
      </c>
      <c r="F20" s="226">
        <v>0.47569444444444442</v>
      </c>
      <c r="G20" s="208">
        <v>3</v>
      </c>
      <c r="H20" s="208" t="s">
        <v>801</v>
      </c>
      <c r="I20" s="208" t="s">
        <v>203</v>
      </c>
      <c r="J20" s="208"/>
      <c r="K20" s="227"/>
    </row>
    <row r="21" spans="1:11">
      <c r="A21" s="228" t="s">
        <v>374</v>
      </c>
      <c r="B21" s="229" t="s">
        <v>82</v>
      </c>
      <c r="C21" s="229" t="s">
        <v>14</v>
      </c>
      <c r="D21" s="212">
        <v>45223</v>
      </c>
      <c r="E21" s="213">
        <v>0.85416666666666663</v>
      </c>
      <c r="F21" s="230">
        <v>0.88541666666666663</v>
      </c>
      <c r="G21" s="215">
        <v>3</v>
      </c>
      <c r="H21" s="215" t="s">
        <v>800</v>
      </c>
      <c r="I21" s="215" t="s">
        <v>213</v>
      </c>
      <c r="J21" s="215"/>
      <c r="K21" s="231"/>
    </row>
    <row r="23" spans="1:11">
      <c r="A23" s="218" t="s">
        <v>323</v>
      </c>
      <c r="B23" s="201" t="s">
        <v>324</v>
      </c>
      <c r="C23" s="201" t="s">
        <v>228</v>
      </c>
      <c r="D23" s="199" t="s">
        <v>482</v>
      </c>
      <c r="E23" s="200" t="s">
        <v>483</v>
      </c>
      <c r="F23" s="200" t="s">
        <v>484</v>
      </c>
      <c r="G23" s="201" t="s">
        <v>708</v>
      </c>
      <c r="H23" s="201" t="s">
        <v>794</v>
      </c>
      <c r="I23" s="201" t="s">
        <v>795</v>
      </c>
      <c r="J23" s="201" t="s">
        <v>796</v>
      </c>
      <c r="K23" s="202" t="s">
        <v>811</v>
      </c>
    </row>
    <row r="24" spans="1:11">
      <c r="A24" s="219" t="s">
        <v>260</v>
      </c>
      <c r="B24" s="208" t="s">
        <v>91</v>
      </c>
      <c r="C24" s="208" t="s">
        <v>11</v>
      </c>
      <c r="D24" s="205">
        <v>45223</v>
      </c>
      <c r="E24" s="206">
        <v>0.40625</v>
      </c>
      <c r="F24" s="206">
        <v>0.43055555555555558</v>
      </c>
      <c r="G24" s="208">
        <v>4</v>
      </c>
      <c r="H24" s="208" t="s">
        <v>213</v>
      </c>
      <c r="I24" s="208" t="s">
        <v>800</v>
      </c>
      <c r="J24" s="208"/>
      <c r="K24" s="170"/>
    </row>
    <row r="26" spans="1:11">
      <c r="A26" s="218" t="s">
        <v>323</v>
      </c>
      <c r="B26" s="201" t="s">
        <v>324</v>
      </c>
      <c r="C26" s="201" t="s">
        <v>228</v>
      </c>
      <c r="D26" s="199" t="s">
        <v>482</v>
      </c>
      <c r="E26" s="200" t="s">
        <v>483</v>
      </c>
      <c r="F26" s="200" t="s">
        <v>484</v>
      </c>
      <c r="G26" s="201" t="s">
        <v>708</v>
      </c>
      <c r="H26" s="201" t="s">
        <v>794</v>
      </c>
      <c r="I26" s="201" t="s">
        <v>795</v>
      </c>
      <c r="J26" s="201" t="s">
        <v>796</v>
      </c>
      <c r="K26" s="202" t="s">
        <v>811</v>
      </c>
    </row>
    <row r="27" spans="1:11">
      <c r="A27" s="219" t="s">
        <v>234</v>
      </c>
      <c r="B27" s="208" t="s">
        <v>61</v>
      </c>
      <c r="C27" s="208" t="s">
        <v>11</v>
      </c>
      <c r="D27" s="205">
        <v>45223</v>
      </c>
      <c r="E27" s="206">
        <v>0.3125</v>
      </c>
      <c r="F27" s="206">
        <v>0.34375</v>
      </c>
      <c r="G27" s="208">
        <v>5</v>
      </c>
      <c r="H27" s="208" t="s">
        <v>213</v>
      </c>
      <c r="I27" s="208" t="s">
        <v>800</v>
      </c>
      <c r="J27" s="208"/>
      <c r="K27" s="170"/>
    </row>
    <row r="28" spans="1:11">
      <c r="A28" s="220" t="s">
        <v>239</v>
      </c>
      <c r="B28" s="215" t="s">
        <v>64</v>
      </c>
      <c r="C28" s="215" t="s">
        <v>11</v>
      </c>
      <c r="D28" s="212">
        <v>45223</v>
      </c>
      <c r="E28" s="213">
        <v>0.35069444444444442</v>
      </c>
      <c r="F28" s="213">
        <v>0.375</v>
      </c>
      <c r="G28" s="215">
        <v>5</v>
      </c>
      <c r="H28" s="215" t="s">
        <v>215</v>
      </c>
      <c r="I28" s="215" t="s">
        <v>217</v>
      </c>
      <c r="J28" s="215"/>
      <c r="K28" s="221"/>
    </row>
    <row r="29" spans="1:11">
      <c r="A29" s="219" t="s">
        <v>305</v>
      </c>
      <c r="B29" s="208" t="s">
        <v>101</v>
      </c>
      <c r="C29" s="208" t="s">
        <v>21</v>
      </c>
      <c r="D29" s="205">
        <v>45223</v>
      </c>
      <c r="E29" s="206">
        <v>0.40277777777777773</v>
      </c>
      <c r="F29" s="206">
        <v>0.43402777777777773</v>
      </c>
      <c r="G29" s="208">
        <v>5</v>
      </c>
      <c r="H29" s="208" t="s">
        <v>210</v>
      </c>
      <c r="I29" s="208" t="s">
        <v>212</v>
      </c>
      <c r="J29" s="208"/>
      <c r="K29" s="170"/>
    </row>
    <row r="30" spans="1:11">
      <c r="A30" s="220" t="s">
        <v>425</v>
      </c>
      <c r="B30" s="215" t="s">
        <v>190</v>
      </c>
      <c r="C30" s="215" t="s">
        <v>18</v>
      </c>
      <c r="D30" s="212">
        <v>45223</v>
      </c>
      <c r="E30" s="213">
        <v>0.58333333333333337</v>
      </c>
      <c r="F30" s="213">
        <v>0.625</v>
      </c>
      <c r="G30" s="215">
        <v>5</v>
      </c>
      <c r="H30" s="215" t="s">
        <v>200</v>
      </c>
      <c r="I30" s="215" t="s">
        <v>223</v>
      </c>
      <c r="J30" s="215"/>
      <c r="K30" s="221"/>
    </row>
    <row r="32" spans="1:11">
      <c r="A32" s="218" t="s">
        <v>323</v>
      </c>
      <c r="B32" s="201" t="s">
        <v>324</v>
      </c>
      <c r="C32" s="201" t="s">
        <v>228</v>
      </c>
      <c r="D32" s="199" t="s">
        <v>482</v>
      </c>
      <c r="E32" s="200" t="s">
        <v>483</v>
      </c>
      <c r="F32" s="200" t="s">
        <v>484</v>
      </c>
      <c r="G32" s="201" t="s">
        <v>708</v>
      </c>
      <c r="H32" s="201" t="s">
        <v>794</v>
      </c>
      <c r="I32" s="201" t="s">
        <v>795</v>
      </c>
      <c r="J32" s="201" t="s">
        <v>796</v>
      </c>
      <c r="K32" s="202" t="s">
        <v>811</v>
      </c>
    </row>
    <row r="33" spans="1:11">
      <c r="A33" s="219" t="s">
        <v>423</v>
      </c>
      <c r="B33" s="208" t="s">
        <v>95</v>
      </c>
      <c r="C33" s="208" t="s">
        <v>18</v>
      </c>
      <c r="D33" s="205">
        <v>45223</v>
      </c>
      <c r="E33" s="206">
        <v>0.43055555555555558</v>
      </c>
      <c r="F33" s="206">
        <v>0.47222222222222227</v>
      </c>
      <c r="G33" s="208">
        <v>6</v>
      </c>
      <c r="H33" s="208" t="s">
        <v>209</v>
      </c>
      <c r="I33" s="208" t="s">
        <v>222</v>
      </c>
      <c r="J33" s="208"/>
      <c r="K33" s="170"/>
    </row>
  </sheetData>
  <dataValidations count="1">
    <dataValidation type="list" allowBlank="1" showInputMessage="1" showErrorMessage="1" sqref="C3:C11 C14:C17 C24 C27:C30 C33 C20:C21" xr:uid="{5C145261-869B-48C1-91ED-2E58DA962746}">
      <formula1>$AA$2:$AA$6</formula1>
    </dataValidation>
  </dataValidations>
  <pageMargins left="0.7" right="0.7" top="0.75" bottom="0.75" header="0.3" footer="0.3"/>
  <pageSetup paperSize="9"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62177-A50D-40AC-9A44-4A2487ABE6D7}">
  <dimension ref="A2:K30"/>
  <sheetViews>
    <sheetView workbookViewId="0">
      <selection activeCell="D10" sqref="D10"/>
    </sheetView>
  </sheetViews>
  <sheetFormatPr defaultRowHeight="13.15"/>
  <cols>
    <col min="2" max="2" width="22.85546875" bestFit="1" customWidth="1"/>
    <col min="3" max="3" width="14.2109375" bestFit="1" customWidth="1"/>
    <col min="4" max="4" width="28.2109375" customWidth="1"/>
    <col min="5" max="5" width="10.85546875" customWidth="1"/>
    <col min="6" max="6" width="10.640625" customWidth="1"/>
    <col min="8" max="8" width="10.92578125" customWidth="1"/>
  </cols>
  <sheetData>
    <row r="2" spans="1:11">
      <c r="A2" s="201" t="s">
        <v>323</v>
      </c>
      <c r="B2" s="201" t="s">
        <v>324</v>
      </c>
      <c r="C2" s="201" t="s">
        <v>228</v>
      </c>
      <c r="D2" s="199" t="s">
        <v>482</v>
      </c>
      <c r="E2" s="200" t="s">
        <v>483</v>
      </c>
      <c r="F2" s="200" t="s">
        <v>484</v>
      </c>
      <c r="G2" s="201" t="s">
        <v>708</v>
      </c>
      <c r="H2" s="201" t="s">
        <v>794</v>
      </c>
      <c r="I2" s="201" t="s">
        <v>795</v>
      </c>
      <c r="J2" s="201" t="s">
        <v>796</v>
      </c>
      <c r="K2" s="202" t="s">
        <v>811</v>
      </c>
    </row>
    <row r="3" spans="1:11">
      <c r="A3" s="208" t="s">
        <v>369</v>
      </c>
      <c r="B3" s="208" t="s">
        <v>81</v>
      </c>
      <c r="C3" s="208" t="s">
        <v>14</v>
      </c>
      <c r="D3" s="205">
        <v>45224</v>
      </c>
      <c r="E3" s="206">
        <v>0.3125</v>
      </c>
      <c r="F3" s="206">
        <v>0.35069444444444442</v>
      </c>
      <c r="G3" s="208">
        <v>1</v>
      </c>
      <c r="H3" s="208" t="s">
        <v>221</v>
      </c>
      <c r="I3" s="208" t="s">
        <v>800</v>
      </c>
      <c r="J3" s="208"/>
      <c r="K3" s="170"/>
    </row>
    <row r="4" spans="1:11">
      <c r="A4" s="215" t="s">
        <v>428</v>
      </c>
      <c r="B4" s="215" t="s">
        <v>555</v>
      </c>
      <c r="C4" s="215" t="s">
        <v>18</v>
      </c>
      <c r="D4" s="212">
        <v>45224</v>
      </c>
      <c r="E4" s="213">
        <v>0.3576388888888889</v>
      </c>
      <c r="F4" s="213">
        <v>0.38541666666666669</v>
      </c>
      <c r="G4" s="215">
        <v>1</v>
      </c>
      <c r="H4" s="215" t="s">
        <v>201</v>
      </c>
      <c r="I4" s="215" t="s">
        <v>217</v>
      </c>
      <c r="J4" s="215"/>
      <c r="K4" s="221"/>
    </row>
    <row r="5" spans="1:11">
      <c r="A5" s="208" t="s">
        <v>442</v>
      </c>
      <c r="B5" s="208" t="s">
        <v>125</v>
      </c>
      <c r="C5" s="208" t="s">
        <v>26</v>
      </c>
      <c r="D5" s="205">
        <v>45224</v>
      </c>
      <c r="E5" s="206">
        <v>0.44444444444444442</v>
      </c>
      <c r="F5" s="206">
        <v>0.51388888888888895</v>
      </c>
      <c r="G5" s="208">
        <v>1</v>
      </c>
      <c r="H5" s="208" t="s">
        <v>822</v>
      </c>
      <c r="I5" s="208" t="s">
        <v>201</v>
      </c>
      <c r="J5" s="208" t="s">
        <v>200</v>
      </c>
      <c r="K5" s="170" t="s">
        <v>199</v>
      </c>
    </row>
    <row r="6" spans="1:11">
      <c r="A6" s="215" t="s">
        <v>316</v>
      </c>
      <c r="B6" s="215" t="s">
        <v>144</v>
      </c>
      <c r="C6" s="215" t="s">
        <v>21</v>
      </c>
      <c r="D6" s="212">
        <v>45224</v>
      </c>
      <c r="E6" s="213">
        <v>0.54861111111111105</v>
      </c>
      <c r="F6" s="213">
        <v>0.58333333333333337</v>
      </c>
      <c r="G6" s="215">
        <v>1</v>
      </c>
      <c r="H6" s="215" t="s">
        <v>212</v>
      </c>
      <c r="I6" s="215" t="s">
        <v>201</v>
      </c>
      <c r="J6" s="215"/>
      <c r="K6" s="221"/>
    </row>
    <row r="7" spans="1:11">
      <c r="A7" s="208" t="s">
        <v>322</v>
      </c>
      <c r="B7" s="208" t="s">
        <v>84</v>
      </c>
      <c r="C7" s="208" t="s">
        <v>21</v>
      </c>
      <c r="D7" s="205">
        <v>45224</v>
      </c>
      <c r="E7" s="206">
        <v>0.59375</v>
      </c>
      <c r="F7" s="206">
        <v>0.63541666666666663</v>
      </c>
      <c r="G7" s="208">
        <v>1</v>
      </c>
      <c r="H7" s="208" t="s">
        <v>810</v>
      </c>
      <c r="I7" s="208" t="s">
        <v>201</v>
      </c>
      <c r="J7" s="208"/>
      <c r="K7" s="170"/>
    </row>
    <row r="8" spans="1:11">
      <c r="A8" s="215" t="s">
        <v>463</v>
      </c>
      <c r="B8" s="215" t="s">
        <v>445</v>
      </c>
      <c r="C8" s="215" t="s">
        <v>14</v>
      </c>
      <c r="D8" s="212">
        <v>45224</v>
      </c>
      <c r="E8" s="213">
        <v>0.84722222222222221</v>
      </c>
      <c r="F8" s="213">
        <v>0.89236111111111116</v>
      </c>
      <c r="G8" s="215">
        <v>1</v>
      </c>
      <c r="H8" s="215" t="s">
        <v>810</v>
      </c>
      <c r="I8" s="215" t="s">
        <v>221</v>
      </c>
      <c r="J8" s="215"/>
      <c r="K8" s="221"/>
    </row>
    <row r="9" spans="1:11">
      <c r="A9" s="208" t="s">
        <v>466</v>
      </c>
      <c r="B9" s="208" t="s">
        <v>112</v>
      </c>
      <c r="C9" s="208" t="s">
        <v>26</v>
      </c>
      <c r="D9" s="205">
        <v>45224</v>
      </c>
      <c r="E9" s="206">
        <v>0.89583333333333337</v>
      </c>
      <c r="F9" s="206">
        <v>0.9375</v>
      </c>
      <c r="G9" s="208">
        <v>1</v>
      </c>
      <c r="H9" s="208" t="s">
        <v>810</v>
      </c>
      <c r="I9" s="208" t="s">
        <v>201</v>
      </c>
      <c r="J9" s="208" t="s">
        <v>822</v>
      </c>
      <c r="K9" s="170"/>
    </row>
    <row r="11" spans="1:11">
      <c r="A11" s="201" t="s">
        <v>323</v>
      </c>
      <c r="B11" s="201" t="s">
        <v>324</v>
      </c>
      <c r="C11" s="201" t="s">
        <v>228</v>
      </c>
      <c r="D11" s="199" t="s">
        <v>482</v>
      </c>
      <c r="E11" s="200" t="s">
        <v>483</v>
      </c>
      <c r="F11" s="200" t="s">
        <v>484</v>
      </c>
      <c r="G11" s="201" t="s">
        <v>708</v>
      </c>
      <c r="H11" s="201" t="s">
        <v>794</v>
      </c>
      <c r="I11" s="201" t="s">
        <v>795</v>
      </c>
      <c r="J11" s="201" t="s">
        <v>796</v>
      </c>
      <c r="K11" s="202" t="s">
        <v>811</v>
      </c>
    </row>
    <row r="12" spans="1:11">
      <c r="A12" s="208" t="s">
        <v>258</v>
      </c>
      <c r="B12" s="208" t="s">
        <v>453</v>
      </c>
      <c r="C12" s="208" t="s">
        <v>11</v>
      </c>
      <c r="D12" s="205">
        <v>45224</v>
      </c>
      <c r="E12" s="206">
        <v>0.35069444444444442</v>
      </c>
      <c r="F12" s="206">
        <v>0.375</v>
      </c>
      <c r="G12" s="208">
        <v>2</v>
      </c>
      <c r="H12" s="208" t="s">
        <v>212</v>
      </c>
      <c r="I12" s="208" t="s">
        <v>218</v>
      </c>
      <c r="J12" s="208"/>
      <c r="K12" s="170"/>
    </row>
    <row r="13" spans="1:11">
      <c r="A13" s="215" t="s">
        <v>308</v>
      </c>
      <c r="B13" s="215" t="s">
        <v>194</v>
      </c>
      <c r="C13" s="215" t="s">
        <v>21</v>
      </c>
      <c r="D13" s="212">
        <v>45224</v>
      </c>
      <c r="E13" s="213">
        <v>0.40277777777777773</v>
      </c>
      <c r="F13" s="213">
        <v>0.44444444444444442</v>
      </c>
      <c r="G13" s="215">
        <v>2</v>
      </c>
      <c r="H13" s="215" t="s">
        <v>201</v>
      </c>
      <c r="I13" s="215" t="s">
        <v>223</v>
      </c>
      <c r="J13" s="215"/>
      <c r="K13" s="221"/>
    </row>
    <row r="14" spans="1:11">
      <c r="A14" s="208" t="s">
        <v>262</v>
      </c>
      <c r="B14" s="208" t="s">
        <v>92</v>
      </c>
      <c r="C14" s="208" t="s">
        <v>11</v>
      </c>
      <c r="D14" s="205">
        <v>45224</v>
      </c>
      <c r="E14" s="206">
        <v>0.54861111111111105</v>
      </c>
      <c r="F14" s="206">
        <v>0.58333333333333337</v>
      </c>
      <c r="G14" s="208">
        <v>2</v>
      </c>
      <c r="H14" s="208" t="s">
        <v>203</v>
      </c>
      <c r="I14" s="208" t="s">
        <v>222</v>
      </c>
      <c r="J14" s="208"/>
      <c r="K14" s="170"/>
    </row>
    <row r="16" spans="1:11">
      <c r="A16" s="201" t="s">
        <v>323</v>
      </c>
      <c r="B16" s="201" t="s">
        <v>324</v>
      </c>
      <c r="C16" s="201" t="s">
        <v>228</v>
      </c>
      <c r="D16" s="199" t="s">
        <v>482</v>
      </c>
      <c r="E16" s="200" t="s">
        <v>483</v>
      </c>
      <c r="F16" s="200" t="s">
        <v>484</v>
      </c>
      <c r="G16" s="201" t="s">
        <v>708</v>
      </c>
      <c r="H16" s="201" t="s">
        <v>794</v>
      </c>
      <c r="I16" s="201" t="s">
        <v>795</v>
      </c>
      <c r="J16" s="201" t="s">
        <v>796</v>
      </c>
      <c r="K16" s="202" t="s">
        <v>811</v>
      </c>
    </row>
    <row r="17" spans="1:11">
      <c r="A17" s="208" t="s">
        <v>256</v>
      </c>
      <c r="B17" s="208" t="s">
        <v>65</v>
      </c>
      <c r="C17" s="208" t="s">
        <v>11</v>
      </c>
      <c r="D17" s="205">
        <v>45224</v>
      </c>
      <c r="E17" s="206">
        <v>0.3125</v>
      </c>
      <c r="F17" s="206">
        <v>0.34722222222222227</v>
      </c>
      <c r="G17" s="208">
        <v>3</v>
      </c>
      <c r="H17" s="208" t="s">
        <v>213</v>
      </c>
      <c r="I17" s="208" t="s">
        <v>212</v>
      </c>
      <c r="J17" s="208"/>
      <c r="K17" s="170"/>
    </row>
    <row r="18" spans="1:11">
      <c r="A18" s="215" t="s">
        <v>373</v>
      </c>
      <c r="B18" s="215" t="s">
        <v>80</v>
      </c>
      <c r="C18" s="215" t="s">
        <v>14</v>
      </c>
      <c r="D18" s="212">
        <v>45224</v>
      </c>
      <c r="E18" s="213">
        <v>0.35416666666666669</v>
      </c>
      <c r="F18" s="213">
        <v>0.38541666666666669</v>
      </c>
      <c r="G18" s="215">
        <v>3</v>
      </c>
      <c r="H18" s="215" t="s">
        <v>222</v>
      </c>
      <c r="I18" s="215" t="s">
        <v>213</v>
      </c>
      <c r="J18" s="215"/>
      <c r="K18" s="221"/>
    </row>
    <row r="19" spans="1:11">
      <c r="A19" s="208" t="s">
        <v>412</v>
      </c>
      <c r="B19" s="208" t="s">
        <v>87</v>
      </c>
      <c r="C19" s="208" t="s">
        <v>18</v>
      </c>
      <c r="D19" s="205">
        <v>45224</v>
      </c>
      <c r="E19" s="206">
        <v>0.55208333333333337</v>
      </c>
      <c r="F19" s="206">
        <v>0.59375</v>
      </c>
      <c r="G19" s="208">
        <v>3</v>
      </c>
      <c r="H19" s="208" t="s">
        <v>218</v>
      </c>
      <c r="I19" s="208" t="s">
        <v>209</v>
      </c>
      <c r="J19" s="208"/>
      <c r="K19" s="170"/>
    </row>
    <row r="20" spans="1:11">
      <c r="A20" s="215" t="s">
        <v>263</v>
      </c>
      <c r="B20" s="215" t="s">
        <v>93</v>
      </c>
      <c r="C20" s="215" t="s">
        <v>11</v>
      </c>
      <c r="D20" s="212">
        <v>45224</v>
      </c>
      <c r="E20" s="213">
        <v>0.58333333333333337</v>
      </c>
      <c r="F20" s="213">
        <v>0.61111111111111105</v>
      </c>
      <c r="G20" s="215">
        <v>3</v>
      </c>
      <c r="H20" s="215" t="s">
        <v>800</v>
      </c>
      <c r="I20" s="215" t="s">
        <v>822</v>
      </c>
      <c r="J20" s="215"/>
      <c r="K20" s="221"/>
    </row>
    <row r="21" spans="1:11">
      <c r="A21" s="208" t="s">
        <v>307</v>
      </c>
      <c r="B21" s="208" t="s">
        <v>450</v>
      </c>
      <c r="C21" s="208" t="s">
        <v>21</v>
      </c>
      <c r="D21" s="205">
        <v>45224</v>
      </c>
      <c r="E21" s="206">
        <v>0.84375</v>
      </c>
      <c r="F21" s="206">
        <v>0.88541666666666663</v>
      </c>
      <c r="G21" s="208">
        <v>3</v>
      </c>
      <c r="H21" s="208" t="s">
        <v>218</v>
      </c>
      <c r="I21" s="208" t="s">
        <v>209</v>
      </c>
      <c r="J21" s="208"/>
      <c r="K21" s="170"/>
    </row>
    <row r="23" spans="1:11">
      <c r="A23" s="201" t="s">
        <v>323</v>
      </c>
      <c r="B23" s="201" t="s">
        <v>324</v>
      </c>
      <c r="C23" s="201" t="s">
        <v>228</v>
      </c>
      <c r="D23" s="199" t="s">
        <v>482</v>
      </c>
      <c r="E23" s="200" t="s">
        <v>483</v>
      </c>
      <c r="F23" s="200" t="s">
        <v>484</v>
      </c>
      <c r="G23" s="201" t="s">
        <v>708</v>
      </c>
      <c r="H23" s="201" t="s">
        <v>794</v>
      </c>
      <c r="I23" s="201" t="s">
        <v>795</v>
      </c>
      <c r="J23" s="201" t="s">
        <v>796</v>
      </c>
      <c r="K23" s="202" t="s">
        <v>811</v>
      </c>
    </row>
    <row r="24" spans="1:11">
      <c r="A24" s="208" t="s">
        <v>320</v>
      </c>
      <c r="B24" s="208" t="s">
        <v>81</v>
      </c>
      <c r="C24" s="208" t="s">
        <v>21</v>
      </c>
      <c r="D24" s="205">
        <v>45224</v>
      </c>
      <c r="E24" s="206">
        <v>0.3125</v>
      </c>
      <c r="F24" s="206">
        <v>0.35416666666666669</v>
      </c>
      <c r="G24" s="208">
        <v>4</v>
      </c>
      <c r="H24" s="208" t="s">
        <v>217</v>
      </c>
      <c r="I24" s="208" t="s">
        <v>203</v>
      </c>
      <c r="J24" s="208"/>
      <c r="K24" s="170"/>
    </row>
    <row r="25" spans="1:11">
      <c r="A25" s="215" t="s">
        <v>261</v>
      </c>
      <c r="B25" s="215" t="s">
        <v>444</v>
      </c>
      <c r="C25" s="215" t="s">
        <v>11</v>
      </c>
      <c r="D25" s="212">
        <v>45224</v>
      </c>
      <c r="E25" s="213">
        <v>0.40625</v>
      </c>
      <c r="F25" s="213">
        <v>0.42708333333333331</v>
      </c>
      <c r="G25" s="215">
        <v>4</v>
      </c>
      <c r="H25" s="215" t="s">
        <v>213</v>
      </c>
      <c r="I25" s="215" t="s">
        <v>211</v>
      </c>
      <c r="J25" s="215"/>
      <c r="K25" s="221"/>
    </row>
    <row r="26" spans="1:11">
      <c r="A26" s="208" t="s">
        <v>370</v>
      </c>
      <c r="B26" s="208" t="s">
        <v>74</v>
      </c>
      <c r="C26" s="208" t="s">
        <v>14</v>
      </c>
      <c r="D26" s="205">
        <v>45224</v>
      </c>
      <c r="E26" s="206">
        <v>0.5625</v>
      </c>
      <c r="F26" s="206">
        <v>0.59722222222222221</v>
      </c>
      <c r="G26" s="208">
        <v>4</v>
      </c>
      <c r="H26" s="208" t="s">
        <v>810</v>
      </c>
      <c r="I26" s="208" t="s">
        <v>221</v>
      </c>
      <c r="J26" s="208"/>
      <c r="K26" s="170"/>
    </row>
    <row r="27" spans="1:11">
      <c r="A27" s="215" t="s">
        <v>266</v>
      </c>
      <c r="B27" s="215" t="s">
        <v>74</v>
      </c>
      <c r="C27" s="215" t="s">
        <v>11</v>
      </c>
      <c r="D27" s="212">
        <v>45224</v>
      </c>
      <c r="E27" s="213">
        <v>0.61458333333333337</v>
      </c>
      <c r="F27" s="213">
        <v>0.64583333333333337</v>
      </c>
      <c r="G27" s="215">
        <v>4</v>
      </c>
      <c r="H27" s="215" t="s">
        <v>221</v>
      </c>
      <c r="I27" s="215" t="s">
        <v>217</v>
      </c>
      <c r="J27" s="215"/>
      <c r="K27" s="221"/>
    </row>
    <row r="29" spans="1:11">
      <c r="A29" s="201" t="s">
        <v>323</v>
      </c>
      <c r="B29" s="201" t="s">
        <v>324</v>
      </c>
      <c r="C29" s="201" t="s">
        <v>228</v>
      </c>
      <c r="D29" s="199" t="s">
        <v>482</v>
      </c>
      <c r="E29" s="200" t="s">
        <v>483</v>
      </c>
      <c r="F29" s="200" t="s">
        <v>484</v>
      </c>
      <c r="G29" s="201" t="s">
        <v>708</v>
      </c>
      <c r="H29" s="201" t="s">
        <v>794</v>
      </c>
      <c r="I29" s="201" t="s">
        <v>795</v>
      </c>
      <c r="J29" s="201" t="s">
        <v>796</v>
      </c>
      <c r="K29" s="202" t="s">
        <v>811</v>
      </c>
    </row>
    <row r="30" spans="1:11">
      <c r="A30" s="208" t="s">
        <v>376</v>
      </c>
      <c r="B30" s="208" t="s">
        <v>96</v>
      </c>
      <c r="C30" s="208" t="s">
        <v>14</v>
      </c>
      <c r="D30" s="205">
        <v>45224</v>
      </c>
      <c r="E30" s="206">
        <v>0.60416666666666663</v>
      </c>
      <c r="F30" s="206">
        <v>0.64583333333333337</v>
      </c>
      <c r="G30" s="208">
        <v>5</v>
      </c>
      <c r="H30" s="208" t="s">
        <v>209</v>
      </c>
      <c r="I30" s="208" t="s">
        <v>215</v>
      </c>
      <c r="J30" s="208"/>
      <c r="K30" s="170"/>
    </row>
  </sheetData>
  <dataValidations count="1">
    <dataValidation type="list" allowBlank="1" showInputMessage="1" showErrorMessage="1" sqref="C3:C9 C12:C14 C17:C21 C24:C27 C30" xr:uid="{70BD4F9F-75FD-46DD-9C12-3995330B4FEB}">
      <formula1>$Z$2:$Z$6</formula1>
    </dataValidation>
  </dataValidations>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F533-5912-41AF-886F-4408DA301CB4}">
  <sheetPr>
    <pageSetUpPr fitToPage="1"/>
  </sheetPr>
  <dimension ref="A2:L34"/>
  <sheetViews>
    <sheetView zoomScale="77" workbookViewId="0">
      <selection activeCell="H19" sqref="H19"/>
    </sheetView>
  </sheetViews>
  <sheetFormatPr defaultRowHeight="16.5" customHeight="1"/>
  <cols>
    <col min="2" max="2" width="20.85546875" bestFit="1" customWidth="1"/>
    <col min="5" max="5" width="26.5703125" customWidth="1"/>
    <col min="6" max="7" width="11.35546875" customWidth="1"/>
    <col min="9" max="12" width="12" customWidth="1"/>
  </cols>
  <sheetData>
    <row r="2" spans="1:12" ht="16.5" customHeight="1">
      <c r="A2" s="201" t="s">
        <v>323</v>
      </c>
      <c r="B2" s="201" t="s">
        <v>324</v>
      </c>
      <c r="C2" s="201" t="s">
        <v>228</v>
      </c>
      <c r="D2" s="201" t="s">
        <v>478</v>
      </c>
      <c r="E2" s="199" t="s">
        <v>482</v>
      </c>
      <c r="F2" s="200" t="s">
        <v>483</v>
      </c>
      <c r="G2" s="200" t="s">
        <v>484</v>
      </c>
      <c r="H2" s="201" t="s">
        <v>708</v>
      </c>
      <c r="I2" s="201" t="s">
        <v>794</v>
      </c>
      <c r="J2" s="201" t="s">
        <v>795</v>
      </c>
      <c r="K2" s="201" t="s">
        <v>796</v>
      </c>
      <c r="L2" s="202" t="s">
        <v>811</v>
      </c>
    </row>
    <row r="3" spans="1:12" ht="16.5" customHeight="1">
      <c r="A3" s="208" t="s">
        <v>493</v>
      </c>
      <c r="B3" s="208" t="s">
        <v>76</v>
      </c>
      <c r="C3" s="208" t="s">
        <v>14</v>
      </c>
      <c r="D3" s="208">
        <v>8</v>
      </c>
      <c r="E3" s="205">
        <v>45225</v>
      </c>
      <c r="F3" s="206">
        <v>0.3125</v>
      </c>
      <c r="G3" s="206">
        <v>0.33680555555555558</v>
      </c>
      <c r="H3" s="208">
        <v>1</v>
      </c>
      <c r="I3" s="208" t="s">
        <v>805</v>
      </c>
      <c r="J3" s="208" t="s">
        <v>210</v>
      </c>
      <c r="K3" s="208" t="s">
        <v>894</v>
      </c>
      <c r="L3" s="170"/>
    </row>
    <row r="4" spans="1:12" ht="16.5" customHeight="1">
      <c r="A4" s="215" t="s">
        <v>375</v>
      </c>
      <c r="B4" s="215" t="s">
        <v>84</v>
      </c>
      <c r="C4" s="215" t="s">
        <v>14</v>
      </c>
      <c r="D4" s="215">
        <v>5</v>
      </c>
      <c r="E4" s="212">
        <v>45225</v>
      </c>
      <c r="F4" s="213">
        <v>0.34027777777777773</v>
      </c>
      <c r="G4" s="213">
        <v>0.375</v>
      </c>
      <c r="H4" s="215">
        <v>1</v>
      </c>
      <c r="I4" s="215" t="s">
        <v>805</v>
      </c>
      <c r="J4" s="215" t="s">
        <v>199</v>
      </c>
      <c r="K4" s="215" t="s">
        <v>894</v>
      </c>
      <c r="L4" s="221"/>
    </row>
    <row r="5" spans="1:12" ht="16.5" customHeight="1">
      <c r="A5" s="208" t="s">
        <v>439</v>
      </c>
      <c r="B5" s="208" t="s">
        <v>472</v>
      </c>
      <c r="C5" s="208" t="s">
        <v>26</v>
      </c>
      <c r="D5" s="208">
        <v>15</v>
      </c>
      <c r="E5" s="205">
        <v>45225</v>
      </c>
      <c r="F5" s="206">
        <v>0.39583333333333331</v>
      </c>
      <c r="G5" s="206">
        <v>0.45833333333333331</v>
      </c>
      <c r="H5" s="208">
        <v>1</v>
      </c>
      <c r="I5" s="208" t="s">
        <v>871</v>
      </c>
      <c r="J5" s="208" t="s">
        <v>804</v>
      </c>
      <c r="K5" s="208" t="s">
        <v>822</v>
      </c>
      <c r="L5" s="170"/>
    </row>
    <row r="6" spans="1:12" ht="16.5" customHeight="1">
      <c r="A6" s="215" t="s">
        <v>438</v>
      </c>
      <c r="B6" s="215" t="s">
        <v>128</v>
      </c>
      <c r="C6" s="215" t="s">
        <v>26</v>
      </c>
      <c r="D6" s="215">
        <v>15</v>
      </c>
      <c r="E6" s="212">
        <v>45225</v>
      </c>
      <c r="F6" s="213">
        <v>0.46875</v>
      </c>
      <c r="G6" s="213">
        <v>0.51041666666666663</v>
      </c>
      <c r="H6" s="215">
        <v>1</v>
      </c>
      <c r="I6" s="215" t="s">
        <v>871</v>
      </c>
      <c r="J6" s="215" t="s">
        <v>199</v>
      </c>
      <c r="K6" s="215" t="s">
        <v>822</v>
      </c>
      <c r="L6" s="215"/>
    </row>
    <row r="7" spans="1:12" ht="16.5" customHeight="1">
      <c r="A7" s="208" t="s">
        <v>275</v>
      </c>
      <c r="B7" s="208" t="s">
        <v>445</v>
      </c>
      <c r="C7" s="208" t="s">
        <v>11</v>
      </c>
      <c r="D7" s="208">
        <v>5</v>
      </c>
      <c r="E7" s="205">
        <v>45225</v>
      </c>
      <c r="F7" s="206">
        <v>0.5625</v>
      </c>
      <c r="G7" s="206" t="s">
        <v>781</v>
      </c>
      <c r="H7" s="208">
        <v>1</v>
      </c>
      <c r="I7" s="208" t="s">
        <v>804</v>
      </c>
      <c r="J7" s="208" t="s">
        <v>805</v>
      </c>
      <c r="K7" s="208"/>
      <c r="L7" s="170"/>
    </row>
    <row r="8" spans="1:12" ht="16.5" customHeight="1">
      <c r="A8" s="215" t="s">
        <v>415</v>
      </c>
      <c r="B8" s="215" t="s">
        <v>458</v>
      </c>
      <c r="C8" s="215" t="s">
        <v>18</v>
      </c>
      <c r="D8" s="215">
        <v>4</v>
      </c>
      <c r="E8" s="212">
        <v>45225</v>
      </c>
      <c r="F8" s="213">
        <v>0.61458333333333337</v>
      </c>
      <c r="G8" s="213">
        <v>0.64583333333333337</v>
      </c>
      <c r="H8" s="215">
        <v>1</v>
      </c>
      <c r="I8" s="215" t="s">
        <v>804</v>
      </c>
      <c r="J8" s="215" t="s">
        <v>218</v>
      </c>
      <c r="K8" s="215"/>
      <c r="L8" s="221"/>
    </row>
    <row r="9" spans="1:12" ht="16.5" customHeight="1">
      <c r="A9" s="208" t="s">
        <v>276</v>
      </c>
      <c r="B9" s="208" t="s">
        <v>76</v>
      </c>
      <c r="C9" s="208" t="s">
        <v>11</v>
      </c>
      <c r="D9" s="208">
        <v>8</v>
      </c>
      <c r="E9" s="205">
        <v>45225</v>
      </c>
      <c r="F9" s="206">
        <v>0.84722222222222221</v>
      </c>
      <c r="G9" s="206">
        <v>0.875</v>
      </c>
      <c r="H9" s="208">
        <v>1</v>
      </c>
      <c r="I9" s="208" t="s">
        <v>804</v>
      </c>
      <c r="J9" s="208" t="s">
        <v>201</v>
      </c>
      <c r="K9" s="208"/>
      <c r="L9" s="170"/>
    </row>
    <row r="10" spans="1:12" ht="16.5" customHeight="1">
      <c r="A10" s="215" t="s">
        <v>465</v>
      </c>
      <c r="B10" s="215" t="s">
        <v>86</v>
      </c>
      <c r="C10" s="215" t="s">
        <v>21</v>
      </c>
      <c r="D10" s="215">
        <v>7</v>
      </c>
      <c r="E10" s="212">
        <v>45225</v>
      </c>
      <c r="F10" s="213">
        <v>0.88541666666666663</v>
      </c>
      <c r="G10" s="213">
        <v>0.92708333333333337</v>
      </c>
      <c r="H10" s="215">
        <v>1</v>
      </c>
      <c r="I10" s="215" t="s">
        <v>805</v>
      </c>
      <c r="J10" s="215" t="s">
        <v>220</v>
      </c>
      <c r="K10" s="215"/>
      <c r="L10" s="221"/>
    </row>
    <row r="12" spans="1:12" ht="16.5" customHeight="1">
      <c r="A12" s="201" t="s">
        <v>323</v>
      </c>
      <c r="B12" s="201" t="s">
        <v>324</v>
      </c>
      <c r="C12" s="201" t="s">
        <v>228</v>
      </c>
      <c r="D12" s="201" t="s">
        <v>478</v>
      </c>
      <c r="E12" s="199" t="s">
        <v>482</v>
      </c>
      <c r="F12" s="200" t="s">
        <v>483</v>
      </c>
      <c r="G12" s="200" t="s">
        <v>484</v>
      </c>
      <c r="H12" s="201" t="s">
        <v>708</v>
      </c>
      <c r="I12" s="201" t="s">
        <v>794</v>
      </c>
      <c r="J12" s="201" t="s">
        <v>795</v>
      </c>
      <c r="K12" s="201" t="s">
        <v>796</v>
      </c>
      <c r="L12" s="202" t="s">
        <v>811</v>
      </c>
    </row>
    <row r="13" spans="1:12" ht="16.5" customHeight="1">
      <c r="A13" s="208" t="s">
        <v>286</v>
      </c>
      <c r="B13" s="208" t="s">
        <v>195</v>
      </c>
      <c r="C13" s="208" t="s">
        <v>21</v>
      </c>
      <c r="D13" s="208">
        <v>4</v>
      </c>
      <c r="E13" s="205">
        <v>45225</v>
      </c>
      <c r="F13" s="206">
        <v>0.5625</v>
      </c>
      <c r="G13" s="206">
        <v>0.60416666666666663</v>
      </c>
      <c r="H13" s="208">
        <v>2</v>
      </c>
      <c r="I13" s="208" t="s">
        <v>215</v>
      </c>
      <c r="J13" s="208" t="s">
        <v>203</v>
      </c>
      <c r="K13" s="208"/>
      <c r="L13" s="170"/>
    </row>
    <row r="15" spans="1:12" ht="16.5" customHeight="1">
      <c r="A15" s="201" t="s">
        <v>323</v>
      </c>
      <c r="B15" s="201" t="s">
        <v>324</v>
      </c>
      <c r="C15" s="201" t="s">
        <v>228</v>
      </c>
      <c r="D15" s="201" t="s">
        <v>478</v>
      </c>
      <c r="E15" s="199" t="s">
        <v>482</v>
      </c>
      <c r="F15" s="200" t="s">
        <v>483</v>
      </c>
      <c r="G15" s="200" t="s">
        <v>484</v>
      </c>
      <c r="H15" s="201" t="s">
        <v>708</v>
      </c>
      <c r="I15" s="201" t="s">
        <v>794</v>
      </c>
      <c r="J15" s="201" t="s">
        <v>795</v>
      </c>
      <c r="K15" s="201" t="s">
        <v>796</v>
      </c>
      <c r="L15" s="202" t="s">
        <v>811</v>
      </c>
    </row>
    <row r="16" spans="1:12" ht="16.5" customHeight="1">
      <c r="A16" s="208" t="s">
        <v>268</v>
      </c>
      <c r="B16" s="208" t="s">
        <v>79</v>
      </c>
      <c r="C16" s="208" t="s">
        <v>11</v>
      </c>
      <c r="D16" s="208">
        <v>4</v>
      </c>
      <c r="E16" s="205">
        <v>45225</v>
      </c>
      <c r="F16" s="206">
        <v>0.3125</v>
      </c>
      <c r="G16" s="206">
        <v>0.34722222222222227</v>
      </c>
      <c r="H16" s="208">
        <v>3</v>
      </c>
      <c r="I16" s="208" t="s">
        <v>218</v>
      </c>
      <c r="J16" s="208" t="s">
        <v>800</v>
      </c>
      <c r="K16" s="208"/>
      <c r="L16" s="170"/>
    </row>
    <row r="17" spans="1:12" ht="16.5" customHeight="1">
      <c r="A17" s="215" t="s">
        <v>270</v>
      </c>
      <c r="B17" s="215" t="s">
        <v>82</v>
      </c>
      <c r="C17" s="215" t="s">
        <v>11</v>
      </c>
      <c r="D17" s="215">
        <v>4</v>
      </c>
      <c r="E17" s="212">
        <v>45225</v>
      </c>
      <c r="F17" s="213">
        <v>0.61111111111111105</v>
      </c>
      <c r="G17" s="213">
        <v>0.64583333333333337</v>
      </c>
      <c r="H17" s="215">
        <v>3</v>
      </c>
      <c r="I17" s="215" t="s">
        <v>213</v>
      </c>
      <c r="J17" s="215" t="s">
        <v>223</v>
      </c>
      <c r="K17" s="215"/>
      <c r="L17" s="221"/>
    </row>
    <row r="19" spans="1:12" ht="16.5" customHeight="1">
      <c r="A19" s="201" t="s">
        <v>323</v>
      </c>
      <c r="B19" s="201" t="s">
        <v>324</v>
      </c>
      <c r="C19" s="201" t="s">
        <v>228</v>
      </c>
      <c r="D19" s="201" t="s">
        <v>478</v>
      </c>
      <c r="E19" s="199" t="s">
        <v>482</v>
      </c>
      <c r="F19" s="200" t="s">
        <v>483</v>
      </c>
      <c r="G19" s="200" t="s">
        <v>484</v>
      </c>
      <c r="H19" s="201" t="s">
        <v>708</v>
      </c>
      <c r="I19" s="201" t="s">
        <v>794</v>
      </c>
      <c r="J19" s="201" t="s">
        <v>795</v>
      </c>
      <c r="K19" s="201" t="s">
        <v>796</v>
      </c>
      <c r="L19" s="202" t="s">
        <v>811</v>
      </c>
    </row>
    <row r="20" spans="1:12" ht="16.5" customHeight="1">
      <c r="A20" s="208" t="s">
        <v>311</v>
      </c>
      <c r="B20" s="208" t="s">
        <v>107</v>
      </c>
      <c r="C20" s="208" t="s">
        <v>21</v>
      </c>
      <c r="D20" s="208">
        <v>7</v>
      </c>
      <c r="E20" s="205">
        <v>45225</v>
      </c>
      <c r="F20" s="206">
        <v>0.3125</v>
      </c>
      <c r="G20" s="206">
        <v>0.375</v>
      </c>
      <c r="H20" s="208">
        <v>4</v>
      </c>
      <c r="I20" s="208" t="s">
        <v>871</v>
      </c>
      <c r="J20" s="208" t="s">
        <v>200</v>
      </c>
      <c r="K20" s="208"/>
      <c r="L20" s="170"/>
    </row>
    <row r="21" spans="1:12" ht="16.5" customHeight="1">
      <c r="A21" s="215" t="s">
        <v>414</v>
      </c>
      <c r="B21" s="215" t="s">
        <v>457</v>
      </c>
      <c r="C21" s="215" t="s">
        <v>18</v>
      </c>
      <c r="D21" s="215">
        <v>5</v>
      </c>
      <c r="E21" s="212">
        <v>45225</v>
      </c>
      <c r="F21" s="213">
        <v>0.5625</v>
      </c>
      <c r="G21" s="213">
        <v>0.60416666666666663</v>
      </c>
      <c r="H21" s="215">
        <v>4</v>
      </c>
      <c r="I21" s="215" t="s">
        <v>871</v>
      </c>
      <c r="J21" s="215" t="s">
        <v>210</v>
      </c>
      <c r="K21" s="215" t="s">
        <v>894</v>
      </c>
      <c r="L21" s="221"/>
    </row>
    <row r="22" spans="1:12" ht="16.5" customHeight="1">
      <c r="A22" s="208" t="s">
        <v>417</v>
      </c>
      <c r="B22" s="208" t="s">
        <v>81</v>
      </c>
      <c r="C22" s="208" t="s">
        <v>18</v>
      </c>
      <c r="D22" s="208">
        <v>4</v>
      </c>
      <c r="E22" s="205">
        <v>45225</v>
      </c>
      <c r="F22" s="206">
        <v>0.84722222222222221</v>
      </c>
      <c r="G22" s="206">
        <v>0.875</v>
      </c>
      <c r="H22" s="208">
        <v>4</v>
      </c>
      <c r="I22" s="208" t="s">
        <v>221</v>
      </c>
      <c r="J22" s="208" t="s">
        <v>800</v>
      </c>
      <c r="K22" s="208"/>
      <c r="L22" s="170"/>
    </row>
    <row r="23" spans="1:12" ht="16.5" customHeight="1">
      <c r="A23" s="215" t="s">
        <v>419</v>
      </c>
      <c r="B23" s="215" t="s">
        <v>74</v>
      </c>
      <c r="C23" s="215" t="s">
        <v>18</v>
      </c>
      <c r="D23" s="215">
        <v>4</v>
      </c>
      <c r="E23" s="212">
        <v>45225</v>
      </c>
      <c r="F23" s="213">
        <v>0.88194444444444453</v>
      </c>
      <c r="G23" s="213">
        <v>0.91319444444444453</v>
      </c>
      <c r="H23" s="215">
        <v>4</v>
      </c>
      <c r="I23" s="215" t="s">
        <v>221</v>
      </c>
      <c r="J23" s="215" t="s">
        <v>804</v>
      </c>
      <c r="K23" s="215"/>
      <c r="L23" s="221"/>
    </row>
    <row r="24" spans="1:12" ht="16.5" customHeight="1">
      <c r="A24" s="208" t="s">
        <v>421</v>
      </c>
      <c r="B24" s="208" t="s">
        <v>5</v>
      </c>
      <c r="C24" s="208" t="s">
        <v>18</v>
      </c>
      <c r="D24" s="208">
        <v>4</v>
      </c>
      <c r="E24" s="205">
        <v>45225</v>
      </c>
      <c r="F24" s="206">
        <v>0.91666666666666663</v>
      </c>
      <c r="G24" s="206">
        <v>0.9375</v>
      </c>
      <c r="H24" s="208">
        <v>4</v>
      </c>
      <c r="I24" s="208" t="s">
        <v>209</v>
      </c>
      <c r="J24" s="208" t="s">
        <v>200</v>
      </c>
      <c r="K24" s="208"/>
      <c r="L24" s="170"/>
    </row>
    <row r="26" spans="1:12" ht="16.5" customHeight="1">
      <c r="A26" s="201" t="s">
        <v>323</v>
      </c>
      <c r="B26" s="201" t="s">
        <v>324</v>
      </c>
      <c r="C26" s="201" t="s">
        <v>228</v>
      </c>
      <c r="D26" s="201" t="s">
        <v>478</v>
      </c>
      <c r="E26" s="199" t="s">
        <v>482</v>
      </c>
      <c r="F26" s="200" t="s">
        <v>483</v>
      </c>
      <c r="G26" s="200" t="s">
        <v>484</v>
      </c>
      <c r="H26" s="201" t="s">
        <v>708</v>
      </c>
      <c r="I26" s="201" t="s">
        <v>794</v>
      </c>
      <c r="J26" s="201" t="s">
        <v>795</v>
      </c>
      <c r="K26" s="201" t="s">
        <v>796</v>
      </c>
      <c r="L26" s="202" t="s">
        <v>811</v>
      </c>
    </row>
    <row r="27" spans="1:12" ht="16.5" customHeight="1">
      <c r="A27" s="208" t="s">
        <v>410</v>
      </c>
      <c r="B27" s="208" t="s">
        <v>72</v>
      </c>
      <c r="C27" s="208" t="s">
        <v>18</v>
      </c>
      <c r="D27" s="208">
        <v>45</v>
      </c>
      <c r="E27" s="205">
        <v>45225</v>
      </c>
      <c r="F27" s="206">
        <v>0.3125</v>
      </c>
      <c r="G27" s="206">
        <v>0.36458333333333331</v>
      </c>
      <c r="H27" s="208">
        <v>5</v>
      </c>
      <c r="I27" s="208" t="s">
        <v>209</v>
      </c>
      <c r="J27" s="208" t="s">
        <v>212</v>
      </c>
      <c r="K27" s="208"/>
      <c r="L27" s="170"/>
    </row>
    <row r="28" spans="1:12" ht="16.5" customHeight="1">
      <c r="A28" s="215" t="s">
        <v>273</v>
      </c>
      <c r="B28" s="215" t="s">
        <v>446</v>
      </c>
      <c r="C28" s="215" t="s">
        <v>11</v>
      </c>
      <c r="D28" s="215">
        <v>5</v>
      </c>
      <c r="E28" s="212">
        <v>45225</v>
      </c>
      <c r="F28" s="213">
        <v>0.46875</v>
      </c>
      <c r="G28" s="213">
        <v>1.0416666666666666E-2</v>
      </c>
      <c r="H28" s="215">
        <v>5</v>
      </c>
      <c r="I28" s="215" t="s">
        <v>215</v>
      </c>
      <c r="J28" s="215"/>
      <c r="K28" s="215"/>
      <c r="L28" s="221"/>
    </row>
    <row r="29" spans="1:12" ht="16.5" customHeight="1">
      <c r="A29" s="208" t="s">
        <v>344</v>
      </c>
      <c r="B29" s="208" t="s">
        <v>64</v>
      </c>
      <c r="C29" s="208" t="s">
        <v>14</v>
      </c>
      <c r="D29" s="208" t="s">
        <v>768</v>
      </c>
      <c r="E29" s="205">
        <v>45225</v>
      </c>
      <c r="F29" s="206">
        <v>0.5625</v>
      </c>
      <c r="G29" s="206">
        <v>0.58333333333333337</v>
      </c>
      <c r="H29" s="208">
        <v>5</v>
      </c>
      <c r="I29" s="208" t="s">
        <v>220</v>
      </c>
      <c r="J29" s="208" t="s">
        <v>222</v>
      </c>
      <c r="K29" s="208"/>
      <c r="L29" s="170"/>
    </row>
    <row r="30" spans="1:12" ht="16.5" customHeight="1">
      <c r="A30" s="215" t="s">
        <v>353</v>
      </c>
      <c r="B30" s="215" t="s">
        <v>67</v>
      </c>
      <c r="C30" s="215" t="s">
        <v>14</v>
      </c>
      <c r="D30" s="215" t="s">
        <v>768</v>
      </c>
      <c r="E30" s="212">
        <v>45225</v>
      </c>
      <c r="F30" s="213">
        <v>0.59027777777777779</v>
      </c>
      <c r="G30" s="213">
        <v>0.61111111111111105</v>
      </c>
      <c r="H30" s="215">
        <v>5</v>
      </c>
      <c r="I30" s="215" t="s">
        <v>199</v>
      </c>
      <c r="J30" s="215" t="s">
        <v>217</v>
      </c>
      <c r="K30" s="215"/>
      <c r="L30" s="221"/>
    </row>
    <row r="32" spans="1:12" ht="16.5" customHeight="1">
      <c r="A32" s="201" t="s">
        <v>323</v>
      </c>
      <c r="B32" s="201" t="s">
        <v>324</v>
      </c>
      <c r="C32" s="201" t="s">
        <v>228</v>
      </c>
      <c r="D32" s="201" t="s">
        <v>478</v>
      </c>
      <c r="E32" s="199" t="s">
        <v>482</v>
      </c>
      <c r="F32" s="200" t="s">
        <v>483</v>
      </c>
      <c r="G32" s="200" t="s">
        <v>484</v>
      </c>
      <c r="H32" s="201" t="s">
        <v>708</v>
      </c>
      <c r="I32" s="201" t="s">
        <v>794</v>
      </c>
      <c r="J32" s="201" t="s">
        <v>795</v>
      </c>
      <c r="K32" s="201" t="s">
        <v>796</v>
      </c>
      <c r="L32" s="202" t="s">
        <v>811</v>
      </c>
    </row>
    <row r="33" spans="1:12" ht="16.5" customHeight="1">
      <c r="A33" s="208" t="s">
        <v>321</v>
      </c>
      <c r="B33" s="208" t="s">
        <v>116</v>
      </c>
      <c r="C33" s="208" t="s">
        <v>21</v>
      </c>
      <c r="D33" s="208">
        <v>5</v>
      </c>
      <c r="E33" s="205">
        <v>45225</v>
      </c>
      <c r="F33" s="206">
        <v>0.61111111111111105</v>
      </c>
      <c r="G33" s="206" t="s">
        <v>806</v>
      </c>
      <c r="H33" s="208">
        <v>6</v>
      </c>
      <c r="I33" s="208" t="s">
        <v>871</v>
      </c>
      <c r="J33" s="208" t="s">
        <v>199</v>
      </c>
      <c r="K33" s="208"/>
      <c r="L33" s="170"/>
    </row>
    <row r="34" spans="1:12" ht="16.5" customHeight="1">
      <c r="A34" s="215" t="s">
        <v>248</v>
      </c>
      <c r="B34" s="215" t="s">
        <v>67</v>
      </c>
      <c r="C34" s="215" t="s">
        <v>11</v>
      </c>
      <c r="D34" s="215" t="s">
        <v>768</v>
      </c>
      <c r="E34" s="212">
        <v>45225</v>
      </c>
      <c r="F34" s="213">
        <v>0.89583333333333337</v>
      </c>
      <c r="G34" s="213">
        <v>0.9375</v>
      </c>
      <c r="H34" s="215">
        <v>6</v>
      </c>
      <c r="I34" s="215" t="s">
        <v>822</v>
      </c>
      <c r="J34" s="215" t="s">
        <v>212</v>
      </c>
      <c r="K34" s="215"/>
      <c r="L34" s="221"/>
    </row>
  </sheetData>
  <dataValidations count="1">
    <dataValidation type="list" allowBlank="1" showInputMessage="1" showErrorMessage="1" sqref="C3:C10 C13 C16:C17 C20:C24 C27:C30 C33:C34" xr:uid="{CBADFF78-8DD2-4ADA-BA75-9131AF6972B2}">
      <formula1>$Z$2:$Z$6</formula1>
    </dataValidation>
  </dataValidations>
  <pageMargins left="0.7" right="0.7" top="0.75" bottom="0.75" header="0.3" footer="0.3"/>
  <pageSetup paperSize="9" scale="94"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93D56-723F-4C6C-BF75-A1F378718496}">
  <dimension ref="A1:I91"/>
  <sheetViews>
    <sheetView workbookViewId="0">
      <selection activeCell="K9" sqref="K9"/>
    </sheetView>
  </sheetViews>
  <sheetFormatPr defaultRowHeight="13.15"/>
  <cols>
    <col min="6" max="6" width="9.140625" style="243"/>
  </cols>
  <sheetData>
    <row r="1" spans="1:9">
      <c r="A1" s="234" t="s">
        <v>323</v>
      </c>
      <c r="B1" s="234" t="s">
        <v>324</v>
      </c>
      <c r="C1" s="234" t="s">
        <v>228</v>
      </c>
      <c r="D1" s="233" t="s">
        <v>326</v>
      </c>
      <c r="E1" s="233" t="s">
        <v>327</v>
      </c>
      <c r="F1" s="238" t="s">
        <v>478</v>
      </c>
      <c r="G1" s="233" t="s">
        <v>482</v>
      </c>
      <c r="H1" s="233" t="s">
        <v>483</v>
      </c>
      <c r="I1" s="233" t="s">
        <v>484</v>
      </c>
    </row>
    <row r="2" spans="1:9">
      <c r="A2" s="235" t="s">
        <v>255</v>
      </c>
      <c r="B2" s="235" t="s">
        <v>63</v>
      </c>
      <c r="C2" s="235" t="s">
        <v>11</v>
      </c>
      <c r="D2" s="235" t="s">
        <v>331</v>
      </c>
      <c r="E2" s="235">
        <v>2</v>
      </c>
      <c r="F2" s="239">
        <v>4</v>
      </c>
      <c r="G2" s="235"/>
      <c r="H2" s="235"/>
      <c r="I2" s="235"/>
    </row>
    <row r="3" spans="1:9">
      <c r="A3" s="236" t="s">
        <v>256</v>
      </c>
      <c r="B3" s="236" t="s">
        <v>185</v>
      </c>
      <c r="C3" s="236" t="s">
        <v>11</v>
      </c>
      <c r="D3" s="236" t="s">
        <v>331</v>
      </c>
      <c r="E3" s="236">
        <v>3</v>
      </c>
      <c r="F3" s="240">
        <v>60</v>
      </c>
      <c r="G3" s="236"/>
      <c r="H3" s="236"/>
      <c r="I3" s="236"/>
    </row>
    <row r="4" spans="1:9">
      <c r="A4" s="235" t="s">
        <v>257</v>
      </c>
      <c r="B4" s="235" t="s">
        <v>65</v>
      </c>
      <c r="C4" s="235" t="s">
        <v>11</v>
      </c>
      <c r="D4" s="235" t="s">
        <v>331</v>
      </c>
      <c r="E4" s="235">
        <v>3</v>
      </c>
      <c r="F4" s="239">
        <v>4</v>
      </c>
      <c r="G4" s="235"/>
      <c r="H4" s="235"/>
      <c r="I4" s="235"/>
    </row>
    <row r="5" spans="1:9">
      <c r="A5" s="236" t="s">
        <v>258</v>
      </c>
      <c r="B5" s="236" t="s">
        <v>452</v>
      </c>
      <c r="C5" s="236" t="s">
        <v>11</v>
      </c>
      <c r="D5" s="236" t="s">
        <v>331</v>
      </c>
      <c r="E5" s="236">
        <v>3</v>
      </c>
      <c r="F5" s="241">
        <v>3</v>
      </c>
      <c r="G5" s="236"/>
      <c r="H5" s="236"/>
      <c r="I5" s="236"/>
    </row>
    <row r="6" spans="1:9">
      <c r="A6" s="235" t="s">
        <v>259</v>
      </c>
      <c r="B6" s="235" t="s">
        <v>453</v>
      </c>
      <c r="C6" s="235" t="s">
        <v>11</v>
      </c>
      <c r="D6" s="235" t="s">
        <v>331</v>
      </c>
      <c r="E6" s="235">
        <v>3</v>
      </c>
      <c r="F6" s="239">
        <v>4</v>
      </c>
      <c r="G6" s="235"/>
      <c r="H6" s="235"/>
      <c r="I6" s="235"/>
    </row>
    <row r="7" spans="1:9">
      <c r="A7" s="236" t="s">
        <v>260</v>
      </c>
      <c r="B7" s="236" t="s">
        <v>89</v>
      </c>
      <c r="C7" s="236" t="s">
        <v>11</v>
      </c>
      <c r="D7" s="236" t="s">
        <v>331</v>
      </c>
      <c r="E7" s="236">
        <v>3</v>
      </c>
      <c r="F7" s="241">
        <v>3</v>
      </c>
      <c r="G7" s="236"/>
      <c r="H7" s="236"/>
      <c r="I7" s="236"/>
    </row>
    <row r="8" spans="1:9">
      <c r="A8" s="235" t="s">
        <v>261</v>
      </c>
      <c r="B8" s="235" t="s">
        <v>91</v>
      </c>
      <c r="C8" s="235" t="s">
        <v>11</v>
      </c>
      <c r="D8" s="235" t="s">
        <v>331</v>
      </c>
      <c r="E8" s="235">
        <v>3</v>
      </c>
      <c r="F8" s="239">
        <v>3</v>
      </c>
      <c r="G8" s="235"/>
      <c r="H8" s="235"/>
      <c r="I8" s="235"/>
    </row>
    <row r="9" spans="1:9">
      <c r="A9" s="236" t="s">
        <v>262</v>
      </c>
      <c r="B9" s="236" t="s">
        <v>444</v>
      </c>
      <c r="C9" s="236" t="s">
        <v>11</v>
      </c>
      <c r="D9" s="236" t="s">
        <v>331</v>
      </c>
      <c r="E9" s="236">
        <v>3</v>
      </c>
      <c r="F9" s="241">
        <v>3</v>
      </c>
      <c r="G9" s="236"/>
      <c r="H9" s="236"/>
      <c r="I9" s="236"/>
    </row>
    <row r="10" spans="1:9">
      <c r="A10" s="235" t="s">
        <v>263</v>
      </c>
      <c r="B10" s="235" t="s">
        <v>92</v>
      </c>
      <c r="C10" s="235" t="s">
        <v>11</v>
      </c>
      <c r="D10" s="235" t="s">
        <v>331</v>
      </c>
      <c r="E10" s="235">
        <v>3</v>
      </c>
      <c r="F10" s="239">
        <v>3</v>
      </c>
      <c r="G10" s="235"/>
      <c r="H10" s="235"/>
      <c r="I10" s="235"/>
    </row>
    <row r="11" spans="1:9">
      <c r="A11" s="236" t="s">
        <v>264</v>
      </c>
      <c r="B11" s="236" t="s">
        <v>93</v>
      </c>
      <c r="C11" s="236" t="s">
        <v>11</v>
      </c>
      <c r="D11" s="236" t="s">
        <v>331</v>
      </c>
      <c r="E11" s="236">
        <v>3</v>
      </c>
      <c r="F11" s="241">
        <v>3</v>
      </c>
      <c r="G11" s="236"/>
      <c r="H11" s="236"/>
      <c r="I11" s="236"/>
    </row>
    <row r="12" spans="1:9">
      <c r="A12" s="235" t="s">
        <v>265</v>
      </c>
      <c r="B12" s="235" t="s">
        <v>69</v>
      </c>
      <c r="C12" s="235" t="s">
        <v>11</v>
      </c>
      <c r="D12" s="235" t="s">
        <v>331</v>
      </c>
      <c r="E12" s="235">
        <v>3</v>
      </c>
      <c r="F12" s="239">
        <v>4</v>
      </c>
      <c r="G12" s="235"/>
      <c r="H12" s="235"/>
      <c r="I12" s="235"/>
    </row>
    <row r="13" spans="1:9">
      <c r="A13" s="236" t="s">
        <v>266</v>
      </c>
      <c r="B13" s="236" t="s">
        <v>71</v>
      </c>
      <c r="C13" s="236" t="s">
        <v>11</v>
      </c>
      <c r="D13" s="236" t="s">
        <v>331</v>
      </c>
      <c r="E13" s="236">
        <v>3</v>
      </c>
      <c r="F13" s="241">
        <v>4</v>
      </c>
      <c r="G13" s="236"/>
      <c r="H13" s="236"/>
      <c r="I13" s="236"/>
    </row>
    <row r="14" spans="1:9">
      <c r="A14" s="235" t="s">
        <v>267</v>
      </c>
      <c r="B14" s="235" t="s">
        <v>74</v>
      </c>
      <c r="C14" s="235" t="s">
        <v>11</v>
      </c>
      <c r="D14" s="235" t="s">
        <v>331</v>
      </c>
      <c r="E14" s="235">
        <v>3</v>
      </c>
      <c r="F14" s="239">
        <v>4</v>
      </c>
      <c r="G14" s="235"/>
      <c r="H14" s="235"/>
      <c r="I14" s="235"/>
    </row>
    <row r="15" spans="1:9">
      <c r="A15" s="236" t="s">
        <v>268</v>
      </c>
      <c r="B15" s="236" t="s">
        <v>78</v>
      </c>
      <c r="C15" s="236" t="s">
        <v>11</v>
      </c>
      <c r="D15" s="236" t="s">
        <v>331</v>
      </c>
      <c r="E15" s="236">
        <v>3</v>
      </c>
      <c r="F15" s="241">
        <v>4</v>
      </c>
      <c r="G15" s="236"/>
      <c r="H15" s="236"/>
      <c r="I15" s="236"/>
    </row>
    <row r="16" spans="1:9">
      <c r="A16" s="235" t="s">
        <v>269</v>
      </c>
      <c r="B16" s="235" t="s">
        <v>79</v>
      </c>
      <c r="C16" s="235" t="s">
        <v>11</v>
      </c>
      <c r="D16" s="235" t="s">
        <v>331</v>
      </c>
      <c r="E16" s="235">
        <v>3</v>
      </c>
      <c r="F16" s="239">
        <v>4</v>
      </c>
      <c r="G16" s="235"/>
      <c r="H16" s="235"/>
      <c r="I16" s="235"/>
    </row>
    <row r="17" spans="1:9">
      <c r="A17" s="236" t="s">
        <v>270</v>
      </c>
      <c r="B17" s="236" t="s">
        <v>80</v>
      </c>
      <c r="C17" s="236" t="s">
        <v>11</v>
      </c>
      <c r="D17" s="236" t="s">
        <v>331</v>
      </c>
      <c r="E17" s="236">
        <v>3</v>
      </c>
      <c r="F17" s="241">
        <v>4</v>
      </c>
      <c r="G17" s="236"/>
      <c r="H17" s="236"/>
      <c r="I17" s="236"/>
    </row>
    <row r="18" spans="1:9">
      <c r="A18" s="235" t="s">
        <v>271</v>
      </c>
      <c r="B18" s="235" t="s">
        <v>82</v>
      </c>
      <c r="C18" s="235" t="s">
        <v>11</v>
      </c>
      <c r="D18" s="235" t="s">
        <v>331</v>
      </c>
      <c r="E18" s="235">
        <v>3</v>
      </c>
      <c r="F18" s="239">
        <v>4</v>
      </c>
      <c r="G18" s="235"/>
      <c r="H18" s="235"/>
      <c r="I18" s="235"/>
    </row>
    <row r="19" spans="1:9">
      <c r="A19" s="236" t="s">
        <v>272</v>
      </c>
      <c r="B19" s="236" t="s">
        <v>893</v>
      </c>
      <c r="C19" s="236" t="s">
        <v>11</v>
      </c>
      <c r="D19" s="236" t="s">
        <v>331</v>
      </c>
      <c r="E19" s="236">
        <v>3</v>
      </c>
      <c r="F19" s="241">
        <v>4</v>
      </c>
      <c r="G19" s="236"/>
      <c r="H19" s="236"/>
      <c r="I19" s="236"/>
    </row>
    <row r="20" spans="1:9">
      <c r="A20" s="235" t="s">
        <v>273</v>
      </c>
      <c r="B20" s="235" t="s">
        <v>84</v>
      </c>
      <c r="C20" s="235" t="s">
        <v>11</v>
      </c>
      <c r="D20" s="235" t="s">
        <v>331</v>
      </c>
      <c r="E20" s="235">
        <v>3</v>
      </c>
      <c r="F20" s="239">
        <v>5</v>
      </c>
      <c r="G20" s="235"/>
      <c r="H20" s="235"/>
      <c r="I20" s="235"/>
    </row>
    <row r="21" spans="1:9">
      <c r="A21" s="236" t="s">
        <v>274</v>
      </c>
      <c r="B21" s="236" t="s">
        <v>446</v>
      </c>
      <c r="C21" s="236" t="s">
        <v>11</v>
      </c>
      <c r="D21" s="236" t="s">
        <v>331</v>
      </c>
      <c r="E21" s="236">
        <v>3</v>
      </c>
      <c r="F21" s="241"/>
      <c r="G21" s="236"/>
      <c r="H21" s="236"/>
      <c r="I21" s="236"/>
    </row>
    <row r="22" spans="1:9">
      <c r="A22" s="235" t="s">
        <v>275</v>
      </c>
      <c r="B22" s="235" t="s">
        <v>445</v>
      </c>
      <c r="C22" s="235" t="s">
        <v>11</v>
      </c>
      <c r="D22" s="235" t="s">
        <v>9</v>
      </c>
      <c r="E22" s="235">
        <v>6</v>
      </c>
      <c r="F22" s="239">
        <v>5</v>
      </c>
      <c r="G22" s="235"/>
      <c r="H22" s="235"/>
      <c r="I22" s="235"/>
    </row>
    <row r="23" spans="1:9">
      <c r="A23" s="236" t="s">
        <v>276</v>
      </c>
      <c r="B23" s="236" t="s">
        <v>76</v>
      </c>
      <c r="C23" s="236" t="s">
        <v>11</v>
      </c>
      <c r="D23" s="236" t="s">
        <v>9</v>
      </c>
      <c r="E23" s="236">
        <v>3</v>
      </c>
      <c r="F23" s="241">
        <v>8</v>
      </c>
      <c r="G23" s="236"/>
      <c r="H23" s="236"/>
      <c r="I23" s="236"/>
    </row>
    <row r="24" spans="1:9">
      <c r="A24" s="235" t="s">
        <v>364</v>
      </c>
      <c r="B24" s="235" t="s">
        <v>75</v>
      </c>
      <c r="C24" s="235" t="s">
        <v>14</v>
      </c>
      <c r="D24" s="235" t="s">
        <v>331</v>
      </c>
      <c r="E24" s="235">
        <v>3</v>
      </c>
      <c r="F24" s="239">
        <v>1</v>
      </c>
      <c r="G24" s="235"/>
      <c r="H24" s="235"/>
      <c r="I24" s="235"/>
    </row>
    <row r="25" spans="1:9">
      <c r="A25" s="236" t="s">
        <v>365</v>
      </c>
      <c r="B25" s="236" t="s">
        <v>143</v>
      </c>
      <c r="C25" s="236" t="s">
        <v>14</v>
      </c>
      <c r="D25" s="236" t="s">
        <v>331</v>
      </c>
      <c r="E25" s="236">
        <v>3</v>
      </c>
      <c r="F25" s="241">
        <v>4</v>
      </c>
      <c r="G25" s="236"/>
      <c r="H25" s="236"/>
      <c r="I25" s="236"/>
    </row>
    <row r="26" spans="1:9">
      <c r="A26" s="235" t="s">
        <v>366</v>
      </c>
      <c r="B26" s="235" t="s">
        <v>492</v>
      </c>
      <c r="C26" s="235" t="s">
        <v>14</v>
      </c>
      <c r="D26" s="235" t="s">
        <v>331</v>
      </c>
      <c r="E26" s="235">
        <v>3</v>
      </c>
      <c r="F26" s="242">
        <v>60</v>
      </c>
      <c r="G26" s="235"/>
      <c r="H26" s="235"/>
      <c r="I26" s="235"/>
    </row>
    <row r="27" spans="1:9">
      <c r="A27" s="236" t="s">
        <v>367</v>
      </c>
      <c r="B27" s="236" t="s">
        <v>77</v>
      </c>
      <c r="C27" s="236" t="s">
        <v>14</v>
      </c>
      <c r="D27" s="236" t="s">
        <v>331</v>
      </c>
      <c r="E27" s="236">
        <v>3</v>
      </c>
      <c r="F27" s="241">
        <v>4</v>
      </c>
      <c r="G27" s="236"/>
      <c r="H27" s="236"/>
      <c r="I27" s="236"/>
    </row>
    <row r="28" spans="1:9">
      <c r="A28" s="235" t="s">
        <v>368</v>
      </c>
      <c r="B28" s="235" t="s">
        <v>69</v>
      </c>
      <c r="C28" s="235" t="s">
        <v>14</v>
      </c>
      <c r="D28" s="235" t="s">
        <v>331</v>
      </c>
      <c r="E28" s="235">
        <v>3</v>
      </c>
      <c r="F28" s="239">
        <v>4</v>
      </c>
      <c r="G28" s="235"/>
      <c r="H28" s="235"/>
      <c r="I28" s="235"/>
    </row>
    <row r="29" spans="1:9">
      <c r="A29" s="236" t="s">
        <v>369</v>
      </c>
      <c r="B29" s="236" t="s">
        <v>81</v>
      </c>
      <c r="C29" s="236" t="s">
        <v>14</v>
      </c>
      <c r="D29" s="236" t="s">
        <v>331</v>
      </c>
      <c r="E29" s="236">
        <v>3</v>
      </c>
      <c r="F29" s="241">
        <v>4</v>
      </c>
      <c r="G29" s="236"/>
      <c r="H29" s="236"/>
      <c r="I29" s="236"/>
    </row>
    <row r="30" spans="1:9">
      <c r="A30" s="235" t="s">
        <v>370</v>
      </c>
      <c r="B30" s="235" t="s">
        <v>74</v>
      </c>
      <c r="C30" s="235" t="s">
        <v>14</v>
      </c>
      <c r="D30" s="235" t="s">
        <v>331</v>
      </c>
      <c r="E30" s="235">
        <v>3</v>
      </c>
      <c r="F30" s="239">
        <v>4</v>
      </c>
      <c r="G30" s="235"/>
      <c r="H30" s="235"/>
      <c r="I30" s="235"/>
    </row>
    <row r="31" spans="1:9">
      <c r="A31" s="236" t="s">
        <v>371</v>
      </c>
      <c r="B31" s="236" t="s">
        <v>78</v>
      </c>
      <c r="C31" s="236" t="s">
        <v>14</v>
      </c>
      <c r="D31" s="236" t="s">
        <v>331</v>
      </c>
      <c r="E31" s="236">
        <v>3</v>
      </c>
      <c r="F31" s="241">
        <v>4</v>
      </c>
      <c r="G31" s="236"/>
      <c r="H31" s="236"/>
      <c r="I31" s="236"/>
    </row>
    <row r="32" spans="1:9">
      <c r="A32" s="235" t="s">
        <v>372</v>
      </c>
      <c r="B32" s="235" t="s">
        <v>79</v>
      </c>
      <c r="C32" s="235" t="s">
        <v>14</v>
      </c>
      <c r="D32" s="235" t="s">
        <v>331</v>
      </c>
      <c r="E32" s="235">
        <v>3</v>
      </c>
      <c r="F32" s="239">
        <v>4</v>
      </c>
      <c r="G32" s="235"/>
      <c r="H32" s="235"/>
      <c r="I32" s="235"/>
    </row>
    <row r="33" spans="1:9">
      <c r="A33" s="236" t="s">
        <v>373</v>
      </c>
      <c r="B33" s="236" t="s">
        <v>80</v>
      </c>
      <c r="C33" s="236" t="s">
        <v>14</v>
      </c>
      <c r="D33" s="236" t="s">
        <v>331</v>
      </c>
      <c r="E33" s="236">
        <v>3</v>
      </c>
      <c r="F33" s="241">
        <v>4</v>
      </c>
      <c r="G33" s="236"/>
      <c r="H33" s="236"/>
      <c r="I33" s="236"/>
    </row>
    <row r="34" spans="1:9">
      <c r="A34" s="235" t="s">
        <v>374</v>
      </c>
      <c r="B34" s="235" t="s">
        <v>82</v>
      </c>
      <c r="C34" s="235" t="s">
        <v>14</v>
      </c>
      <c r="D34" s="235" t="s">
        <v>331</v>
      </c>
      <c r="E34" s="235">
        <v>3</v>
      </c>
      <c r="F34" s="239">
        <v>4</v>
      </c>
      <c r="G34" s="235"/>
      <c r="H34" s="235"/>
      <c r="I34" s="235"/>
    </row>
    <row r="35" spans="1:9">
      <c r="A35" s="236" t="s">
        <v>375</v>
      </c>
      <c r="B35" s="236" t="s">
        <v>84</v>
      </c>
      <c r="C35" s="236" t="s">
        <v>14</v>
      </c>
      <c r="D35" s="236" t="s">
        <v>331</v>
      </c>
      <c r="E35" s="236">
        <v>3</v>
      </c>
      <c r="F35" s="241">
        <v>5</v>
      </c>
      <c r="G35" s="236"/>
      <c r="H35" s="236"/>
      <c r="I35" s="236"/>
    </row>
    <row r="36" spans="1:9">
      <c r="A36" s="235" t="s">
        <v>376</v>
      </c>
      <c r="B36" s="235" t="s">
        <v>96</v>
      </c>
      <c r="C36" s="235" t="s">
        <v>14</v>
      </c>
      <c r="D36" s="235" t="s">
        <v>331</v>
      </c>
      <c r="E36" s="235">
        <v>3</v>
      </c>
      <c r="F36" s="242">
        <v>60</v>
      </c>
      <c r="G36" s="235"/>
      <c r="H36" s="235"/>
      <c r="I36" s="235"/>
    </row>
    <row r="37" spans="1:9">
      <c r="A37" s="236" t="s">
        <v>463</v>
      </c>
      <c r="B37" s="236" t="s">
        <v>445</v>
      </c>
      <c r="C37" s="236" t="s">
        <v>14</v>
      </c>
      <c r="D37" s="236" t="s">
        <v>9</v>
      </c>
      <c r="E37" s="236">
        <v>6</v>
      </c>
      <c r="F37" s="241">
        <v>6</v>
      </c>
      <c r="G37" s="236"/>
      <c r="H37" s="236"/>
      <c r="I37" s="236"/>
    </row>
    <row r="38" spans="1:9">
      <c r="A38" s="235" t="s">
        <v>493</v>
      </c>
      <c r="B38" s="235" t="s">
        <v>76</v>
      </c>
      <c r="C38" s="235" t="s">
        <v>14</v>
      </c>
      <c r="D38" s="235" t="s">
        <v>9</v>
      </c>
      <c r="E38" s="235">
        <v>3</v>
      </c>
      <c r="F38" s="239">
        <v>8</v>
      </c>
      <c r="G38" s="235"/>
      <c r="H38" s="235"/>
      <c r="I38" s="235"/>
    </row>
    <row r="39" spans="1:9">
      <c r="A39" s="236" t="s">
        <v>407</v>
      </c>
      <c r="B39" s="236" t="s">
        <v>177</v>
      </c>
      <c r="C39" s="236" t="s">
        <v>18</v>
      </c>
      <c r="D39" s="236" t="s">
        <v>331</v>
      </c>
      <c r="E39" s="236">
        <v>3</v>
      </c>
      <c r="F39" s="241">
        <v>3</v>
      </c>
      <c r="G39" s="236"/>
      <c r="H39" s="236"/>
      <c r="I39" s="236"/>
    </row>
    <row r="40" spans="1:9">
      <c r="A40" s="235" t="s">
        <v>408</v>
      </c>
      <c r="B40" s="235" t="s">
        <v>83</v>
      </c>
      <c r="C40" s="235" t="s">
        <v>18</v>
      </c>
      <c r="D40" s="235" t="s">
        <v>331</v>
      </c>
      <c r="E40" s="235">
        <v>3</v>
      </c>
      <c r="F40" s="239">
        <v>4</v>
      </c>
      <c r="G40" s="235"/>
      <c r="H40" s="235"/>
      <c r="I40" s="235"/>
    </row>
    <row r="41" spans="1:9">
      <c r="A41" s="236" t="s">
        <v>409</v>
      </c>
      <c r="B41" s="236" t="s">
        <v>85</v>
      </c>
      <c r="C41" s="236" t="s">
        <v>18</v>
      </c>
      <c r="D41" s="236" t="s">
        <v>331</v>
      </c>
      <c r="E41" s="236">
        <v>2</v>
      </c>
      <c r="F41" s="241">
        <v>4</v>
      </c>
      <c r="G41" s="236"/>
      <c r="H41" s="236"/>
      <c r="I41" s="236"/>
    </row>
    <row r="42" spans="1:9">
      <c r="A42" s="235" t="s">
        <v>410</v>
      </c>
      <c r="B42" s="235" t="s">
        <v>196</v>
      </c>
      <c r="C42" s="235" t="s">
        <v>18</v>
      </c>
      <c r="D42" s="235" t="s">
        <v>331</v>
      </c>
      <c r="E42" s="235">
        <v>3</v>
      </c>
      <c r="F42" s="239">
        <v>45</v>
      </c>
      <c r="G42" s="235"/>
      <c r="H42" s="235"/>
      <c r="I42" s="235"/>
    </row>
    <row r="43" spans="1:9">
      <c r="A43" s="236" t="s">
        <v>411</v>
      </c>
      <c r="B43" s="236" t="s">
        <v>72</v>
      </c>
      <c r="C43" s="236" t="s">
        <v>18</v>
      </c>
      <c r="D43" s="236" t="s">
        <v>331</v>
      </c>
      <c r="E43" s="236">
        <v>2</v>
      </c>
      <c r="F43" s="241">
        <v>8</v>
      </c>
      <c r="G43" s="236"/>
      <c r="H43" s="236"/>
      <c r="I43" s="236"/>
    </row>
    <row r="44" spans="1:9">
      <c r="A44" s="235" t="s">
        <v>412</v>
      </c>
      <c r="B44" s="235" t="s">
        <v>105</v>
      </c>
      <c r="C44" s="235" t="s">
        <v>18</v>
      </c>
      <c r="D44" s="235" t="s">
        <v>331</v>
      </c>
      <c r="E44" s="235">
        <v>2</v>
      </c>
      <c r="F44" s="239">
        <v>4</v>
      </c>
      <c r="G44" s="235"/>
      <c r="H44" s="235"/>
      <c r="I44" s="235"/>
    </row>
    <row r="45" spans="1:9">
      <c r="A45" s="236" t="s">
        <v>413</v>
      </c>
      <c r="B45" s="236" t="s">
        <v>6</v>
      </c>
      <c r="C45" s="236" t="s">
        <v>18</v>
      </c>
      <c r="D45" s="236" t="s">
        <v>331</v>
      </c>
      <c r="E45" s="236">
        <v>2</v>
      </c>
      <c r="F45" s="241">
        <v>8</v>
      </c>
      <c r="G45" s="236"/>
      <c r="H45" s="236"/>
      <c r="I45" s="236"/>
    </row>
    <row r="46" spans="1:9">
      <c r="A46" s="235" t="s">
        <v>414</v>
      </c>
      <c r="B46" s="235" t="s">
        <v>87</v>
      </c>
      <c r="C46" s="235" t="s">
        <v>18</v>
      </c>
      <c r="D46" s="235" t="s">
        <v>331</v>
      </c>
      <c r="E46" s="235">
        <v>2</v>
      </c>
      <c r="F46" s="239">
        <v>5</v>
      </c>
      <c r="G46" s="235"/>
      <c r="H46" s="235"/>
      <c r="I46" s="235"/>
    </row>
    <row r="47" spans="1:9">
      <c r="A47" s="236" t="s">
        <v>415</v>
      </c>
      <c r="B47" s="236" t="s">
        <v>88</v>
      </c>
      <c r="C47" s="236" t="s">
        <v>18</v>
      </c>
      <c r="D47" s="236" t="s">
        <v>331</v>
      </c>
      <c r="E47" s="236">
        <v>3</v>
      </c>
      <c r="F47" s="241">
        <v>4</v>
      </c>
      <c r="G47" s="236"/>
      <c r="H47" s="236"/>
      <c r="I47" s="236"/>
    </row>
    <row r="48" spans="1:9">
      <c r="A48" s="235" t="s">
        <v>416</v>
      </c>
      <c r="B48" s="235" t="s">
        <v>457</v>
      </c>
      <c r="C48" s="235" t="s">
        <v>18</v>
      </c>
      <c r="D48" s="235" t="s">
        <v>331</v>
      </c>
      <c r="E48" s="235">
        <v>3</v>
      </c>
      <c r="F48" s="239">
        <v>4</v>
      </c>
      <c r="G48" s="235"/>
      <c r="H48" s="235"/>
      <c r="I48" s="235"/>
    </row>
    <row r="49" spans="1:9">
      <c r="A49" s="236" t="s">
        <v>417</v>
      </c>
      <c r="B49" s="236" t="s">
        <v>458</v>
      </c>
      <c r="C49" s="236" t="s">
        <v>18</v>
      </c>
      <c r="D49" s="236" t="s">
        <v>331</v>
      </c>
      <c r="E49" s="236">
        <v>3</v>
      </c>
      <c r="F49" s="241">
        <v>4</v>
      </c>
      <c r="G49" s="236"/>
      <c r="H49" s="236"/>
      <c r="I49" s="236"/>
    </row>
    <row r="50" spans="1:9">
      <c r="A50" s="236" t="s">
        <v>419</v>
      </c>
      <c r="B50" s="237" t="s">
        <v>81</v>
      </c>
      <c r="C50" s="236" t="s">
        <v>18</v>
      </c>
      <c r="D50" s="236" t="s">
        <v>331</v>
      </c>
      <c r="E50" s="236">
        <v>3</v>
      </c>
      <c r="F50" s="241">
        <v>4</v>
      </c>
      <c r="G50" s="236"/>
      <c r="H50" s="236"/>
      <c r="I50" s="236"/>
    </row>
    <row r="51" spans="1:9">
      <c r="A51" s="235" t="s">
        <v>420</v>
      </c>
      <c r="B51" s="235" t="s">
        <v>71</v>
      </c>
      <c r="C51" s="235" t="s">
        <v>18</v>
      </c>
      <c r="D51" s="235" t="s">
        <v>331</v>
      </c>
      <c r="E51" s="235">
        <v>3</v>
      </c>
      <c r="F51" s="239">
        <v>4</v>
      </c>
      <c r="G51" s="235"/>
      <c r="H51" s="235"/>
      <c r="I51" s="235"/>
    </row>
    <row r="52" spans="1:9">
      <c r="A52" s="236" t="s">
        <v>421</v>
      </c>
      <c r="B52" s="236" t="s">
        <v>74</v>
      </c>
      <c r="C52" s="236" t="s">
        <v>18</v>
      </c>
      <c r="D52" s="236" t="s">
        <v>331</v>
      </c>
      <c r="E52" s="236">
        <v>3</v>
      </c>
      <c r="F52" s="241">
        <v>4</v>
      </c>
      <c r="G52" s="236"/>
      <c r="H52" s="236"/>
      <c r="I52" s="236"/>
    </row>
    <row r="53" spans="1:9">
      <c r="A53" s="235" t="s">
        <v>422</v>
      </c>
      <c r="B53" s="235" t="s">
        <v>78</v>
      </c>
      <c r="C53" s="235" t="s">
        <v>18</v>
      </c>
      <c r="D53" s="235" t="s">
        <v>331</v>
      </c>
      <c r="E53" s="235">
        <v>3</v>
      </c>
      <c r="F53" s="239">
        <v>4</v>
      </c>
      <c r="G53" s="235"/>
      <c r="H53" s="235"/>
      <c r="I53" s="235"/>
    </row>
    <row r="54" spans="1:9">
      <c r="A54" s="236" t="s">
        <v>423</v>
      </c>
      <c r="B54" s="236" t="s">
        <v>5</v>
      </c>
      <c r="C54" s="236" t="s">
        <v>18</v>
      </c>
      <c r="D54" s="236" t="s">
        <v>331</v>
      </c>
      <c r="E54" s="236">
        <v>3</v>
      </c>
      <c r="F54" s="241">
        <v>4</v>
      </c>
      <c r="G54" s="236"/>
      <c r="H54" s="236"/>
      <c r="I54" s="236"/>
    </row>
    <row r="55" spans="1:9">
      <c r="A55" s="235" t="s">
        <v>424</v>
      </c>
      <c r="B55" s="235" t="s">
        <v>82</v>
      </c>
      <c r="C55" s="235" t="s">
        <v>18</v>
      </c>
      <c r="D55" s="235" t="s">
        <v>331</v>
      </c>
      <c r="E55" s="235">
        <v>3</v>
      </c>
      <c r="F55" s="239">
        <v>4</v>
      </c>
      <c r="G55" s="235"/>
      <c r="H55" s="235"/>
      <c r="I55" s="235"/>
    </row>
    <row r="56" spans="1:9">
      <c r="A56" s="236" t="s">
        <v>425</v>
      </c>
      <c r="B56" s="236" t="s">
        <v>95</v>
      </c>
      <c r="C56" s="236" t="s">
        <v>18</v>
      </c>
      <c r="D56" s="236" t="s">
        <v>331</v>
      </c>
      <c r="E56" s="236">
        <v>3</v>
      </c>
      <c r="F56" s="241">
        <v>8</v>
      </c>
      <c r="G56" s="236"/>
      <c r="H56" s="236"/>
      <c r="I56" s="236"/>
    </row>
    <row r="57" spans="1:9">
      <c r="A57" s="235" t="s">
        <v>426</v>
      </c>
      <c r="B57" s="235" t="s">
        <v>84</v>
      </c>
      <c r="C57" s="235" t="s">
        <v>18</v>
      </c>
      <c r="D57" s="235" t="s">
        <v>331</v>
      </c>
      <c r="E57" s="235">
        <v>3</v>
      </c>
      <c r="F57" s="239">
        <v>5</v>
      </c>
      <c r="G57" s="235"/>
      <c r="H57" s="235"/>
      <c r="I57" s="235"/>
    </row>
    <row r="58" spans="1:9">
      <c r="A58" s="236" t="s">
        <v>427</v>
      </c>
      <c r="B58" s="236" t="s">
        <v>190</v>
      </c>
      <c r="C58" s="236" t="s">
        <v>18</v>
      </c>
      <c r="D58" s="236" t="s">
        <v>331</v>
      </c>
      <c r="E58" s="236">
        <v>3</v>
      </c>
      <c r="F58" s="240">
        <v>60</v>
      </c>
      <c r="G58" s="236"/>
      <c r="H58" s="236"/>
      <c r="I58" s="236"/>
    </row>
    <row r="59" spans="1:9">
      <c r="A59" s="235" t="s">
        <v>429</v>
      </c>
      <c r="B59" s="235" t="s">
        <v>86</v>
      </c>
      <c r="C59" s="235" t="s">
        <v>18</v>
      </c>
      <c r="D59" s="235" t="s">
        <v>9</v>
      </c>
      <c r="E59" s="235">
        <v>6</v>
      </c>
      <c r="F59" s="239">
        <v>6</v>
      </c>
      <c r="G59" s="235"/>
      <c r="H59" s="235"/>
      <c r="I59" s="235"/>
    </row>
    <row r="60" spans="1:9">
      <c r="A60" s="236" t="s">
        <v>430</v>
      </c>
      <c r="B60" s="236" t="s">
        <v>90</v>
      </c>
      <c r="C60" s="236" t="s">
        <v>18</v>
      </c>
      <c r="D60" s="236" t="s">
        <v>9</v>
      </c>
      <c r="E60" s="236">
        <v>3</v>
      </c>
      <c r="F60" s="241">
        <v>8</v>
      </c>
      <c r="G60" s="236"/>
      <c r="H60" s="236"/>
      <c r="I60" s="236"/>
    </row>
    <row r="61" spans="1:9">
      <c r="A61" s="235" t="s">
        <v>303</v>
      </c>
      <c r="B61" s="235" t="s">
        <v>99</v>
      </c>
      <c r="C61" s="235" t="s">
        <v>21</v>
      </c>
      <c r="D61" s="235" t="s">
        <v>331</v>
      </c>
      <c r="E61" s="235">
        <v>3</v>
      </c>
      <c r="F61" s="239">
        <v>5</v>
      </c>
      <c r="G61" s="235"/>
      <c r="H61" s="235"/>
      <c r="I61" s="235"/>
    </row>
    <row r="62" spans="1:9">
      <c r="A62" s="236" t="s">
        <v>304</v>
      </c>
      <c r="B62" s="236" t="s">
        <v>177</v>
      </c>
      <c r="C62" s="236" t="s">
        <v>21</v>
      </c>
      <c r="D62" s="236" t="s">
        <v>331</v>
      </c>
      <c r="E62" s="236">
        <v>3</v>
      </c>
      <c r="F62" s="241"/>
      <c r="G62" s="236"/>
      <c r="H62" s="236"/>
      <c r="I62" s="236"/>
    </row>
    <row r="63" spans="1:9">
      <c r="A63" s="235" t="s">
        <v>305</v>
      </c>
      <c r="B63" s="235" t="s">
        <v>101</v>
      </c>
      <c r="C63" s="235" t="s">
        <v>21</v>
      </c>
      <c r="D63" s="235" t="s">
        <v>331</v>
      </c>
      <c r="E63" s="235">
        <v>2</v>
      </c>
      <c r="F63" s="239">
        <v>5</v>
      </c>
      <c r="G63" s="235"/>
      <c r="H63" s="235"/>
      <c r="I63" s="235"/>
    </row>
    <row r="64" spans="1:9">
      <c r="A64" s="236" t="s">
        <v>306</v>
      </c>
      <c r="B64" s="236" t="s">
        <v>181</v>
      </c>
      <c r="C64" s="236" t="s">
        <v>21</v>
      </c>
      <c r="D64" s="236" t="s">
        <v>331</v>
      </c>
      <c r="E64" s="236">
        <v>3</v>
      </c>
      <c r="F64" s="241">
        <v>5</v>
      </c>
      <c r="G64" s="236"/>
      <c r="H64" s="236"/>
      <c r="I64" s="236"/>
    </row>
    <row r="65" spans="1:9">
      <c r="A65" s="235" t="s">
        <v>307</v>
      </c>
      <c r="B65" s="235" t="s">
        <v>450</v>
      </c>
      <c r="C65" s="235" t="s">
        <v>21</v>
      </c>
      <c r="D65" s="235" t="s">
        <v>331</v>
      </c>
      <c r="E65" s="235">
        <v>3</v>
      </c>
      <c r="F65" s="239">
        <v>45</v>
      </c>
      <c r="G65" s="235"/>
      <c r="H65" s="235"/>
      <c r="I65" s="235"/>
    </row>
    <row r="66" spans="1:9">
      <c r="A66" s="236" t="s">
        <v>308</v>
      </c>
      <c r="B66" s="236" t="s">
        <v>194</v>
      </c>
      <c r="C66" s="236" t="s">
        <v>21</v>
      </c>
      <c r="D66" s="236" t="s">
        <v>331</v>
      </c>
      <c r="E66" s="236">
        <v>3</v>
      </c>
      <c r="F66" s="239">
        <v>45</v>
      </c>
      <c r="G66" s="236"/>
      <c r="H66" s="236"/>
      <c r="I66" s="236"/>
    </row>
    <row r="67" spans="1:9">
      <c r="A67" s="235" t="s">
        <v>309</v>
      </c>
      <c r="B67" s="235" t="s">
        <v>103</v>
      </c>
      <c r="C67" s="235" t="s">
        <v>21</v>
      </c>
      <c r="D67" s="235" t="s">
        <v>331</v>
      </c>
      <c r="E67" s="235">
        <v>3</v>
      </c>
      <c r="F67" s="239">
        <v>4</v>
      </c>
      <c r="G67" s="235"/>
      <c r="H67" s="235"/>
      <c r="I67" s="235"/>
    </row>
    <row r="68" spans="1:9">
      <c r="A68" s="236" t="s">
        <v>310</v>
      </c>
      <c r="B68" s="236" t="s">
        <v>105</v>
      </c>
      <c r="C68" s="236" t="s">
        <v>21</v>
      </c>
      <c r="D68" s="236" t="s">
        <v>331</v>
      </c>
      <c r="E68" s="236">
        <v>3</v>
      </c>
      <c r="F68" s="241">
        <v>4</v>
      </c>
      <c r="G68" s="236"/>
      <c r="H68" s="236"/>
      <c r="I68" s="236"/>
    </row>
    <row r="69" spans="1:9">
      <c r="A69" s="235" t="s">
        <v>311</v>
      </c>
      <c r="B69" s="235" t="s">
        <v>107</v>
      </c>
      <c r="C69" s="235" t="s">
        <v>21</v>
      </c>
      <c r="D69" s="235" t="s">
        <v>331</v>
      </c>
      <c r="E69" s="235">
        <v>3</v>
      </c>
      <c r="F69" s="239">
        <v>7</v>
      </c>
      <c r="G69" s="235"/>
      <c r="H69" s="235"/>
      <c r="I69" s="235"/>
    </row>
    <row r="70" spans="1:9">
      <c r="A70" s="236" t="s">
        <v>312</v>
      </c>
      <c r="B70" s="236" t="s">
        <v>109</v>
      </c>
      <c r="C70" s="236" t="s">
        <v>21</v>
      </c>
      <c r="D70" s="236" t="s">
        <v>331</v>
      </c>
      <c r="E70" s="236">
        <v>2</v>
      </c>
      <c r="F70" s="241">
        <v>4</v>
      </c>
      <c r="G70" s="236"/>
      <c r="H70" s="236"/>
      <c r="I70" s="236"/>
    </row>
    <row r="71" spans="1:9">
      <c r="A71" s="235" t="s">
        <v>313</v>
      </c>
      <c r="B71" s="235" t="s">
        <v>88</v>
      </c>
      <c r="C71" s="235" t="s">
        <v>21</v>
      </c>
      <c r="D71" s="235" t="s">
        <v>331</v>
      </c>
      <c r="E71" s="235">
        <v>3</v>
      </c>
      <c r="F71" s="239">
        <v>4</v>
      </c>
      <c r="G71" s="235"/>
      <c r="H71" s="235"/>
      <c r="I71" s="235"/>
    </row>
    <row r="72" spans="1:9">
      <c r="A72" s="236" t="s">
        <v>314</v>
      </c>
      <c r="B72" s="236" t="s">
        <v>113</v>
      </c>
      <c r="C72" s="236" t="s">
        <v>21</v>
      </c>
      <c r="D72" s="236" t="s">
        <v>331</v>
      </c>
      <c r="E72" s="236">
        <v>3</v>
      </c>
      <c r="F72" s="241">
        <v>4</v>
      </c>
      <c r="G72" s="236"/>
      <c r="H72" s="236"/>
      <c r="I72" s="236"/>
    </row>
    <row r="73" spans="1:9">
      <c r="A73" s="235" t="s">
        <v>315</v>
      </c>
      <c r="B73" s="235" t="s">
        <v>144</v>
      </c>
      <c r="C73" s="235" t="s">
        <v>21</v>
      </c>
      <c r="D73" s="235" t="s">
        <v>331</v>
      </c>
      <c r="E73" s="235">
        <v>2</v>
      </c>
      <c r="F73" s="239">
        <v>4</v>
      </c>
      <c r="G73" s="235"/>
      <c r="H73" s="235"/>
      <c r="I73" s="235"/>
    </row>
    <row r="74" spans="1:9">
      <c r="A74" s="236" t="s">
        <v>316</v>
      </c>
      <c r="B74" s="236" t="s">
        <v>449</v>
      </c>
      <c r="C74" s="236" t="s">
        <v>21</v>
      </c>
      <c r="D74" s="236" t="s">
        <v>331</v>
      </c>
      <c r="E74" s="236">
        <v>1</v>
      </c>
      <c r="F74" s="241">
        <v>8</v>
      </c>
      <c r="G74" s="236"/>
      <c r="H74" s="236"/>
      <c r="I74" s="236"/>
    </row>
    <row r="75" spans="1:9">
      <c r="A75" s="235" t="s">
        <v>317</v>
      </c>
      <c r="B75" s="235" t="s">
        <v>114</v>
      </c>
      <c r="C75" s="235" t="s">
        <v>21</v>
      </c>
      <c r="D75" s="235" t="s">
        <v>331</v>
      </c>
      <c r="E75" s="235">
        <v>1</v>
      </c>
      <c r="F75" s="239">
        <v>10</v>
      </c>
      <c r="G75" s="235"/>
      <c r="H75" s="235"/>
      <c r="I75" s="235"/>
    </row>
    <row r="76" spans="1:9">
      <c r="A76" s="236" t="s">
        <v>318</v>
      </c>
      <c r="B76" s="236" t="s">
        <v>115</v>
      </c>
      <c r="C76" s="236" t="s">
        <v>21</v>
      </c>
      <c r="D76" s="236" t="s">
        <v>331</v>
      </c>
      <c r="E76" s="236">
        <v>2</v>
      </c>
      <c r="F76" s="241">
        <v>5</v>
      </c>
      <c r="G76" s="236"/>
      <c r="H76" s="236"/>
      <c r="I76" s="236"/>
    </row>
    <row r="77" spans="1:9">
      <c r="A77" s="235" t="s">
        <v>319</v>
      </c>
      <c r="B77" s="235" t="s">
        <v>81</v>
      </c>
      <c r="C77" s="235" t="s">
        <v>21</v>
      </c>
      <c r="D77" s="235" t="s">
        <v>331</v>
      </c>
      <c r="E77" s="235">
        <v>3</v>
      </c>
      <c r="F77" s="239">
        <v>4</v>
      </c>
      <c r="G77" s="235"/>
      <c r="H77" s="235"/>
      <c r="I77" s="235"/>
    </row>
    <row r="78" spans="1:9">
      <c r="A78" s="236" t="s">
        <v>320</v>
      </c>
      <c r="B78" s="236" t="s">
        <v>116</v>
      </c>
      <c r="C78" s="236" t="s">
        <v>21</v>
      </c>
      <c r="D78" s="236" t="s">
        <v>331</v>
      </c>
      <c r="E78" s="236">
        <v>3</v>
      </c>
      <c r="F78" s="241">
        <v>8</v>
      </c>
      <c r="G78" s="236"/>
      <c r="H78" s="236"/>
      <c r="I78" s="236"/>
    </row>
    <row r="79" spans="1:9">
      <c r="A79" s="235" t="s">
        <v>321</v>
      </c>
      <c r="B79" s="235" t="s">
        <v>84</v>
      </c>
      <c r="C79" s="235" t="s">
        <v>21</v>
      </c>
      <c r="D79" s="235" t="s">
        <v>331</v>
      </c>
      <c r="E79" s="235">
        <v>3</v>
      </c>
      <c r="F79" s="239">
        <v>5</v>
      </c>
      <c r="G79" s="235"/>
      <c r="H79" s="235"/>
      <c r="I79" s="235"/>
    </row>
    <row r="80" spans="1:9">
      <c r="A80" s="236" t="s">
        <v>464</v>
      </c>
      <c r="B80" s="236" t="s">
        <v>86</v>
      </c>
      <c r="C80" s="236" t="s">
        <v>21</v>
      </c>
      <c r="D80" s="236" t="s">
        <v>9</v>
      </c>
      <c r="E80" s="236">
        <v>6</v>
      </c>
      <c r="F80" s="241">
        <v>6</v>
      </c>
      <c r="G80" s="236"/>
      <c r="H80" s="236"/>
      <c r="I80" s="236"/>
    </row>
    <row r="81" spans="1:9">
      <c r="A81" s="235" t="s">
        <v>465</v>
      </c>
      <c r="B81" s="235" t="s">
        <v>111</v>
      </c>
      <c r="C81" s="235" t="s">
        <v>21</v>
      </c>
      <c r="D81" s="235" t="s">
        <v>9</v>
      </c>
      <c r="E81" s="235">
        <v>2</v>
      </c>
      <c r="F81" s="239">
        <v>7</v>
      </c>
      <c r="G81" s="235"/>
      <c r="H81" s="235"/>
      <c r="I81" s="235"/>
    </row>
    <row r="82" spans="1:9">
      <c r="A82" s="236" t="s">
        <v>491</v>
      </c>
      <c r="B82" s="236" t="s">
        <v>456</v>
      </c>
      <c r="C82" s="236" t="s">
        <v>21</v>
      </c>
      <c r="D82" s="236" t="s">
        <v>9</v>
      </c>
      <c r="E82" s="236">
        <v>4</v>
      </c>
      <c r="F82" s="239">
        <v>60</v>
      </c>
      <c r="G82" s="236"/>
      <c r="H82" s="236"/>
      <c r="I82" s="236"/>
    </row>
    <row r="83" spans="1:9">
      <c r="A83" s="235" t="s">
        <v>436</v>
      </c>
      <c r="B83" s="235" t="s">
        <v>184</v>
      </c>
      <c r="C83" s="235" t="s">
        <v>26</v>
      </c>
      <c r="D83" s="235" t="s">
        <v>9</v>
      </c>
      <c r="E83" s="235">
        <v>1</v>
      </c>
      <c r="F83" s="239">
        <v>90</v>
      </c>
      <c r="G83" s="235"/>
      <c r="H83" s="235"/>
      <c r="I83" s="235"/>
    </row>
    <row r="84" spans="1:9">
      <c r="A84" s="236" t="s">
        <v>437</v>
      </c>
      <c r="B84" s="236" t="s">
        <v>108</v>
      </c>
      <c r="C84" s="236" t="s">
        <v>26</v>
      </c>
      <c r="D84" s="236" t="s">
        <v>9</v>
      </c>
      <c r="E84" s="236">
        <v>3</v>
      </c>
      <c r="F84" s="240">
        <v>40</v>
      </c>
      <c r="G84" s="236"/>
      <c r="H84" s="236"/>
      <c r="I84" s="236"/>
    </row>
    <row r="85" spans="1:9">
      <c r="A85" s="235" t="s">
        <v>438</v>
      </c>
      <c r="B85" s="235" t="s">
        <v>128</v>
      </c>
      <c r="C85" s="235" t="s">
        <v>26</v>
      </c>
      <c r="D85" s="235" t="s">
        <v>9</v>
      </c>
      <c r="E85" s="235">
        <v>3</v>
      </c>
      <c r="F85" s="239">
        <v>15</v>
      </c>
      <c r="G85" s="235"/>
      <c r="H85" s="235"/>
      <c r="I85" s="235"/>
    </row>
    <row r="86" spans="1:9">
      <c r="A86" s="236" t="s">
        <v>439</v>
      </c>
      <c r="B86" s="236" t="s">
        <v>472</v>
      </c>
      <c r="C86" s="236" t="s">
        <v>26</v>
      </c>
      <c r="D86" s="236" t="s">
        <v>9</v>
      </c>
      <c r="E86" s="236"/>
      <c r="F86" s="241">
        <v>15</v>
      </c>
      <c r="G86" s="236"/>
      <c r="H86" s="236"/>
      <c r="I86" s="236"/>
    </row>
    <row r="87" spans="1:9">
      <c r="A87" s="235" t="s">
        <v>440</v>
      </c>
      <c r="B87" s="235" t="s">
        <v>467</v>
      </c>
      <c r="C87" s="235" t="s">
        <v>26</v>
      </c>
      <c r="D87" s="235" t="s">
        <v>9</v>
      </c>
      <c r="E87" s="235">
        <v>4</v>
      </c>
      <c r="F87" s="242">
        <v>13</v>
      </c>
      <c r="G87" s="235"/>
      <c r="H87" s="235"/>
      <c r="I87" s="235"/>
    </row>
    <row r="88" spans="1:9">
      <c r="A88" s="236" t="s">
        <v>441</v>
      </c>
      <c r="B88" s="236" t="s">
        <v>106</v>
      </c>
      <c r="C88" s="236" t="s">
        <v>26</v>
      </c>
      <c r="D88" s="236" t="s">
        <v>9</v>
      </c>
      <c r="E88" s="236">
        <v>3</v>
      </c>
      <c r="F88" s="240">
        <v>40</v>
      </c>
      <c r="G88" s="236"/>
      <c r="H88" s="236"/>
      <c r="I88" s="236"/>
    </row>
    <row r="89" spans="1:9">
      <c r="A89" s="235" t="s">
        <v>442</v>
      </c>
      <c r="B89" s="235" t="s">
        <v>125</v>
      </c>
      <c r="C89" s="235" t="s">
        <v>26</v>
      </c>
      <c r="D89" s="235" t="s">
        <v>9</v>
      </c>
      <c r="E89" s="235">
        <v>5</v>
      </c>
      <c r="F89" s="242">
        <v>120</v>
      </c>
      <c r="G89" s="235"/>
      <c r="H89" s="235"/>
      <c r="I89" s="235"/>
    </row>
    <row r="90" spans="1:9">
      <c r="A90" s="236" t="s">
        <v>443</v>
      </c>
      <c r="B90" s="236" t="s">
        <v>98</v>
      </c>
      <c r="C90" s="236" t="s">
        <v>26</v>
      </c>
      <c r="D90" s="236" t="s">
        <v>9</v>
      </c>
      <c r="E90" s="236">
        <v>7</v>
      </c>
      <c r="F90" s="240">
        <v>15</v>
      </c>
      <c r="G90" s="236"/>
      <c r="H90" s="236"/>
      <c r="I90" s="236"/>
    </row>
    <row r="91" spans="1:9">
      <c r="A91" s="235" t="s">
        <v>466</v>
      </c>
      <c r="B91" s="235" t="s">
        <v>112</v>
      </c>
      <c r="C91" s="235" t="s">
        <v>26</v>
      </c>
      <c r="D91" s="235" t="s">
        <v>9</v>
      </c>
      <c r="E91" s="235">
        <v>3</v>
      </c>
      <c r="F91" s="239">
        <v>7</v>
      </c>
      <c r="G91" s="235"/>
      <c r="H91" s="235"/>
      <c r="I91" s="23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25DF-FD40-48F2-9C9A-6F0CD13B2ED0}">
  <sheetPr codeName="Sheet8">
    <pageSetUpPr fitToPage="1"/>
  </sheetPr>
  <dimension ref="B1:X13"/>
  <sheetViews>
    <sheetView zoomScale="106" zoomScaleNormal="70" workbookViewId="0">
      <selection activeCell="N11" sqref="N11"/>
    </sheetView>
  </sheetViews>
  <sheetFormatPr defaultRowHeight="16.5"/>
  <cols>
    <col min="1" max="1" width="9.140625" style="35"/>
    <col min="2" max="2" width="7.7109375" style="173" customWidth="1"/>
    <col min="3" max="3" width="7.7109375" style="173" hidden="1" customWidth="1"/>
    <col min="4" max="4" width="7.85546875" style="173" bestFit="1" customWidth="1"/>
    <col min="5" max="5" width="30.5703125" style="173" bestFit="1" customWidth="1"/>
    <col min="6" max="6" width="24.7109375" style="173" bestFit="1" customWidth="1"/>
    <col min="7" max="7" width="10.35546875" style="173" customWidth="1"/>
    <col min="8" max="8" width="11.5703125" style="173" hidden="1" customWidth="1"/>
    <col min="9" max="9" width="9.5703125" style="173" hidden="1" customWidth="1"/>
    <col min="10" max="10" width="12.42578125" style="173" hidden="1" customWidth="1"/>
    <col min="11" max="11" width="9.5" style="173" hidden="1" customWidth="1"/>
    <col min="12" max="12" width="0" style="173" hidden="1" customWidth="1"/>
    <col min="13" max="13" width="24.78515625" style="174" bestFit="1" customWidth="1"/>
    <col min="14" max="14" width="12.0703125" style="175" customWidth="1"/>
    <col min="15" max="15" width="10.78515625" style="175" customWidth="1"/>
    <col min="16" max="16" width="7.640625" style="184" customWidth="1"/>
    <col min="17" max="17" width="68.85546875" style="173" hidden="1" customWidth="1"/>
    <col min="18" max="18" width="12.2109375" style="173" bestFit="1" customWidth="1"/>
    <col min="19" max="21" width="11.140625" style="173" customWidth="1"/>
    <col min="22" max="22" width="77.85546875" style="196" hidden="1" customWidth="1"/>
    <col min="23" max="23" width="216.85546875" style="35" hidden="1" customWidth="1"/>
    <col min="24" max="24" width="59.2109375" style="35" hidden="1" customWidth="1"/>
    <col min="25" max="16384" width="9.140625" style="35"/>
  </cols>
  <sheetData>
    <row r="1" spans="2:24" ht="82.25" customHeight="1">
      <c r="B1" s="193" t="s">
        <v>817</v>
      </c>
      <c r="C1" s="42"/>
      <c r="D1" s="42"/>
      <c r="E1" s="42"/>
      <c r="F1" s="232"/>
      <c r="G1" s="182" t="s">
        <v>885</v>
      </c>
      <c r="H1" s="181"/>
      <c r="I1" s="181"/>
      <c r="J1" s="181"/>
      <c r="K1" s="181"/>
      <c r="L1" s="181"/>
      <c r="M1" s="180" t="s">
        <v>821</v>
      </c>
      <c r="N1" s="165">
        <v>0</v>
      </c>
      <c r="O1" s="42">
        <v>0</v>
      </c>
      <c r="P1" s="183">
        <v>0</v>
      </c>
      <c r="Q1" s="42"/>
      <c r="R1" s="42">
        <v>0</v>
      </c>
      <c r="S1" s="42">
        <v>0</v>
      </c>
      <c r="T1" s="42">
        <v>0</v>
      </c>
      <c r="U1" s="42">
        <v>0</v>
      </c>
      <c r="V1" s="194">
        <v>0</v>
      </c>
    </row>
    <row r="2" spans="2:24" s="192" customFormat="1" ht="82.25" customHeight="1">
      <c r="B2" s="187" t="s">
        <v>230</v>
      </c>
      <c r="C2" s="187" t="str" cm="1">
        <f t="array" ref="C2:V2">tbl_programList[#Headers]</f>
        <v>Sl.</v>
      </c>
      <c r="D2" s="187" t="str">
        <v>Pr. Code</v>
      </c>
      <c r="E2" s="187" t="str">
        <v>Pr. Name</v>
      </c>
      <c r="F2" s="187" t="str">
        <v>Section</v>
      </c>
      <c r="G2" s="187" t="str">
        <v>Single/Group</v>
      </c>
      <c r="H2" s="187" t="str">
        <v>Stage/Non-stage</v>
      </c>
      <c r="I2" s="187" t="str">
        <v>Candi. Limit</v>
      </c>
      <c r="J2" s="187" t="str">
        <v>Position</v>
      </c>
      <c r="K2" s="187" t="str">
        <v>Grade</v>
      </c>
      <c r="L2" s="187" t="str">
        <v>Time limit</v>
      </c>
      <c r="M2" s="188" t="str">
        <v>Date</v>
      </c>
      <c r="N2" s="189" t="str">
        <v>Start</v>
      </c>
      <c r="O2" s="187" t="str">
        <v>End</v>
      </c>
      <c r="P2" s="190" t="str">
        <v>Venue</v>
      </c>
      <c r="Q2" s="187" t="str">
        <v>Subject</v>
      </c>
      <c r="R2" s="187" t="str">
        <v>JUDGE 1</v>
      </c>
      <c r="S2" s="187" t="str">
        <v>JUDGE 2</v>
      </c>
      <c r="T2" s="187" t="str">
        <v>JUDGE 3</v>
      </c>
      <c r="U2" s="187" t="str">
        <v>JUDGE 4</v>
      </c>
      <c r="V2" s="195" t="str">
        <v>Concept note</v>
      </c>
      <c r="W2" s="191"/>
      <c r="X2" s="191"/>
    </row>
    <row r="3" spans="2:24">
      <c r="B3" s="173" cm="1">
        <f t="array" ref="B3:B13">_xlfn.SEQUENCE(COUNTA(C:C)-1)</f>
        <v>1</v>
      </c>
      <c r="C3" s="173" cm="1">
        <f t="array" ref="C3:V13">_xlfn._xlws.FILTER(tbl_programList[],(((tbl_programList[JUDGE 1]=G1)+(tbl_programList[JUDGE 2]=G1)+(tbl_programList[JUDGE 3]=G1)+(tbl_programList[JUDGE 4]=G1))*(tbl_programList[Stage/Non-stage]="Stage")))</f>
        <v>119</v>
      </c>
      <c r="D3" s="173" t="str">
        <v>SN30</v>
      </c>
      <c r="E3" s="173" t="str">
        <v>ANNOUNCEMENT</v>
      </c>
      <c r="F3" s="173" t="str">
        <v>SENIOR</v>
      </c>
      <c r="G3" s="173" t="str">
        <v>Single</v>
      </c>
      <c r="H3" s="173" t="str">
        <v>Stage</v>
      </c>
      <c r="I3" s="173">
        <v>3</v>
      </c>
      <c r="J3" s="173" t="str">
        <v>Individual</v>
      </c>
      <c r="K3" s="173" t="str">
        <v>Individual</v>
      </c>
      <c r="L3" s="173">
        <v>3</v>
      </c>
      <c r="M3" s="174">
        <v>45222</v>
      </c>
      <c r="N3" s="175">
        <v>0.3125</v>
      </c>
      <c r="O3" s="175">
        <v>0.32291666666666669</v>
      </c>
      <c r="P3" s="184">
        <v>1</v>
      </c>
      <c r="Q3" s="173" t="str">
        <v>SKSSF 30 വാർഷിക സമ്മേളനം</v>
      </c>
      <c r="R3" s="173" t="str">
        <v>VM</v>
      </c>
      <c r="S3" s="173" t="str">
        <v>ZAINU</v>
      </c>
      <c r="T3" s="173">
        <v>0</v>
      </c>
      <c r="U3" s="173">
        <v>0</v>
      </c>
      <c r="V3" s="196" t="str">
        <v>To write an announcement on given topic within 25 minutes and announce it on stage. Both writing &amp; announcement quality will be regarded. The written copy will be return before 6 minutes of reading.</v>
      </c>
    </row>
    <row r="4" spans="2:24">
      <c r="B4" s="173">
        <v>2</v>
      </c>
      <c r="C4" s="173">
        <v>76</v>
      </c>
      <c r="D4" s="173" t="str">
        <v>JN33</v>
      </c>
      <c r="E4" s="173" t="str">
        <v>MULAFADHA</v>
      </c>
      <c r="F4" s="173" t="str">
        <v>JUNIOR</v>
      </c>
      <c r="G4" s="173" t="str">
        <v>Single</v>
      </c>
      <c r="H4" s="173" t="str">
        <v>Stage</v>
      </c>
      <c r="I4" s="173">
        <v>3</v>
      </c>
      <c r="J4" s="173" t="str">
        <v>Individual</v>
      </c>
      <c r="K4" s="173" t="str">
        <v>Individual</v>
      </c>
      <c r="L4" s="173">
        <v>60</v>
      </c>
      <c r="M4" s="174">
        <v>45222</v>
      </c>
      <c r="N4" s="175">
        <v>0.33333333333333331</v>
      </c>
      <c r="O4" s="175">
        <v>0.375</v>
      </c>
      <c r="P4" s="184">
        <v>3</v>
      </c>
      <c r="Q4" s="173">
        <v>0</v>
      </c>
      <c r="R4" s="173" t="str">
        <v>ZAINU</v>
      </c>
      <c r="S4" s="173" t="str">
        <v>ABD</v>
      </c>
      <c r="T4" s="173">
        <v>0</v>
      </c>
      <c r="U4" s="173">
        <v>0</v>
      </c>
      <c r="V4" s="196" t="str">
        <v>Only Ism Jamid, Thulasi and Ruba’i Mujarrad Fi’l and Manthooq (i.e, هوى = واو ) are considered. The candidate should prove meaning first, then source if needed. The appellant’s failure in proving carry minus marks. Only candidates can make appeals. Judges reserve their right to arrange any decision on time.</v>
      </c>
    </row>
    <row r="5" spans="2:24">
      <c r="B5" s="173">
        <v>3</v>
      </c>
      <c r="C5" s="173">
        <v>132</v>
      </c>
      <c r="D5" s="173" t="str">
        <v>SN43</v>
      </c>
      <c r="E5" s="173" t="str">
        <v>SPEECH ARB</v>
      </c>
      <c r="F5" s="173" t="str">
        <v>SENIOR</v>
      </c>
      <c r="G5" s="173" t="str">
        <v>Single</v>
      </c>
      <c r="H5" s="173" t="str">
        <v>Stage</v>
      </c>
      <c r="I5" s="173">
        <v>3</v>
      </c>
      <c r="J5" s="173" t="str">
        <v>Individual</v>
      </c>
      <c r="K5" s="173" t="str">
        <v>Individual</v>
      </c>
      <c r="L5" s="173">
        <v>4</v>
      </c>
      <c r="M5" s="174">
        <v>45222</v>
      </c>
      <c r="N5" s="175">
        <v>0.85069444444444453</v>
      </c>
      <c r="O5" s="175">
        <v>0.88888888888888884</v>
      </c>
      <c r="P5" s="184">
        <v>2</v>
      </c>
      <c r="Q5" s="173" t="str">
        <v>دور النسوه في ترقيه الامه، هل يكون الذكاء الاصطناعي تحديا للموارد البشريه</v>
      </c>
      <c r="R5" s="173" t="str">
        <v>HASAN</v>
      </c>
      <c r="S5" s="173" t="str">
        <v>ZAINU</v>
      </c>
      <c r="T5" s="173">
        <v>0</v>
      </c>
      <c r="U5" s="173">
        <v>0</v>
      </c>
      <c r="V5" s="196" t="str">
        <v>To deliver a speech on spot fixed subject from the 3 topics given earlier. The fluency, clarity in ideas, body language, and vocal variation according to emotional changes are considered. Any one subject should be selected by the candidate and verfied at the time of reporting.</v>
      </c>
    </row>
    <row r="6" spans="2:24">
      <c r="B6" s="173">
        <v>4</v>
      </c>
      <c r="C6" s="173">
        <v>172</v>
      </c>
      <c r="D6" s="173" t="str">
        <v>SS30</v>
      </c>
      <c r="E6" s="173" t="str">
        <v>EXTEMPORE SPEECH ARB</v>
      </c>
      <c r="F6" s="173" t="str">
        <v>SUPER SENIOR</v>
      </c>
      <c r="G6" s="173" t="str">
        <v>Single</v>
      </c>
      <c r="H6" s="173" t="str">
        <v>Stage</v>
      </c>
      <c r="I6" s="173">
        <v>3</v>
      </c>
      <c r="J6" s="173" t="str">
        <v>Individual</v>
      </c>
      <c r="K6" s="173" t="str">
        <v>Individual</v>
      </c>
      <c r="L6" s="173">
        <v>5</v>
      </c>
      <c r="M6" s="174">
        <v>45223</v>
      </c>
      <c r="N6" s="175">
        <v>0.3125</v>
      </c>
      <c r="O6" s="175" t="str">
        <v>8:30AM</v>
      </c>
      <c r="P6" s="184">
        <v>1</v>
      </c>
      <c r="Q6" s="173" t="str">
        <v>الإيمان اعظم الدواء وطريق النجاة/
الصبر الصبر فإن الأيام دول/
المعروف تقي مصارع السوء/
أطفئ نار العداوة قبل أن تضطرم/
الإحسان إلى الغير /
ابعث عن السعادة في نفسك/ 
لا تعجب من الأشرار وكثرتهم/
لا تحزن إن الله معنا /
الأقلية في الهند/
دور الديانة في مواجهة التحديات/
تعزيز المساواة والعدالة الإجتماعية/ 
مفهوم العدالة الإجتماعية وضرورتها/
الحفاظ على اللغة والثقافة الأصلية للأقليات/
التعصب والكراهية العنصرية والدينية /
معالجة الجرائم التي ترتكب ضد الأقليات/
أهمية قانون الشخصي في الهند وتطورها/
دور الأقليات في الإغاثة الإنسانية/</v>
      </c>
      <c r="R6" s="173" t="str">
        <v>ZAINU</v>
      </c>
      <c r="S6" s="173" t="str">
        <v>IBR</v>
      </c>
      <c r="T6" s="173">
        <v>0</v>
      </c>
      <c r="U6" s="173">
        <v>0</v>
      </c>
      <c r="V6" s="196" t="str">
        <v xml:space="preserve">To deliver an extempore speech on a subject given before 10 minutes before the Program by lotting. The Fluency, Clarity in ideas, Body language and vocal variations are considered. </v>
      </c>
    </row>
    <row r="7" spans="2:24">
      <c r="B7" s="173">
        <v>5</v>
      </c>
      <c r="C7" s="173">
        <v>170</v>
      </c>
      <c r="D7" s="173" t="str">
        <v>SS28</v>
      </c>
      <c r="E7" s="173" t="str">
        <v>ANNOUNCEMENT</v>
      </c>
      <c r="F7" s="173" t="str">
        <v>SUPER SENIOR</v>
      </c>
      <c r="G7" s="173" t="str">
        <v>Single</v>
      </c>
      <c r="H7" s="173" t="str">
        <v>Stage</v>
      </c>
      <c r="I7" s="173">
        <v>3</v>
      </c>
      <c r="J7" s="173" t="str">
        <v>Individual</v>
      </c>
      <c r="K7" s="173" t="str">
        <v>Individual</v>
      </c>
      <c r="L7" s="173">
        <v>0</v>
      </c>
      <c r="M7" s="174">
        <v>45223</v>
      </c>
      <c r="N7" s="175">
        <v>0.3576388888888889</v>
      </c>
      <c r="O7" s="175">
        <v>0.375</v>
      </c>
      <c r="P7" s="184">
        <v>1</v>
      </c>
      <c r="Q7" s="173" t="str">
        <v>ഫലസ്തീൻ ജനതയ്ക്ക് ഐക്യദാർഢ്യം, മുസ്ലിം ലീഗ് സംഘടിപ്പിക്കുന്ന മനുഷ്യാവകാശ മഹാ റാലി</v>
      </c>
      <c r="R7" s="173" t="str">
        <v>BARI</v>
      </c>
      <c r="S7" s="173" t="str">
        <v>ZAINU</v>
      </c>
      <c r="T7" s="173">
        <v>0</v>
      </c>
      <c r="U7" s="173">
        <v>0</v>
      </c>
      <c r="V7" s="196" t="str">
        <v>To write an announcement on given topic within 25 minutes and announce it on stage. Both writing &amp; announcement quality will be regarded. The written copy will be return before 6 minutes of reading.</v>
      </c>
    </row>
    <row r="8" spans="2:24">
      <c r="B8" s="173">
        <v>6</v>
      </c>
      <c r="C8" s="173">
        <v>203</v>
      </c>
      <c r="D8" s="173" t="str">
        <v>GN12</v>
      </c>
      <c r="E8" s="173" t="str">
        <v>MUSHĀʿARAH</v>
      </c>
      <c r="F8" s="173" t="str">
        <v>GENERAL</v>
      </c>
      <c r="G8" s="173" t="str">
        <v>Group</v>
      </c>
      <c r="H8" s="173" t="str">
        <v>Stage</v>
      </c>
      <c r="I8" s="173">
        <v>5</v>
      </c>
      <c r="J8" s="173" t="str">
        <v>STARRED</v>
      </c>
      <c r="K8" s="173" t="str">
        <v>STARRED</v>
      </c>
      <c r="L8" s="173">
        <v>120</v>
      </c>
      <c r="M8" s="174">
        <v>45224</v>
      </c>
      <c r="N8" s="175">
        <v>0.44444444444444442</v>
      </c>
      <c r="O8" s="175">
        <v>0.51388888888888895</v>
      </c>
      <c r="P8" s="184">
        <v>1</v>
      </c>
      <c r="Q8" s="173">
        <v>0</v>
      </c>
      <c r="R8" s="173" t="str">
        <v>ZAINU</v>
      </c>
      <c r="S8" s="173" t="str">
        <v>VM</v>
      </c>
      <c r="T8" s="173" t="str">
        <v>BARI</v>
      </c>
      <c r="U8" s="173" t="str">
        <v>IBR</v>
      </c>
      <c r="V8" s="196" t="str">
        <v>A group of five candidates represents a team. The competition is on knockout method.</v>
      </c>
    </row>
    <row r="9" spans="2:24">
      <c r="B9" s="173">
        <v>7</v>
      </c>
      <c r="C9" s="173">
        <v>30</v>
      </c>
      <c r="D9" s="173" t="str">
        <v>SJ30</v>
      </c>
      <c r="E9" s="173" t="str">
        <v>READING URD</v>
      </c>
      <c r="F9" s="173" t="str">
        <v>SUB JUNIOR</v>
      </c>
      <c r="G9" s="173" t="str">
        <v>Single</v>
      </c>
      <c r="H9" s="173" t="str">
        <v>Stage</v>
      </c>
      <c r="I9" s="173">
        <v>3</v>
      </c>
      <c r="J9" s="173" t="str">
        <v>Individual</v>
      </c>
      <c r="K9" s="173" t="str">
        <v>Individual</v>
      </c>
      <c r="L9" s="173">
        <v>3</v>
      </c>
      <c r="M9" s="174">
        <v>45224</v>
      </c>
      <c r="N9" s="175">
        <v>0.58333333333333337</v>
      </c>
      <c r="O9" s="175">
        <v>0.61111111111111105</v>
      </c>
      <c r="P9" s="184">
        <v>3</v>
      </c>
      <c r="Q9" s="173">
        <v>0</v>
      </c>
      <c r="R9" s="173" t="str">
        <v>BAD</v>
      </c>
      <c r="S9" s="173" t="str">
        <v>ZAINU</v>
      </c>
      <c r="T9" s="173">
        <v>0</v>
      </c>
      <c r="U9" s="173">
        <v>0</v>
      </c>
      <c r="V9" s="196" t="str">
        <v xml:space="preserve">To read any spot suggested in that language. Fluency, clarity, Pronunciation and voice modulation are considered. </v>
      </c>
    </row>
    <row r="10" spans="2:24">
      <c r="B10" s="173">
        <v>8</v>
      </c>
      <c r="C10" s="173">
        <v>205</v>
      </c>
      <c r="D10" s="173" t="str">
        <v>GN14</v>
      </c>
      <c r="E10" s="173" t="str">
        <v>SUFI SANGEEDAM</v>
      </c>
      <c r="F10" s="173" t="str">
        <v>GENERAL</v>
      </c>
      <c r="G10" s="173" t="str">
        <v>Group</v>
      </c>
      <c r="H10" s="173" t="str">
        <v>Stage</v>
      </c>
      <c r="I10" s="173">
        <v>3</v>
      </c>
      <c r="J10" s="173" t="str">
        <v>General</v>
      </c>
      <c r="K10" s="173" t="str">
        <v>General</v>
      </c>
      <c r="L10" s="173">
        <v>7</v>
      </c>
      <c r="M10" s="174">
        <v>45224</v>
      </c>
      <c r="N10" s="175">
        <v>0.89583333333333337</v>
      </c>
      <c r="O10" s="175">
        <v>0.9375</v>
      </c>
      <c r="P10" s="184">
        <v>1</v>
      </c>
      <c r="Q10" s="173" t="str">
        <v>[any/spot reg.]</v>
      </c>
      <c r="R10" s="173" t="str">
        <v>SULLIYA</v>
      </c>
      <c r="S10" s="173" t="str">
        <v>VM</v>
      </c>
      <c r="T10" s="173" t="str">
        <v>ZAINU</v>
      </c>
      <c r="U10" s="173">
        <v>0</v>
      </c>
      <c r="V10" s="196" t="str">
        <v>A group of three [1 for performing daff] members perform, song and narration, sufi writings or new composed lyrics about sufis. Synchronisation among singers and collaboration along with performance, vocal techniques (pitch, harmonies, tempo and beat) and diction are considered. New composition and tone are highly recommended.</v>
      </c>
    </row>
    <row r="11" spans="2:24">
      <c r="B11" s="173">
        <v>9</v>
      </c>
      <c r="C11" s="173">
        <v>200</v>
      </c>
      <c r="D11" s="173" t="str">
        <v>GN09</v>
      </c>
      <c r="E11" s="173" t="str">
        <v>FIQHI DEMO</v>
      </c>
      <c r="F11" s="173" t="str">
        <v>GENERAL</v>
      </c>
      <c r="G11" s="173" t="str">
        <v>Group</v>
      </c>
      <c r="H11" s="173" t="str">
        <v>Stage</v>
      </c>
      <c r="I11" s="173">
        <v>0</v>
      </c>
      <c r="J11" s="173" t="str">
        <v>STARRED</v>
      </c>
      <c r="K11" s="173" t="str">
        <v>STARRED</v>
      </c>
      <c r="L11" s="173">
        <v>15</v>
      </c>
      <c r="M11" s="174">
        <v>45225</v>
      </c>
      <c r="N11" s="175">
        <v>0.39583333333333331</v>
      </c>
      <c r="O11" s="175">
        <v>0.45833333333333331</v>
      </c>
      <c r="P11" s="184">
        <v>1</v>
      </c>
      <c r="Q11" s="173" t="str">
        <v>BADF - thajheez al mayyith
DAHF- Thajheez-ul-mayyith
FANT- Salat Al Khauf
JARF- Swalathul Khouf</v>
      </c>
      <c r="R11" s="173" t="str">
        <v>KABEER</v>
      </c>
      <c r="S11" s="173" t="str">
        <v>YASEEN</v>
      </c>
      <c r="T11" s="173" t="str">
        <v>ZAINU</v>
      </c>
      <c r="U11" s="173">
        <v>0</v>
      </c>
      <c r="V11" s="196" t="str">
        <v>To educate a fiqhi portion through demonstration. Any non Islamic practices are not allowed.</v>
      </c>
    </row>
    <row r="12" spans="2:24">
      <c r="B12" s="173">
        <v>10</v>
      </c>
      <c r="C12" s="173">
        <v>199</v>
      </c>
      <c r="D12" s="173" t="str">
        <v>GN08</v>
      </c>
      <c r="E12" s="173" t="str">
        <v>FATWA COUNCIL</v>
      </c>
      <c r="F12" s="173" t="str">
        <v>GENERAL</v>
      </c>
      <c r="G12" s="173" t="str">
        <v>Group</v>
      </c>
      <c r="H12" s="173" t="str">
        <v>Stage</v>
      </c>
      <c r="I12" s="173">
        <v>3</v>
      </c>
      <c r="J12" s="173" t="str">
        <v>STARRED</v>
      </c>
      <c r="K12" s="173" t="str">
        <v>STARRED</v>
      </c>
      <c r="L12" s="173">
        <v>15</v>
      </c>
      <c r="M12" s="174">
        <v>45225</v>
      </c>
      <c r="N12" s="175">
        <v>0.46875</v>
      </c>
      <c r="O12" s="175">
        <v>0.51041666666666663</v>
      </c>
      <c r="P12" s="184">
        <v>1</v>
      </c>
      <c r="Q12" s="173" t="str">
        <v>طلاق: FANTHALAN
قدوة: BADFATHAN
زكوة التجارة والعملة: JARFATHAN
الكفارات: DAHFATHAN</v>
      </c>
      <c r="R12" s="173" t="str">
        <v>KABEER</v>
      </c>
      <c r="S12" s="173" t="str">
        <v>IBR</v>
      </c>
      <c r="T12" s="173" t="str">
        <v>ZAINU</v>
      </c>
      <c r="U12" s="173">
        <v>0</v>
      </c>
      <c r="V12" s="196" t="str">
        <v>To present on given fiqhi mas’alah within 10 minutes; when a team presents other teams can ask questions within next 20 minutes. The presentation, replying and questions are considered.</v>
      </c>
    </row>
    <row r="13" spans="2:24">
      <c r="B13" s="173">
        <v>11</v>
      </c>
      <c r="C13" s="173">
        <v>15</v>
      </c>
      <c r="D13" s="173" t="str">
        <v>SJ15</v>
      </c>
      <c r="E13" s="173" t="str">
        <v>QIRĀʾAH</v>
      </c>
      <c r="F13" s="173" t="str">
        <v>SUB JUNIOR</v>
      </c>
      <c r="G13" s="173" t="str">
        <v>Single</v>
      </c>
      <c r="H13" s="173" t="str">
        <v>Stage</v>
      </c>
      <c r="I13" s="173">
        <v>3</v>
      </c>
      <c r="J13" s="173" t="str">
        <v>Individual</v>
      </c>
      <c r="K13" s="173" t="str">
        <v>Individual</v>
      </c>
      <c r="L13" s="173" t="str">
        <v/>
      </c>
      <c r="M13" s="174">
        <v>45225</v>
      </c>
      <c r="N13" s="175">
        <v>0.89583333333333337</v>
      </c>
      <c r="O13" s="175">
        <v>0.9375</v>
      </c>
      <c r="P13" s="184">
        <v>6</v>
      </c>
      <c r="Q13" s="173">
        <v>0</v>
      </c>
      <c r="R13" s="173" t="str">
        <v>ZAINU</v>
      </c>
      <c r="S13" s="173" t="str">
        <v>MUS</v>
      </c>
      <c r="T13" s="173">
        <v>0</v>
      </c>
      <c r="U13" s="173">
        <v>0</v>
      </c>
      <c r="V13" s="196" t="str">
        <v xml:space="preserve">To recite a given portion of Qur’an with Tajwīd. </v>
      </c>
    </row>
  </sheetData>
  <conditionalFormatting sqref="C1:D1 C2:X1048576">
    <cfRule type="cellIs" dxfId="2" priority="4" operator="equal">
      <formula>0</formula>
    </cfRule>
  </conditionalFormatting>
  <conditionalFormatting sqref="F1:X1 B1:B1048576">
    <cfRule type="cellIs" dxfId="1" priority="3" operator="equal">
      <formula>0</formula>
    </cfRule>
  </conditionalFormatting>
  <pageMargins left="0.7" right="0.7" top="0.75" bottom="0.75" header="0.3" footer="0.3"/>
  <pageSetup paperSize="9" scale="73"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822F9C3E-702C-4051-9258-FF1F0E94080F}">
          <x14:formula1>
            <xm:f>Sheet1!$K$10:$K$40</xm:f>
          </x14:formula1>
          <xm:sqref>G1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6AFF-6004-42AE-9B58-DE1D8F4BDCCE}">
  <sheetPr codeName="Sheet9"/>
  <dimension ref="A2:AC210"/>
  <sheetViews>
    <sheetView zoomScale="54" workbookViewId="0">
      <selection activeCell="W54" sqref="W54"/>
    </sheetView>
  </sheetViews>
  <sheetFormatPr defaultColWidth="9.640625" defaultRowHeight="13.15"/>
  <cols>
    <col min="2" max="2" width="29" customWidth="1"/>
    <col min="3" max="3" width="14.140625" bestFit="1" customWidth="1"/>
    <col min="4" max="4" width="15.35546875" customWidth="1"/>
    <col min="5" max="5" width="10.5" customWidth="1"/>
    <col min="6" max="6" width="10.85546875" customWidth="1"/>
    <col min="7" max="7" width="14" customWidth="1"/>
    <col min="8" max="8" width="10" customWidth="1"/>
    <col min="9" max="9" width="12.5" customWidth="1"/>
    <col min="10" max="10" width="15.640625" bestFit="1" customWidth="1"/>
    <col min="11" max="11" width="20.140625" customWidth="1"/>
    <col min="12" max="12" width="14.640625" customWidth="1"/>
    <col min="13" max="13" width="8.35546875" customWidth="1"/>
    <col min="14" max="16" width="20.140625" customWidth="1"/>
    <col min="17" max="17" width="31.640625" customWidth="1"/>
    <col min="18" max="18" width="11.140625" bestFit="1" customWidth="1"/>
    <col min="19" max="19" width="14.140625" customWidth="1"/>
  </cols>
  <sheetData>
    <row r="2" spans="1:29">
      <c r="A2" s="121" t="s">
        <v>755</v>
      </c>
      <c r="B2" s="121" t="s">
        <v>324</v>
      </c>
      <c r="C2" s="121" t="s">
        <v>228</v>
      </c>
      <c r="D2" s="128" t="s">
        <v>326</v>
      </c>
      <c r="E2" s="121" t="s">
        <v>325</v>
      </c>
      <c r="F2" s="34" t="s">
        <v>327</v>
      </c>
      <c r="G2" s="34" t="s">
        <v>328</v>
      </c>
      <c r="H2" s="34" t="s">
        <v>329</v>
      </c>
      <c r="I2" s="34" t="s">
        <v>478</v>
      </c>
      <c r="J2" s="128" t="s">
        <v>482</v>
      </c>
      <c r="K2" s="128" t="s">
        <v>483</v>
      </c>
      <c r="L2" s="128" t="s">
        <v>484</v>
      </c>
      <c r="M2" s="128" t="s">
        <v>708</v>
      </c>
      <c r="N2" s="129" t="s">
        <v>756</v>
      </c>
      <c r="O2" s="129" t="s">
        <v>757</v>
      </c>
      <c r="P2" s="129" t="s">
        <v>758</v>
      </c>
      <c r="Q2" s="34" t="s">
        <v>197</v>
      </c>
    </row>
    <row r="3" spans="1:29" hidden="1">
      <c r="A3" s="121" t="s">
        <v>344</v>
      </c>
      <c r="B3" s="121" t="s">
        <v>64</v>
      </c>
      <c r="C3" s="121" t="s">
        <v>14</v>
      </c>
      <c r="D3" s="121" t="s">
        <v>330</v>
      </c>
      <c r="E3" s="121" t="s">
        <v>8</v>
      </c>
      <c r="F3" s="121"/>
      <c r="G3" s="121"/>
      <c r="H3" s="121"/>
      <c r="I3" s="121"/>
      <c r="J3" s="130">
        <v>45225</v>
      </c>
      <c r="K3" s="131">
        <v>0.5625</v>
      </c>
      <c r="L3" s="132">
        <v>0.58333333333333337</v>
      </c>
      <c r="M3" s="121">
        <v>4</v>
      </c>
      <c r="Q3" s="133"/>
      <c r="R3" s="133"/>
    </row>
    <row r="4" spans="1:29" hidden="1">
      <c r="A4" s="121" t="s">
        <v>316</v>
      </c>
      <c r="B4" s="121" t="s">
        <v>144</v>
      </c>
      <c r="C4" s="121" t="s">
        <v>21</v>
      </c>
      <c r="D4" s="121" t="s">
        <v>331</v>
      </c>
      <c r="E4" s="121" t="s">
        <v>8</v>
      </c>
      <c r="F4">
        <v>2</v>
      </c>
      <c r="G4" t="s">
        <v>332</v>
      </c>
      <c r="H4" t="s">
        <v>332</v>
      </c>
      <c r="J4" s="130">
        <v>45224</v>
      </c>
      <c r="K4" s="131">
        <v>0.54861111111111105</v>
      </c>
      <c r="L4" s="132">
        <v>0.58333333333333337</v>
      </c>
      <c r="M4" s="121">
        <v>1</v>
      </c>
      <c r="Q4" s="133"/>
      <c r="R4" s="133"/>
    </row>
    <row r="5" spans="1:29" hidden="1">
      <c r="A5" s="121"/>
      <c r="B5" s="121" t="s">
        <v>759</v>
      </c>
      <c r="C5" s="121" t="s">
        <v>26</v>
      </c>
      <c r="D5" s="134"/>
      <c r="E5" s="121"/>
      <c r="F5" s="34"/>
      <c r="G5" s="34"/>
      <c r="H5" s="34"/>
      <c r="I5" s="34"/>
      <c r="J5" s="135" t="s">
        <v>760</v>
      </c>
      <c r="K5" s="134" t="s">
        <v>761</v>
      </c>
      <c r="L5" s="134" t="s">
        <v>762</v>
      </c>
      <c r="M5" s="134">
        <v>1</v>
      </c>
      <c r="Q5" s="133"/>
      <c r="R5" s="133"/>
    </row>
    <row r="6" spans="1:29" hidden="1">
      <c r="A6" s="121" t="s">
        <v>418</v>
      </c>
      <c r="B6" s="121" t="s">
        <v>71</v>
      </c>
      <c r="C6" s="121" t="s">
        <v>18</v>
      </c>
      <c r="D6" s="121" t="s">
        <v>331</v>
      </c>
      <c r="E6" s="121" t="s">
        <v>8</v>
      </c>
      <c r="F6">
        <v>3</v>
      </c>
      <c r="G6" t="s">
        <v>332</v>
      </c>
      <c r="H6" t="s">
        <v>332</v>
      </c>
      <c r="J6" s="130">
        <v>45222</v>
      </c>
      <c r="K6" s="131">
        <v>0.5625</v>
      </c>
      <c r="L6" s="132">
        <v>0.60416666666666663</v>
      </c>
      <c r="M6" s="121">
        <v>1</v>
      </c>
      <c r="Q6" s="133"/>
      <c r="R6" s="133"/>
    </row>
    <row r="7" spans="1:29" hidden="1">
      <c r="A7" s="121" t="s">
        <v>318</v>
      </c>
      <c r="B7" s="121" t="s">
        <v>114</v>
      </c>
      <c r="C7" s="121" t="s">
        <v>21</v>
      </c>
      <c r="D7" s="121" t="s">
        <v>331</v>
      </c>
      <c r="E7" s="121" t="s">
        <v>8</v>
      </c>
      <c r="F7">
        <v>1</v>
      </c>
      <c r="G7" t="s">
        <v>333</v>
      </c>
      <c r="H7" t="s">
        <v>333</v>
      </c>
      <c r="J7" s="130">
        <v>45222</v>
      </c>
      <c r="K7" s="131">
        <v>0.5625</v>
      </c>
      <c r="L7" s="132">
        <v>0.60416666666666663</v>
      </c>
      <c r="M7" s="121">
        <v>4</v>
      </c>
      <c r="Q7" s="133"/>
      <c r="R7" s="133"/>
      <c r="Z7" s="136"/>
      <c r="AA7" s="137"/>
      <c r="AB7" s="137"/>
      <c r="AC7" s="137"/>
    </row>
    <row r="8" spans="1:29" hidden="1">
      <c r="A8" s="121" t="s">
        <v>443</v>
      </c>
      <c r="B8" s="121" t="s">
        <v>98</v>
      </c>
      <c r="C8" s="121" t="s">
        <v>26</v>
      </c>
      <c r="D8" s="121" t="s">
        <v>9</v>
      </c>
      <c r="E8" s="121" t="s">
        <v>8</v>
      </c>
      <c r="F8">
        <v>7</v>
      </c>
      <c r="G8" t="s">
        <v>208</v>
      </c>
      <c r="H8" t="s">
        <v>208</v>
      </c>
      <c r="J8" s="130">
        <v>45223</v>
      </c>
      <c r="K8" s="131">
        <v>0.5625</v>
      </c>
      <c r="L8" s="132">
        <v>0.9375</v>
      </c>
      <c r="M8" s="121">
        <v>1</v>
      </c>
      <c r="Q8" s="133"/>
      <c r="R8" s="133"/>
      <c r="Z8" s="136"/>
      <c r="AA8" s="137"/>
      <c r="AB8" s="137"/>
      <c r="AC8" s="137"/>
    </row>
    <row r="9" spans="1:29" hidden="1">
      <c r="A9" s="121" t="s">
        <v>262</v>
      </c>
      <c r="B9" s="121" t="s">
        <v>92</v>
      </c>
      <c r="C9" s="121" t="s">
        <v>11</v>
      </c>
      <c r="D9" s="121" t="s">
        <v>331</v>
      </c>
      <c r="E9" s="121" t="s">
        <v>8</v>
      </c>
      <c r="F9">
        <v>3</v>
      </c>
      <c r="G9" t="s">
        <v>332</v>
      </c>
      <c r="H9" t="s">
        <v>332</v>
      </c>
      <c r="J9" s="130">
        <v>45224</v>
      </c>
      <c r="K9" s="131">
        <v>0.5625</v>
      </c>
      <c r="L9" s="132">
        <v>0.58333333333333337</v>
      </c>
      <c r="M9" s="121">
        <v>6</v>
      </c>
      <c r="Q9" s="133"/>
      <c r="R9" s="133"/>
    </row>
    <row r="10" spans="1:29" hidden="1">
      <c r="A10" s="121" t="s">
        <v>370</v>
      </c>
      <c r="B10" s="121" t="s">
        <v>74</v>
      </c>
      <c r="C10" s="121" t="s">
        <v>14</v>
      </c>
      <c r="D10" s="121" t="s">
        <v>331</v>
      </c>
      <c r="E10" s="121" t="s">
        <v>8</v>
      </c>
      <c r="F10">
        <v>3</v>
      </c>
      <c r="G10" t="s">
        <v>332</v>
      </c>
      <c r="H10" t="s">
        <v>332</v>
      </c>
      <c r="J10" s="130">
        <v>45224</v>
      </c>
      <c r="K10" s="131">
        <v>0.5625</v>
      </c>
      <c r="L10" s="132">
        <v>0.59375</v>
      </c>
      <c r="M10" s="121">
        <v>3</v>
      </c>
      <c r="Q10" s="133"/>
      <c r="R10" s="133"/>
    </row>
    <row r="11" spans="1:29" hidden="1">
      <c r="A11" s="121" t="s">
        <v>344</v>
      </c>
      <c r="B11" s="121" t="s">
        <v>64</v>
      </c>
      <c r="C11" s="121" t="s">
        <v>14</v>
      </c>
      <c r="D11" s="121" t="s">
        <v>331</v>
      </c>
      <c r="E11" s="121" t="s">
        <v>8</v>
      </c>
      <c r="F11">
        <v>3</v>
      </c>
      <c r="G11" t="s">
        <v>332</v>
      </c>
      <c r="H11" t="s">
        <v>332</v>
      </c>
      <c r="J11" s="130">
        <v>45225</v>
      </c>
      <c r="K11" s="131">
        <v>0.5625</v>
      </c>
      <c r="L11" s="132">
        <v>0.58333333333333337</v>
      </c>
      <c r="M11" s="121">
        <v>4</v>
      </c>
      <c r="Q11" s="133"/>
      <c r="R11" s="133"/>
    </row>
    <row r="12" spans="1:29" hidden="1">
      <c r="A12" s="121" t="s">
        <v>273</v>
      </c>
      <c r="B12" s="121" t="s">
        <v>446</v>
      </c>
      <c r="C12" s="121" t="s">
        <v>11</v>
      </c>
      <c r="D12" s="121" t="s">
        <v>331</v>
      </c>
      <c r="E12" s="121" t="s">
        <v>8</v>
      </c>
      <c r="F12">
        <v>3</v>
      </c>
      <c r="G12" t="s">
        <v>332</v>
      </c>
      <c r="H12" t="s">
        <v>332</v>
      </c>
      <c r="J12" s="130">
        <v>45225</v>
      </c>
      <c r="K12" s="131">
        <v>0.5625</v>
      </c>
      <c r="L12" s="132">
        <v>0.59375</v>
      </c>
      <c r="M12" s="121">
        <v>5</v>
      </c>
      <c r="Q12" s="133"/>
      <c r="R12" s="133"/>
    </row>
    <row r="13" spans="1:29" hidden="1">
      <c r="A13" s="121" t="s">
        <v>414</v>
      </c>
      <c r="B13" s="121" t="s">
        <v>457</v>
      </c>
      <c r="C13" s="121" t="s">
        <v>18</v>
      </c>
      <c r="D13" s="121" t="s">
        <v>331</v>
      </c>
      <c r="E13" s="121" t="s">
        <v>8</v>
      </c>
      <c r="F13">
        <v>3</v>
      </c>
      <c r="G13" t="s">
        <v>332</v>
      </c>
      <c r="H13" t="s">
        <v>332</v>
      </c>
      <c r="J13" s="130">
        <v>45225</v>
      </c>
      <c r="K13" s="131">
        <v>0.5625</v>
      </c>
      <c r="L13" s="132">
        <v>0.60416666666666663</v>
      </c>
      <c r="M13" s="121">
        <v>1</v>
      </c>
      <c r="Q13" s="133"/>
      <c r="R13" s="133"/>
    </row>
    <row r="14" spans="1:29" hidden="1">
      <c r="A14" s="121" t="s">
        <v>421</v>
      </c>
      <c r="B14" s="121" t="s">
        <v>5</v>
      </c>
      <c r="C14" s="121" t="s">
        <v>18</v>
      </c>
      <c r="D14" s="121" t="s">
        <v>331</v>
      </c>
      <c r="E14" s="121" t="s">
        <v>8</v>
      </c>
      <c r="F14">
        <v>3</v>
      </c>
      <c r="G14" t="s">
        <v>332</v>
      </c>
      <c r="H14" t="s">
        <v>332</v>
      </c>
      <c r="J14" s="130">
        <v>45225</v>
      </c>
      <c r="K14" s="131">
        <v>0.91666666666666663</v>
      </c>
      <c r="L14" s="132">
        <v>0.9375</v>
      </c>
      <c r="M14" s="121">
        <v>3</v>
      </c>
      <c r="Q14" s="133"/>
      <c r="R14" s="133"/>
    </row>
    <row r="15" spans="1:29" hidden="1">
      <c r="A15" s="121" t="s">
        <v>259</v>
      </c>
      <c r="B15" s="121" t="s">
        <v>89</v>
      </c>
      <c r="C15" s="121" t="s">
        <v>11</v>
      </c>
      <c r="D15" s="121" t="s">
        <v>331</v>
      </c>
      <c r="E15" s="121" t="s">
        <v>8</v>
      </c>
      <c r="F15">
        <v>3</v>
      </c>
      <c r="G15" t="s">
        <v>332</v>
      </c>
      <c r="H15" t="s">
        <v>332</v>
      </c>
      <c r="J15" s="130">
        <v>45222</v>
      </c>
      <c r="K15" s="131">
        <v>0.42708333333333331</v>
      </c>
      <c r="L15" s="132">
        <v>0.4548611111111111</v>
      </c>
      <c r="M15" s="121">
        <v>6</v>
      </c>
      <c r="Q15" s="133"/>
      <c r="R15" s="133"/>
    </row>
    <row r="16" spans="1:29" hidden="1">
      <c r="A16" s="121" t="s">
        <v>442</v>
      </c>
      <c r="B16" s="121" t="s">
        <v>125</v>
      </c>
      <c r="C16" s="121" t="s">
        <v>26</v>
      </c>
      <c r="D16" s="121" t="s">
        <v>9</v>
      </c>
      <c r="E16" s="121" t="s">
        <v>8</v>
      </c>
      <c r="F16">
        <v>5</v>
      </c>
      <c r="G16" t="s">
        <v>477</v>
      </c>
      <c r="H16" t="s">
        <v>477</v>
      </c>
      <c r="J16" s="130">
        <v>45224</v>
      </c>
      <c r="K16" s="131">
        <v>0.43055555555555558</v>
      </c>
      <c r="L16" s="132">
        <v>0.51388888888888895</v>
      </c>
      <c r="M16" s="121">
        <v>1</v>
      </c>
      <c r="Q16" s="133"/>
      <c r="R16" s="133"/>
    </row>
    <row r="17" spans="1:18" hidden="1">
      <c r="A17" s="121" t="s">
        <v>372</v>
      </c>
      <c r="B17" s="121" t="s">
        <v>79</v>
      </c>
      <c r="C17" s="121" t="s">
        <v>14</v>
      </c>
      <c r="D17" s="121" t="s">
        <v>331</v>
      </c>
      <c r="E17" s="121" t="s">
        <v>8</v>
      </c>
      <c r="F17">
        <v>3</v>
      </c>
      <c r="G17" t="s">
        <v>332</v>
      </c>
      <c r="H17" t="s">
        <v>332</v>
      </c>
      <c r="J17" s="130">
        <v>45222</v>
      </c>
      <c r="K17" s="131">
        <v>0.44791666666666669</v>
      </c>
      <c r="L17" s="132">
        <v>0.48958333333333331</v>
      </c>
      <c r="M17" s="121">
        <v>3</v>
      </c>
      <c r="Q17" s="133"/>
      <c r="R17" s="133"/>
    </row>
    <row r="18" spans="1:18" hidden="1">
      <c r="A18" s="121" t="s">
        <v>413</v>
      </c>
      <c r="B18" s="121" t="s">
        <v>88</v>
      </c>
      <c r="C18" s="121" t="s">
        <v>18</v>
      </c>
      <c r="D18" s="121" t="s">
        <v>331</v>
      </c>
      <c r="E18" s="121" t="s">
        <v>8</v>
      </c>
      <c r="F18">
        <v>3</v>
      </c>
      <c r="G18" t="s">
        <v>332</v>
      </c>
      <c r="H18" t="s">
        <v>332</v>
      </c>
      <c r="J18" s="130">
        <v>45225</v>
      </c>
      <c r="K18" s="131">
        <v>0.44791666666666669</v>
      </c>
      <c r="L18" s="132">
        <v>0.4861111111111111</v>
      </c>
      <c r="M18" s="121">
        <v>1</v>
      </c>
      <c r="Q18" s="133"/>
      <c r="R18" s="133"/>
    </row>
    <row r="19" spans="1:18" hidden="1">
      <c r="A19" s="121" t="s">
        <v>365</v>
      </c>
      <c r="B19" s="121" t="s">
        <v>143</v>
      </c>
      <c r="C19" s="121" t="s">
        <v>14</v>
      </c>
      <c r="D19" s="121" t="s">
        <v>331</v>
      </c>
      <c r="E19" s="121" t="s">
        <v>8</v>
      </c>
      <c r="F19">
        <v>3</v>
      </c>
      <c r="G19" t="s">
        <v>332</v>
      </c>
      <c r="H19" t="s">
        <v>332</v>
      </c>
      <c r="J19" s="130">
        <v>45222</v>
      </c>
      <c r="K19" s="131">
        <v>0.4513888888888889</v>
      </c>
      <c r="L19" s="132">
        <v>0.49305555555555558</v>
      </c>
      <c r="M19" s="121">
        <v>1</v>
      </c>
      <c r="Q19" s="133"/>
      <c r="R19" s="133"/>
    </row>
    <row r="20" spans="1:18" hidden="1">
      <c r="A20" s="121" t="s">
        <v>315</v>
      </c>
      <c r="B20" s="121" t="s">
        <v>113</v>
      </c>
      <c r="C20" s="121" t="s">
        <v>21</v>
      </c>
      <c r="D20" s="121" t="s">
        <v>331</v>
      </c>
      <c r="E20" s="121" t="s">
        <v>8</v>
      </c>
      <c r="F20">
        <v>3</v>
      </c>
      <c r="G20" t="s">
        <v>332</v>
      </c>
      <c r="H20" t="s">
        <v>332</v>
      </c>
      <c r="J20" s="130">
        <v>45222</v>
      </c>
      <c r="K20" s="131">
        <v>0.4513888888888889</v>
      </c>
      <c r="L20" s="132">
        <v>0.48958333333333331</v>
      </c>
      <c r="M20" s="121">
        <v>2</v>
      </c>
      <c r="Q20" s="133"/>
      <c r="R20" s="133"/>
    </row>
    <row r="21" spans="1:18" hidden="1">
      <c r="A21" s="121" t="s">
        <v>441</v>
      </c>
      <c r="B21" s="121" t="s">
        <v>763</v>
      </c>
      <c r="C21" s="121" t="s">
        <v>26</v>
      </c>
      <c r="D21" s="121" t="s">
        <v>9</v>
      </c>
      <c r="E21" s="121" t="s">
        <v>8</v>
      </c>
      <c r="F21">
        <v>3</v>
      </c>
      <c r="G21" t="s">
        <v>208</v>
      </c>
      <c r="H21" t="s">
        <v>208</v>
      </c>
      <c r="J21" s="130">
        <v>45224</v>
      </c>
      <c r="K21" s="131">
        <v>0.4513888888888889</v>
      </c>
      <c r="L21" s="132">
        <v>0.51388888888888895</v>
      </c>
      <c r="M21" s="121">
        <v>1</v>
      </c>
      <c r="Q21" s="133"/>
      <c r="R21" s="133"/>
    </row>
    <row r="22" spans="1:18" hidden="1">
      <c r="A22" s="121" t="s">
        <v>264</v>
      </c>
      <c r="B22" s="121" t="s">
        <v>69</v>
      </c>
      <c r="C22" s="121" t="s">
        <v>11</v>
      </c>
      <c r="D22" s="121" t="s">
        <v>331</v>
      </c>
      <c r="E22" s="121" t="s">
        <v>8</v>
      </c>
      <c r="F22">
        <v>3</v>
      </c>
      <c r="G22" t="s">
        <v>332</v>
      </c>
      <c r="H22" t="s">
        <v>332</v>
      </c>
      <c r="J22" s="130">
        <v>45222</v>
      </c>
      <c r="K22" s="131">
        <v>0.45833333333333331</v>
      </c>
      <c r="L22" s="132">
        <v>0.5</v>
      </c>
      <c r="M22" s="121">
        <v>4</v>
      </c>
      <c r="Q22" s="133"/>
      <c r="R22" s="133"/>
    </row>
    <row r="23" spans="1:18" hidden="1">
      <c r="A23" s="121" t="s">
        <v>438</v>
      </c>
      <c r="B23" s="121" t="s">
        <v>128</v>
      </c>
      <c r="C23" s="121" t="s">
        <v>26</v>
      </c>
      <c r="D23" s="121" t="s">
        <v>9</v>
      </c>
      <c r="E23" s="121" t="s">
        <v>8</v>
      </c>
      <c r="F23">
        <v>3</v>
      </c>
      <c r="G23" t="s">
        <v>477</v>
      </c>
      <c r="H23" t="s">
        <v>477</v>
      </c>
      <c r="J23" s="130">
        <v>45225</v>
      </c>
      <c r="K23" s="131">
        <v>0.46875</v>
      </c>
      <c r="L23" s="132">
        <v>0.51041666666666663</v>
      </c>
      <c r="M23" s="121">
        <v>1</v>
      </c>
      <c r="Q23" s="133"/>
      <c r="R23" s="133"/>
    </row>
    <row r="24" spans="1:18" hidden="1">
      <c r="A24" s="121" t="s">
        <v>426</v>
      </c>
      <c r="B24" s="121" t="s">
        <v>85</v>
      </c>
      <c r="C24" s="121" t="s">
        <v>18</v>
      </c>
      <c r="D24" s="121" t="s">
        <v>9</v>
      </c>
      <c r="E24" s="121" t="s">
        <v>8</v>
      </c>
      <c r="F24">
        <v>2</v>
      </c>
      <c r="G24" t="s">
        <v>160</v>
      </c>
      <c r="H24" t="s">
        <v>160</v>
      </c>
      <c r="J24" s="130">
        <v>45222</v>
      </c>
      <c r="K24" s="131">
        <v>0.49305555555555558</v>
      </c>
      <c r="L24" s="132">
        <v>0.52083333333333337</v>
      </c>
      <c r="M24" s="121">
        <v>3</v>
      </c>
      <c r="Q24" s="133"/>
      <c r="R24" s="133"/>
    </row>
    <row r="25" spans="1:18" hidden="1">
      <c r="A25" s="121" t="s">
        <v>317</v>
      </c>
      <c r="B25" s="121" t="s">
        <v>449</v>
      </c>
      <c r="C25" s="121" t="s">
        <v>21</v>
      </c>
      <c r="D25" s="121" t="s">
        <v>331</v>
      </c>
      <c r="E25" s="121" t="s">
        <v>8</v>
      </c>
      <c r="F25">
        <v>1</v>
      </c>
      <c r="G25" t="s">
        <v>333</v>
      </c>
      <c r="H25" t="s">
        <v>333</v>
      </c>
      <c r="J25" s="130">
        <v>45222</v>
      </c>
      <c r="K25" s="131">
        <v>0.49305555555555558</v>
      </c>
      <c r="L25" s="132">
        <v>0.51736111111111105</v>
      </c>
      <c r="M25" s="121">
        <v>5</v>
      </c>
      <c r="Q25" s="133"/>
      <c r="R25" s="133"/>
    </row>
    <row r="26" spans="1:18" hidden="1">
      <c r="A26" s="121" t="s">
        <v>353</v>
      </c>
      <c r="B26" s="121" t="s">
        <v>67</v>
      </c>
      <c r="C26" s="121" t="s">
        <v>14</v>
      </c>
      <c r="D26" s="121" t="s">
        <v>330</v>
      </c>
      <c r="E26" s="121" t="s">
        <v>8</v>
      </c>
      <c r="J26" s="130">
        <v>45225</v>
      </c>
      <c r="K26" s="131">
        <v>0.59027777777777779</v>
      </c>
      <c r="L26" s="132">
        <v>0.61111111111111105</v>
      </c>
      <c r="M26" s="121">
        <v>4</v>
      </c>
      <c r="Q26" s="133"/>
      <c r="R26" s="133"/>
    </row>
    <row r="27" spans="1:18" hidden="1">
      <c r="A27" s="121" t="s">
        <v>248</v>
      </c>
      <c r="B27" s="121" t="s">
        <v>67</v>
      </c>
      <c r="C27" s="121" t="s">
        <v>11</v>
      </c>
      <c r="D27" s="121" t="s">
        <v>330</v>
      </c>
      <c r="E27" s="138" t="s">
        <v>8</v>
      </c>
      <c r="J27" s="130" t="s">
        <v>764</v>
      </c>
      <c r="K27" s="131">
        <v>0.61458333333333337</v>
      </c>
      <c r="L27" s="132">
        <v>0.64583333333333337</v>
      </c>
      <c r="M27" s="121">
        <v>4</v>
      </c>
      <c r="Q27" s="133"/>
      <c r="R27" s="133"/>
    </row>
    <row r="28" spans="1:18" hidden="1">
      <c r="A28" s="121" t="s">
        <v>441</v>
      </c>
      <c r="B28" s="121" t="s">
        <v>765</v>
      </c>
      <c r="C28" s="121" t="s">
        <v>26</v>
      </c>
      <c r="D28" s="121" t="s">
        <v>9</v>
      </c>
      <c r="E28" s="121" t="s">
        <v>8</v>
      </c>
      <c r="F28" s="139">
        <v>1.0488773148148149</v>
      </c>
      <c r="G28" s="119" t="s">
        <v>766</v>
      </c>
      <c r="H28" s="119" t="s">
        <v>767</v>
      </c>
      <c r="I28" s="119">
        <v>1</v>
      </c>
      <c r="J28" s="140">
        <v>45221</v>
      </c>
      <c r="K28" s="141">
        <v>0.39583333333333331</v>
      </c>
      <c r="L28" s="142">
        <v>0.4375</v>
      </c>
      <c r="M28" s="143">
        <v>4</v>
      </c>
      <c r="Q28" s="133"/>
      <c r="R28" s="133"/>
    </row>
    <row r="29" spans="1:18" hidden="1">
      <c r="A29" s="121" t="s">
        <v>263</v>
      </c>
      <c r="B29" s="121" t="s">
        <v>93</v>
      </c>
      <c r="C29" s="121" t="s">
        <v>11</v>
      </c>
      <c r="D29" s="121" t="s">
        <v>331</v>
      </c>
      <c r="E29" s="121" t="s">
        <v>8</v>
      </c>
      <c r="F29">
        <v>3</v>
      </c>
      <c r="G29" t="s">
        <v>332</v>
      </c>
      <c r="H29" t="s">
        <v>332</v>
      </c>
      <c r="J29" s="130">
        <v>45224</v>
      </c>
      <c r="K29" s="131">
        <v>0.58680555555555558</v>
      </c>
      <c r="L29" s="144">
        <v>0.1076388888888889</v>
      </c>
      <c r="M29" s="121">
        <v>6</v>
      </c>
      <c r="Q29" s="133"/>
      <c r="R29" s="133"/>
    </row>
    <row r="30" spans="1:18" hidden="1">
      <c r="A30" s="121" t="s">
        <v>353</v>
      </c>
      <c r="B30" s="121" t="s">
        <v>67</v>
      </c>
      <c r="C30" s="121" t="s">
        <v>14</v>
      </c>
      <c r="D30" s="121" t="s">
        <v>331</v>
      </c>
      <c r="E30" s="121" t="s">
        <v>8</v>
      </c>
      <c r="F30">
        <v>3</v>
      </c>
      <c r="G30" t="s">
        <v>332</v>
      </c>
      <c r="H30" t="s">
        <v>332</v>
      </c>
      <c r="J30" s="130">
        <v>45225</v>
      </c>
      <c r="K30" s="131">
        <v>0.59027777777777779</v>
      </c>
      <c r="L30" s="132">
        <v>0.61111111111111105</v>
      </c>
      <c r="M30" s="121">
        <v>4</v>
      </c>
      <c r="Q30" s="133"/>
      <c r="R30" s="133"/>
    </row>
    <row r="31" spans="1:18">
      <c r="A31" t="s">
        <v>342</v>
      </c>
      <c r="B31" t="s">
        <v>185</v>
      </c>
      <c r="C31" t="s">
        <v>14</v>
      </c>
      <c r="D31" t="s">
        <v>331</v>
      </c>
      <c r="E31" t="s">
        <v>330</v>
      </c>
      <c r="F31">
        <v>3</v>
      </c>
      <c r="G31" t="s">
        <v>333</v>
      </c>
      <c r="H31" t="s">
        <v>333</v>
      </c>
      <c r="I31" s="34" t="s">
        <v>480</v>
      </c>
      <c r="J31" s="145">
        <v>45207</v>
      </c>
      <c r="K31" s="118" t="s">
        <v>768</v>
      </c>
      <c r="L31" s="118">
        <v>0.82291666666666663</v>
      </c>
      <c r="Q31" s="116"/>
      <c r="R31" s="116"/>
    </row>
    <row r="32" spans="1:18">
      <c r="A32" t="s">
        <v>343</v>
      </c>
      <c r="B32" t="s">
        <v>34</v>
      </c>
      <c r="C32" t="s">
        <v>14</v>
      </c>
      <c r="D32" t="s">
        <v>331</v>
      </c>
      <c r="E32" t="s">
        <v>330</v>
      </c>
      <c r="F32">
        <v>3</v>
      </c>
      <c r="G32" t="s">
        <v>333</v>
      </c>
      <c r="H32" t="s">
        <v>333</v>
      </c>
      <c r="I32" s="34" t="s">
        <v>479</v>
      </c>
      <c r="J32" s="145">
        <v>45207</v>
      </c>
      <c r="K32" s="118" t="s">
        <v>768</v>
      </c>
      <c r="L32" s="118">
        <v>0.85069444444444453</v>
      </c>
      <c r="Q32" s="116"/>
      <c r="R32" s="116"/>
    </row>
    <row r="33" spans="1:18">
      <c r="A33" t="s">
        <v>345</v>
      </c>
      <c r="B33" t="s">
        <v>37</v>
      </c>
      <c r="C33" t="s">
        <v>14</v>
      </c>
      <c r="D33" t="s">
        <v>331</v>
      </c>
      <c r="E33" t="s">
        <v>330</v>
      </c>
      <c r="F33">
        <v>3</v>
      </c>
      <c r="G33" t="s">
        <v>333</v>
      </c>
      <c r="H33" t="s">
        <v>333</v>
      </c>
      <c r="I33" s="34" t="s">
        <v>479</v>
      </c>
      <c r="J33" s="145">
        <v>45207</v>
      </c>
      <c r="K33" s="118" t="s">
        <v>768</v>
      </c>
      <c r="L33" s="118">
        <v>0.9375</v>
      </c>
      <c r="Q33" s="116"/>
      <c r="R33" s="116"/>
    </row>
    <row r="34" spans="1:18">
      <c r="A34" t="s">
        <v>386</v>
      </c>
      <c r="B34" t="s">
        <v>66</v>
      </c>
      <c r="C34" t="s">
        <v>18</v>
      </c>
      <c r="D34" t="s">
        <v>331</v>
      </c>
      <c r="E34" t="s">
        <v>330</v>
      </c>
      <c r="F34">
        <v>2</v>
      </c>
      <c r="G34" t="s">
        <v>332</v>
      </c>
      <c r="H34" t="s">
        <v>332</v>
      </c>
      <c r="I34" t="s">
        <v>480</v>
      </c>
      <c r="J34" s="145">
        <v>45207</v>
      </c>
      <c r="K34" s="118" t="s">
        <v>768</v>
      </c>
      <c r="L34" s="118">
        <v>0.82291666666666663</v>
      </c>
      <c r="Q34" s="116"/>
      <c r="R34" s="116"/>
    </row>
    <row r="35" spans="1:18">
      <c r="A35" t="s">
        <v>387</v>
      </c>
      <c r="B35" t="s">
        <v>187</v>
      </c>
      <c r="C35" t="s">
        <v>18</v>
      </c>
      <c r="D35" t="s">
        <v>331</v>
      </c>
      <c r="E35" t="s">
        <v>330</v>
      </c>
      <c r="F35">
        <v>3</v>
      </c>
      <c r="G35" t="s">
        <v>332</v>
      </c>
      <c r="H35" t="s">
        <v>332</v>
      </c>
      <c r="I35" t="s">
        <v>479</v>
      </c>
      <c r="J35" s="145">
        <v>45207</v>
      </c>
      <c r="K35" s="118" t="s">
        <v>768</v>
      </c>
      <c r="L35" s="118">
        <v>0.3125</v>
      </c>
      <c r="Q35" s="116"/>
      <c r="R35" s="116"/>
    </row>
    <row r="36" spans="1:18">
      <c r="A36" t="s">
        <v>388</v>
      </c>
      <c r="B36" t="s">
        <v>52</v>
      </c>
      <c r="C36" t="s">
        <v>18</v>
      </c>
      <c r="D36" t="s">
        <v>331</v>
      </c>
      <c r="E36" t="s">
        <v>330</v>
      </c>
      <c r="F36">
        <v>3</v>
      </c>
      <c r="G36" t="s">
        <v>332</v>
      </c>
      <c r="H36" t="s">
        <v>332</v>
      </c>
      <c r="I36" t="s">
        <v>479</v>
      </c>
      <c r="J36" s="145">
        <v>45207</v>
      </c>
      <c r="K36" s="118" t="s">
        <v>768</v>
      </c>
      <c r="L36" s="118">
        <v>0.85069444444444453</v>
      </c>
      <c r="Q36" s="116"/>
      <c r="R36" s="116"/>
    </row>
    <row r="37" spans="1:18">
      <c r="A37" t="s">
        <v>392</v>
      </c>
      <c r="B37" t="s">
        <v>37</v>
      </c>
      <c r="C37" t="s">
        <v>18</v>
      </c>
      <c r="D37" t="s">
        <v>331</v>
      </c>
      <c r="E37" t="s">
        <v>330</v>
      </c>
      <c r="F37">
        <v>3</v>
      </c>
      <c r="G37" t="s">
        <v>333</v>
      </c>
      <c r="H37" t="s">
        <v>333</v>
      </c>
      <c r="I37" t="s">
        <v>479</v>
      </c>
      <c r="J37" s="145">
        <v>45207</v>
      </c>
      <c r="K37" s="118" t="s">
        <v>768</v>
      </c>
      <c r="L37" s="118">
        <v>0.93402777777777779</v>
      </c>
      <c r="Q37" s="116"/>
      <c r="R37" s="116"/>
    </row>
    <row r="38" spans="1:18">
      <c r="A38" t="s">
        <v>252</v>
      </c>
      <c r="B38" t="s">
        <v>136</v>
      </c>
      <c r="C38" t="s">
        <v>11</v>
      </c>
      <c r="D38" t="s">
        <v>331</v>
      </c>
      <c r="E38" t="s">
        <v>330</v>
      </c>
      <c r="F38">
        <v>3</v>
      </c>
      <c r="G38" t="s">
        <v>332</v>
      </c>
      <c r="H38" t="s">
        <v>332</v>
      </c>
      <c r="I38" s="34" t="s">
        <v>480</v>
      </c>
      <c r="J38" s="146">
        <v>45208</v>
      </c>
      <c r="K38" s="147" t="s">
        <v>768</v>
      </c>
      <c r="L38" s="147">
        <v>0.82291666666666663</v>
      </c>
      <c r="Q38" s="148"/>
      <c r="R38" s="148"/>
    </row>
    <row r="39" spans="1:18">
      <c r="A39" t="s">
        <v>253</v>
      </c>
      <c r="B39" t="s">
        <v>39</v>
      </c>
      <c r="C39" t="s">
        <v>11</v>
      </c>
      <c r="D39" t="s">
        <v>331</v>
      </c>
      <c r="E39" t="s">
        <v>330</v>
      </c>
      <c r="F39">
        <v>3</v>
      </c>
      <c r="G39" t="s">
        <v>332</v>
      </c>
      <c r="H39" t="s">
        <v>332</v>
      </c>
      <c r="I39" s="34" t="s">
        <v>479</v>
      </c>
      <c r="J39" s="146">
        <v>45208</v>
      </c>
      <c r="K39" s="147" t="s">
        <v>768</v>
      </c>
      <c r="L39" s="147">
        <v>0.3125</v>
      </c>
      <c r="Q39" s="148"/>
      <c r="R39" s="148"/>
    </row>
    <row r="40" spans="1:18">
      <c r="A40" t="s">
        <v>346</v>
      </c>
      <c r="B40" t="s">
        <v>49</v>
      </c>
      <c r="C40" t="s">
        <v>14</v>
      </c>
      <c r="D40" t="s">
        <v>331</v>
      </c>
      <c r="E40" t="s">
        <v>330</v>
      </c>
      <c r="F40">
        <v>3</v>
      </c>
      <c r="G40" t="s">
        <v>332</v>
      </c>
      <c r="H40" t="s">
        <v>332</v>
      </c>
      <c r="I40" s="34" t="s">
        <v>479</v>
      </c>
      <c r="J40" s="145">
        <v>45208</v>
      </c>
      <c r="K40" s="118" t="s">
        <v>768</v>
      </c>
      <c r="L40" s="118">
        <v>0.3125</v>
      </c>
      <c r="Q40" s="116"/>
      <c r="R40" s="116"/>
    </row>
    <row r="41" spans="1:18">
      <c r="A41" t="s">
        <v>347</v>
      </c>
      <c r="B41" t="s">
        <v>459</v>
      </c>
      <c r="C41" t="s">
        <v>14</v>
      </c>
      <c r="D41" t="s">
        <v>331</v>
      </c>
      <c r="E41" t="s">
        <v>330</v>
      </c>
      <c r="F41">
        <v>2</v>
      </c>
      <c r="G41" t="s">
        <v>332</v>
      </c>
      <c r="H41" t="s">
        <v>332</v>
      </c>
      <c r="I41" s="34" t="s">
        <v>481</v>
      </c>
      <c r="J41" s="145">
        <v>45208</v>
      </c>
      <c r="K41" s="118" t="s">
        <v>768</v>
      </c>
      <c r="L41" s="118">
        <v>0.83333333333333337</v>
      </c>
      <c r="Q41" s="116"/>
      <c r="R41" s="116"/>
    </row>
    <row r="42" spans="1:18">
      <c r="A42" t="s">
        <v>348</v>
      </c>
      <c r="B42" t="s">
        <v>50</v>
      </c>
      <c r="C42" t="s">
        <v>14</v>
      </c>
      <c r="D42" t="s">
        <v>331</v>
      </c>
      <c r="E42" t="s">
        <v>330</v>
      </c>
      <c r="F42">
        <v>3</v>
      </c>
      <c r="G42" t="s">
        <v>332</v>
      </c>
      <c r="H42" t="s">
        <v>332</v>
      </c>
      <c r="I42" s="34" t="s">
        <v>479</v>
      </c>
      <c r="J42" s="145">
        <v>45208</v>
      </c>
      <c r="K42" s="118" t="s">
        <v>768</v>
      </c>
      <c r="L42" s="118">
        <v>0.9375</v>
      </c>
      <c r="Q42" s="116"/>
      <c r="R42" s="116"/>
    </row>
    <row r="43" spans="1:18">
      <c r="A43" t="s">
        <v>389</v>
      </c>
      <c r="B43" t="s">
        <v>38</v>
      </c>
      <c r="C43" t="s">
        <v>18</v>
      </c>
      <c r="D43" t="s">
        <v>331</v>
      </c>
      <c r="E43" t="s">
        <v>330</v>
      </c>
      <c r="F43">
        <v>3</v>
      </c>
      <c r="G43" t="s">
        <v>333</v>
      </c>
      <c r="H43" t="s">
        <v>333</v>
      </c>
      <c r="I43" t="s">
        <v>480</v>
      </c>
      <c r="J43" s="145">
        <v>45208</v>
      </c>
      <c r="K43" s="118" t="s">
        <v>768</v>
      </c>
      <c r="L43" s="118">
        <v>0.82291666666666663</v>
      </c>
      <c r="Q43" s="116"/>
      <c r="R43" s="116"/>
    </row>
    <row r="44" spans="1:18">
      <c r="A44" t="s">
        <v>393</v>
      </c>
      <c r="B44" t="s">
        <v>56</v>
      </c>
      <c r="C44" t="s">
        <v>18</v>
      </c>
      <c r="D44" t="s">
        <v>331</v>
      </c>
      <c r="E44" t="s">
        <v>330</v>
      </c>
      <c r="F44">
        <v>3</v>
      </c>
      <c r="G44" t="s">
        <v>332</v>
      </c>
      <c r="H44" t="s">
        <v>332</v>
      </c>
      <c r="I44" t="s">
        <v>479</v>
      </c>
      <c r="J44" s="145">
        <v>45208</v>
      </c>
      <c r="K44" s="118" t="s">
        <v>768</v>
      </c>
      <c r="L44" s="118">
        <v>0.3125</v>
      </c>
      <c r="Q44" s="116"/>
      <c r="R44" s="116"/>
    </row>
    <row r="45" spans="1:18">
      <c r="A45" t="s">
        <v>394</v>
      </c>
      <c r="B45" t="s">
        <v>58</v>
      </c>
      <c r="C45" t="s">
        <v>18</v>
      </c>
      <c r="D45" t="s">
        <v>331</v>
      </c>
      <c r="E45" t="s">
        <v>330</v>
      </c>
      <c r="F45">
        <v>3</v>
      </c>
      <c r="G45" t="s">
        <v>332</v>
      </c>
      <c r="H45" t="s">
        <v>332</v>
      </c>
      <c r="I45" t="s">
        <v>479</v>
      </c>
      <c r="J45" s="145">
        <v>45208</v>
      </c>
      <c r="K45" s="118" t="s">
        <v>768</v>
      </c>
      <c r="L45" s="118">
        <v>0.85069444444444453</v>
      </c>
      <c r="Q45" s="116"/>
      <c r="R45" s="116"/>
    </row>
    <row r="46" spans="1:18">
      <c r="A46" t="s">
        <v>395</v>
      </c>
      <c r="B46" t="s">
        <v>70</v>
      </c>
      <c r="C46" t="s">
        <v>18</v>
      </c>
      <c r="D46" t="s">
        <v>331</v>
      </c>
      <c r="E46" t="s">
        <v>330</v>
      </c>
      <c r="F46">
        <v>2</v>
      </c>
      <c r="G46" t="s">
        <v>332</v>
      </c>
      <c r="H46" t="s">
        <v>332</v>
      </c>
      <c r="I46" t="s">
        <v>479</v>
      </c>
      <c r="J46" s="145">
        <v>45208</v>
      </c>
      <c r="K46" s="118" t="s">
        <v>768</v>
      </c>
      <c r="L46" s="118">
        <v>0.93402777777777779</v>
      </c>
      <c r="Q46" s="116"/>
      <c r="R46" s="116"/>
    </row>
    <row r="47" spans="1:18">
      <c r="A47" t="s">
        <v>277</v>
      </c>
      <c r="B47" t="s">
        <v>117</v>
      </c>
      <c r="C47" t="s">
        <v>21</v>
      </c>
      <c r="D47" t="s">
        <v>331</v>
      </c>
      <c r="E47" t="s">
        <v>330</v>
      </c>
      <c r="F47">
        <v>3</v>
      </c>
      <c r="G47" t="s">
        <v>332</v>
      </c>
      <c r="H47" t="s">
        <v>332</v>
      </c>
      <c r="I47" t="s">
        <v>480</v>
      </c>
      <c r="J47" s="145">
        <v>45208</v>
      </c>
      <c r="K47" s="118" t="s">
        <v>768</v>
      </c>
      <c r="L47" s="118">
        <v>0.82291666666666663</v>
      </c>
      <c r="Q47" s="116"/>
      <c r="R47" s="116"/>
    </row>
    <row r="48" spans="1:18">
      <c r="A48" t="s">
        <v>278</v>
      </c>
      <c r="B48" t="s">
        <v>118</v>
      </c>
      <c r="C48" t="s">
        <v>21</v>
      </c>
      <c r="D48" t="s">
        <v>331</v>
      </c>
      <c r="E48" t="s">
        <v>330</v>
      </c>
      <c r="F48">
        <v>3</v>
      </c>
      <c r="G48" t="s">
        <v>332</v>
      </c>
      <c r="H48" t="s">
        <v>332</v>
      </c>
      <c r="I48" t="s">
        <v>480</v>
      </c>
      <c r="J48" s="145">
        <v>45208</v>
      </c>
      <c r="K48" s="118" t="s">
        <v>769</v>
      </c>
      <c r="L48" s="118">
        <v>0.90625</v>
      </c>
      <c r="Q48" s="116"/>
      <c r="R48" s="116"/>
    </row>
    <row r="49" spans="1:18">
      <c r="A49" t="s">
        <v>280</v>
      </c>
      <c r="B49" t="s">
        <v>42</v>
      </c>
      <c r="C49" t="s">
        <v>21</v>
      </c>
      <c r="D49" t="s">
        <v>331</v>
      </c>
      <c r="E49" t="s">
        <v>330</v>
      </c>
      <c r="F49">
        <v>2</v>
      </c>
      <c r="G49" t="s">
        <v>332</v>
      </c>
      <c r="H49" t="s">
        <v>332</v>
      </c>
      <c r="I49" t="s">
        <v>479</v>
      </c>
      <c r="J49" s="145">
        <v>45208</v>
      </c>
      <c r="K49" s="118" t="s">
        <v>769</v>
      </c>
      <c r="L49" s="118">
        <v>0.3125</v>
      </c>
      <c r="Q49" s="116"/>
      <c r="R49" s="116"/>
    </row>
    <row r="50" spans="1:18">
      <c r="A50" t="s">
        <v>281</v>
      </c>
      <c r="B50" t="s">
        <v>44</v>
      </c>
      <c r="C50" t="s">
        <v>21</v>
      </c>
      <c r="D50" t="s">
        <v>331</v>
      </c>
      <c r="E50" t="s">
        <v>330</v>
      </c>
      <c r="F50">
        <v>3</v>
      </c>
      <c r="G50" t="s">
        <v>332</v>
      </c>
      <c r="H50" t="s">
        <v>332</v>
      </c>
      <c r="I50" t="s">
        <v>479</v>
      </c>
      <c r="J50" s="145">
        <v>45208</v>
      </c>
      <c r="K50" s="118" t="s">
        <v>769</v>
      </c>
      <c r="L50" s="118">
        <v>0.93402777777777779</v>
      </c>
      <c r="Q50" s="116"/>
      <c r="R50" s="116"/>
    </row>
    <row r="51" spans="1:18">
      <c r="A51" t="s">
        <v>254</v>
      </c>
      <c r="B51" t="s">
        <v>451</v>
      </c>
      <c r="C51" t="s">
        <v>11</v>
      </c>
      <c r="D51" t="s">
        <v>331</v>
      </c>
      <c r="E51" t="s">
        <v>330</v>
      </c>
      <c r="F51">
        <v>2</v>
      </c>
      <c r="G51" t="s">
        <v>332</v>
      </c>
      <c r="H51" t="s">
        <v>332</v>
      </c>
      <c r="I51" s="34" t="s">
        <v>481</v>
      </c>
      <c r="J51" s="146">
        <v>45209</v>
      </c>
      <c r="K51" s="147" t="s">
        <v>769</v>
      </c>
      <c r="L51" s="147">
        <v>0.83333333333333337</v>
      </c>
      <c r="Q51" s="148"/>
      <c r="R51" s="148"/>
    </row>
    <row r="52" spans="1:18">
      <c r="A52" t="s">
        <v>349</v>
      </c>
      <c r="B52" t="s">
        <v>51</v>
      </c>
      <c r="C52" t="s">
        <v>14</v>
      </c>
      <c r="D52" t="s">
        <v>331</v>
      </c>
      <c r="E52" t="s">
        <v>330</v>
      </c>
      <c r="F52">
        <v>3</v>
      </c>
      <c r="G52" t="s">
        <v>332</v>
      </c>
      <c r="H52" t="s">
        <v>332</v>
      </c>
      <c r="I52" s="34" t="s">
        <v>479</v>
      </c>
      <c r="J52" s="145">
        <v>45209</v>
      </c>
      <c r="K52" s="118" t="s">
        <v>770</v>
      </c>
      <c r="L52" s="118">
        <v>0.3125</v>
      </c>
      <c r="Q52" s="116"/>
      <c r="R52" s="116"/>
    </row>
    <row r="53" spans="1:18">
      <c r="A53" t="s">
        <v>350</v>
      </c>
      <c r="B53" t="s">
        <v>53</v>
      </c>
      <c r="C53" t="s">
        <v>14</v>
      </c>
      <c r="D53" t="s">
        <v>331</v>
      </c>
      <c r="E53" t="s">
        <v>330</v>
      </c>
      <c r="F53">
        <v>3</v>
      </c>
      <c r="G53" t="s">
        <v>332</v>
      </c>
      <c r="H53" t="s">
        <v>332</v>
      </c>
      <c r="I53" s="34" t="s">
        <v>479</v>
      </c>
      <c r="J53" s="145">
        <v>45209</v>
      </c>
      <c r="K53" s="118" t="s">
        <v>771</v>
      </c>
      <c r="L53" s="118">
        <v>0.8125</v>
      </c>
      <c r="Q53" s="116"/>
      <c r="R53" s="116"/>
    </row>
    <row r="54" spans="1:18">
      <c r="A54" t="s">
        <v>351</v>
      </c>
      <c r="B54" t="s">
        <v>55</v>
      </c>
      <c r="C54" t="s">
        <v>14</v>
      </c>
      <c r="D54" t="s">
        <v>331</v>
      </c>
      <c r="E54" t="s">
        <v>330</v>
      </c>
      <c r="F54">
        <v>3</v>
      </c>
      <c r="G54" t="s">
        <v>332</v>
      </c>
      <c r="H54" t="s">
        <v>332</v>
      </c>
      <c r="I54" s="34" t="s">
        <v>479</v>
      </c>
      <c r="J54" s="145">
        <v>45209</v>
      </c>
      <c r="K54" s="118" t="s">
        <v>772</v>
      </c>
      <c r="L54" s="118">
        <v>0.84375</v>
      </c>
      <c r="Q54" s="116"/>
      <c r="R54" s="116"/>
    </row>
    <row r="55" spans="1:18">
      <c r="A55" t="s">
        <v>352</v>
      </c>
      <c r="B55" t="s">
        <v>73</v>
      </c>
      <c r="C55" t="s">
        <v>14</v>
      </c>
      <c r="D55" t="s">
        <v>331</v>
      </c>
      <c r="E55" t="s">
        <v>330</v>
      </c>
      <c r="F55">
        <v>2</v>
      </c>
      <c r="G55" t="s">
        <v>332</v>
      </c>
      <c r="H55" t="s">
        <v>332</v>
      </c>
      <c r="I55" s="34" t="s">
        <v>556</v>
      </c>
      <c r="J55" s="145">
        <v>45209</v>
      </c>
      <c r="K55" s="118" t="s">
        <v>772</v>
      </c>
      <c r="L55" s="118">
        <v>0.9375</v>
      </c>
      <c r="Q55" s="116"/>
      <c r="R55" s="116"/>
    </row>
    <row r="56" spans="1:18">
      <c r="A56" t="s">
        <v>390</v>
      </c>
      <c r="B56" t="s">
        <v>447</v>
      </c>
      <c r="C56" t="s">
        <v>18</v>
      </c>
      <c r="D56" t="s">
        <v>331</v>
      </c>
      <c r="E56" t="s">
        <v>330</v>
      </c>
      <c r="F56">
        <v>3</v>
      </c>
      <c r="G56" t="s">
        <v>333</v>
      </c>
      <c r="H56" t="s">
        <v>333</v>
      </c>
      <c r="I56" t="s">
        <v>480</v>
      </c>
      <c r="J56" s="145">
        <v>45209</v>
      </c>
      <c r="K56" s="118" t="s">
        <v>773</v>
      </c>
      <c r="L56" s="118">
        <v>0.82291666666666663</v>
      </c>
      <c r="Q56" s="116"/>
      <c r="R56" s="116"/>
    </row>
    <row r="57" spans="1:18">
      <c r="A57" t="s">
        <v>396</v>
      </c>
      <c r="B57" t="s">
        <v>50</v>
      </c>
      <c r="C57" t="s">
        <v>18</v>
      </c>
      <c r="D57" t="s">
        <v>331</v>
      </c>
      <c r="E57" t="s">
        <v>330</v>
      </c>
      <c r="F57">
        <v>3</v>
      </c>
      <c r="G57" t="s">
        <v>332</v>
      </c>
      <c r="H57" t="s">
        <v>332</v>
      </c>
      <c r="I57" t="s">
        <v>479</v>
      </c>
      <c r="J57" s="145">
        <v>45209</v>
      </c>
      <c r="K57" s="118" t="s">
        <v>774</v>
      </c>
      <c r="L57" s="118">
        <v>0.3125</v>
      </c>
      <c r="Q57" s="116"/>
      <c r="R57" s="116"/>
    </row>
    <row r="58" spans="1:18">
      <c r="A58" t="s">
        <v>397</v>
      </c>
      <c r="B58" t="s">
        <v>51</v>
      </c>
      <c r="C58" t="s">
        <v>18</v>
      </c>
      <c r="D58" t="s">
        <v>331</v>
      </c>
      <c r="E58" t="s">
        <v>330</v>
      </c>
      <c r="F58">
        <v>3</v>
      </c>
      <c r="G58" t="s">
        <v>332</v>
      </c>
      <c r="H58" t="s">
        <v>332</v>
      </c>
      <c r="I58" t="s">
        <v>479</v>
      </c>
      <c r="J58" s="145">
        <v>45209</v>
      </c>
      <c r="K58" s="118" t="s">
        <v>775</v>
      </c>
      <c r="L58" s="118">
        <v>0.85069444444444453</v>
      </c>
      <c r="Q58" s="116"/>
      <c r="R58" s="116"/>
    </row>
    <row r="59" spans="1:18">
      <c r="A59" t="s">
        <v>398</v>
      </c>
      <c r="B59" t="s">
        <v>53</v>
      </c>
      <c r="C59" t="s">
        <v>18</v>
      </c>
      <c r="D59" t="s">
        <v>331</v>
      </c>
      <c r="E59" t="s">
        <v>330</v>
      </c>
      <c r="F59">
        <v>3</v>
      </c>
      <c r="G59" t="s">
        <v>332</v>
      </c>
      <c r="H59" t="s">
        <v>332</v>
      </c>
      <c r="I59" t="s">
        <v>479</v>
      </c>
      <c r="J59" s="145">
        <v>45209</v>
      </c>
      <c r="K59" s="118" t="s">
        <v>776</v>
      </c>
      <c r="L59" s="118">
        <v>0.93402777777777779</v>
      </c>
      <c r="Q59" s="116"/>
      <c r="R59" s="116"/>
    </row>
    <row r="60" spans="1:18" hidden="1">
      <c r="A60" s="121" t="s">
        <v>322</v>
      </c>
      <c r="B60" s="121" t="s">
        <v>84</v>
      </c>
      <c r="C60" s="121" t="s">
        <v>21</v>
      </c>
      <c r="D60" s="121" t="s">
        <v>331</v>
      </c>
      <c r="E60" s="121" t="s">
        <v>8</v>
      </c>
      <c r="F60">
        <v>3</v>
      </c>
      <c r="G60" t="s">
        <v>332</v>
      </c>
      <c r="H60" t="s">
        <v>332</v>
      </c>
      <c r="J60" s="130">
        <v>45224</v>
      </c>
      <c r="K60" s="131">
        <v>0.59375</v>
      </c>
      <c r="L60" s="132">
        <v>0.63541666666666663</v>
      </c>
      <c r="M60" s="121">
        <v>1</v>
      </c>
      <c r="Q60" s="133"/>
      <c r="R60" s="133"/>
    </row>
    <row r="61" spans="1:18" hidden="1">
      <c r="A61" s="121" t="s">
        <v>257</v>
      </c>
      <c r="B61" s="121" t="s">
        <v>452</v>
      </c>
      <c r="C61" s="121" t="s">
        <v>11</v>
      </c>
      <c r="D61" s="121" t="s">
        <v>331</v>
      </c>
      <c r="E61" s="121" t="s">
        <v>8</v>
      </c>
      <c r="F61">
        <v>3</v>
      </c>
      <c r="G61" t="s">
        <v>332</v>
      </c>
      <c r="H61" t="s">
        <v>332</v>
      </c>
      <c r="J61" s="130">
        <v>45222</v>
      </c>
      <c r="K61" s="131">
        <v>0.59722222222222221</v>
      </c>
      <c r="L61" s="132">
        <v>0.4236111111111111</v>
      </c>
      <c r="M61" s="121">
        <v>4</v>
      </c>
      <c r="Q61" s="133"/>
      <c r="R61" s="133"/>
    </row>
    <row r="62" spans="1:18" hidden="1">
      <c r="A62" s="121" t="s">
        <v>376</v>
      </c>
      <c r="B62" s="121" t="s">
        <v>96</v>
      </c>
      <c r="C62" s="121" t="s">
        <v>14</v>
      </c>
      <c r="D62" s="121" t="s">
        <v>331</v>
      </c>
      <c r="E62" s="121" t="s">
        <v>8</v>
      </c>
      <c r="F62">
        <v>3</v>
      </c>
      <c r="G62" t="s">
        <v>332</v>
      </c>
      <c r="H62" t="s">
        <v>332</v>
      </c>
      <c r="J62" s="130">
        <v>45224</v>
      </c>
      <c r="K62" s="131">
        <v>0.59722222222222221</v>
      </c>
      <c r="L62" s="132">
        <v>0.63888888888888895</v>
      </c>
      <c r="M62" s="121">
        <v>5</v>
      </c>
      <c r="Q62" s="133"/>
      <c r="R62" s="133"/>
    </row>
    <row r="63" spans="1:18" hidden="1">
      <c r="A63" s="121" t="s">
        <v>275</v>
      </c>
      <c r="B63" s="121" t="s">
        <v>445</v>
      </c>
      <c r="C63" s="121" t="s">
        <v>11</v>
      </c>
      <c r="D63" s="121" t="s">
        <v>9</v>
      </c>
      <c r="E63" s="121" t="s">
        <v>8</v>
      </c>
      <c r="F63">
        <v>6</v>
      </c>
      <c r="G63" t="s">
        <v>160</v>
      </c>
      <c r="H63" t="s">
        <v>160</v>
      </c>
      <c r="J63" s="130">
        <v>45225</v>
      </c>
      <c r="K63" s="131">
        <v>0.60416666666666663</v>
      </c>
      <c r="L63" s="132">
        <v>0.64583333333333337</v>
      </c>
      <c r="M63" s="121">
        <v>2</v>
      </c>
      <c r="Q63" s="149"/>
      <c r="R63" s="149"/>
    </row>
    <row r="64" spans="1:18" hidden="1">
      <c r="A64" s="121" t="s">
        <v>437</v>
      </c>
      <c r="B64" s="121" t="s">
        <v>108</v>
      </c>
      <c r="C64" s="121" t="s">
        <v>26</v>
      </c>
      <c r="D64" s="121" t="s">
        <v>9</v>
      </c>
      <c r="E64" s="121" t="s">
        <v>8</v>
      </c>
      <c r="F64">
        <v>2</v>
      </c>
      <c r="G64" t="s">
        <v>208</v>
      </c>
      <c r="H64" t="s">
        <v>208</v>
      </c>
      <c r="J64" s="130">
        <v>45226</v>
      </c>
      <c r="K64" s="131">
        <v>0.60416666666666663</v>
      </c>
      <c r="L64" s="132">
        <v>0.64583333333333337</v>
      </c>
      <c r="M64" s="121">
        <v>1</v>
      </c>
      <c r="Q64" s="149"/>
      <c r="R64" s="149"/>
    </row>
    <row r="65" spans="1:18" hidden="1">
      <c r="A65" s="121" t="s">
        <v>422</v>
      </c>
      <c r="B65" s="121" t="s">
        <v>82</v>
      </c>
      <c r="C65" s="121" t="s">
        <v>18</v>
      </c>
      <c r="D65" s="121" t="s">
        <v>331</v>
      </c>
      <c r="E65" s="121" t="s">
        <v>8</v>
      </c>
      <c r="F65">
        <v>3</v>
      </c>
      <c r="G65" t="s">
        <v>332</v>
      </c>
      <c r="H65" t="s">
        <v>332</v>
      </c>
      <c r="J65" s="130">
        <v>45222</v>
      </c>
      <c r="K65" s="131">
        <v>0.61111111111111105</v>
      </c>
      <c r="L65" s="132">
        <v>0.64583333333333337</v>
      </c>
      <c r="M65" s="121">
        <v>2</v>
      </c>
      <c r="Q65" s="149"/>
      <c r="R65" s="149"/>
    </row>
    <row r="66" spans="1:18" hidden="1">
      <c r="A66" s="121" t="s">
        <v>416</v>
      </c>
      <c r="B66" s="121" t="s">
        <v>114</v>
      </c>
      <c r="C66" s="121" t="s">
        <v>18</v>
      </c>
      <c r="D66" s="121" t="s">
        <v>331</v>
      </c>
      <c r="E66" s="121" t="s">
        <v>8</v>
      </c>
      <c r="F66">
        <v>3</v>
      </c>
      <c r="G66" t="s">
        <v>333</v>
      </c>
      <c r="H66" t="s">
        <v>333</v>
      </c>
      <c r="J66" s="130">
        <v>45222</v>
      </c>
      <c r="K66" s="131">
        <v>0.61111111111111105</v>
      </c>
      <c r="L66" s="132">
        <v>0.64583333333333337</v>
      </c>
      <c r="M66" s="121">
        <v>4</v>
      </c>
      <c r="Q66" s="149"/>
      <c r="R66" s="149"/>
    </row>
    <row r="67" spans="1:18" hidden="1">
      <c r="A67" s="121" t="s">
        <v>265</v>
      </c>
      <c r="B67" s="121" t="s">
        <v>71</v>
      </c>
      <c r="C67" s="121" t="s">
        <v>11</v>
      </c>
      <c r="D67" s="121" t="s">
        <v>331</v>
      </c>
      <c r="E67" s="121" t="s">
        <v>8</v>
      </c>
      <c r="F67">
        <v>3</v>
      </c>
      <c r="G67" t="s">
        <v>332</v>
      </c>
      <c r="H67" t="s">
        <v>332</v>
      </c>
      <c r="J67" s="130">
        <v>45222</v>
      </c>
      <c r="K67" s="131">
        <v>0.61111111111111105</v>
      </c>
      <c r="L67" s="132">
        <v>0.44444444444444442</v>
      </c>
      <c r="M67" s="121">
        <v>1</v>
      </c>
      <c r="Q67" s="149"/>
      <c r="R67" s="149"/>
    </row>
    <row r="68" spans="1:18" hidden="1">
      <c r="A68" s="121" t="s">
        <v>266</v>
      </c>
      <c r="B68" s="121" t="s">
        <v>74</v>
      </c>
      <c r="C68" s="121" t="s">
        <v>11</v>
      </c>
      <c r="D68" s="121" t="s">
        <v>331</v>
      </c>
      <c r="E68" s="121" t="s">
        <v>8</v>
      </c>
      <c r="F68">
        <v>3</v>
      </c>
      <c r="G68" t="s">
        <v>332</v>
      </c>
      <c r="H68" t="s">
        <v>332</v>
      </c>
      <c r="J68" s="130">
        <v>45224</v>
      </c>
      <c r="K68" s="131">
        <v>0.61111111111111105</v>
      </c>
      <c r="L68" s="132">
        <v>0.63888888888888895</v>
      </c>
      <c r="M68" s="121">
        <v>4</v>
      </c>
      <c r="Q68" s="149"/>
      <c r="R68" s="149"/>
    </row>
    <row r="69" spans="1:18" hidden="1">
      <c r="A69" s="121" t="s">
        <v>312</v>
      </c>
      <c r="B69" s="121" t="s">
        <v>109</v>
      </c>
      <c r="C69" s="121" t="s">
        <v>21</v>
      </c>
      <c r="D69" s="121" t="s">
        <v>331</v>
      </c>
      <c r="E69" s="121" t="s">
        <v>8</v>
      </c>
      <c r="F69">
        <v>2</v>
      </c>
      <c r="G69" t="s">
        <v>332</v>
      </c>
      <c r="H69" t="s">
        <v>332</v>
      </c>
      <c r="J69" s="130">
        <v>45222</v>
      </c>
      <c r="K69" s="131">
        <v>0.61458333333333337</v>
      </c>
      <c r="L69" s="132">
        <v>0.64583333333333337</v>
      </c>
      <c r="M69" s="121">
        <v>1</v>
      </c>
      <c r="Q69" s="149"/>
      <c r="R69" s="149"/>
    </row>
    <row r="70" spans="1:18" hidden="1">
      <c r="A70" s="121" t="s">
        <v>248</v>
      </c>
      <c r="B70" s="121" t="s">
        <v>67</v>
      </c>
      <c r="C70" s="121" t="s">
        <v>11</v>
      </c>
      <c r="D70" s="121" t="s">
        <v>331</v>
      </c>
      <c r="E70" s="121" t="s">
        <v>8</v>
      </c>
      <c r="F70">
        <v>3</v>
      </c>
      <c r="G70" t="s">
        <v>332</v>
      </c>
      <c r="H70" t="s">
        <v>332</v>
      </c>
      <c r="J70" s="130">
        <v>45225</v>
      </c>
      <c r="K70" s="131">
        <v>0.61458333333333337</v>
      </c>
      <c r="L70" s="132">
        <v>0.64583333333333337</v>
      </c>
      <c r="M70" s="121">
        <v>4</v>
      </c>
      <c r="Q70" s="149"/>
      <c r="R70" s="149"/>
    </row>
    <row r="71" spans="1:18" hidden="1">
      <c r="A71" s="121" t="s">
        <v>415</v>
      </c>
      <c r="B71" s="121" t="s">
        <v>458</v>
      </c>
      <c r="C71" s="121" t="s">
        <v>18</v>
      </c>
      <c r="D71" s="121" t="s">
        <v>331</v>
      </c>
      <c r="E71" s="121" t="s">
        <v>8</v>
      </c>
      <c r="F71">
        <v>3</v>
      </c>
      <c r="G71" t="s">
        <v>332</v>
      </c>
      <c r="H71" t="s">
        <v>332</v>
      </c>
      <c r="J71" s="130">
        <v>45225</v>
      </c>
      <c r="K71" s="131">
        <v>0.61458333333333337</v>
      </c>
      <c r="L71" s="132">
        <v>0.64583333333333337</v>
      </c>
      <c r="M71" s="121">
        <v>1</v>
      </c>
      <c r="Q71" s="149"/>
      <c r="R71" s="149"/>
    </row>
    <row r="72" spans="1:18" hidden="1">
      <c r="A72" s="121" t="s">
        <v>234</v>
      </c>
      <c r="B72" s="121" t="s">
        <v>61</v>
      </c>
      <c r="C72" s="121" t="s">
        <v>11</v>
      </c>
      <c r="D72" s="121" t="s">
        <v>330</v>
      </c>
      <c r="E72" s="121" t="s">
        <v>8</v>
      </c>
      <c r="F72" s="118"/>
      <c r="G72" s="118"/>
      <c r="J72" s="130">
        <v>45223</v>
      </c>
      <c r="K72" s="131">
        <v>0.3125</v>
      </c>
      <c r="L72" s="132">
        <v>0.34375</v>
      </c>
      <c r="M72" s="121">
        <v>4</v>
      </c>
      <c r="Q72" s="149"/>
      <c r="R72" s="149"/>
    </row>
    <row r="73" spans="1:18" hidden="1">
      <c r="A73" s="121" t="s">
        <v>401</v>
      </c>
      <c r="B73" s="121" t="s">
        <v>67</v>
      </c>
      <c r="C73" s="121" t="s">
        <v>18</v>
      </c>
      <c r="D73" s="121" t="s">
        <v>331</v>
      </c>
      <c r="E73" s="121" t="s">
        <v>8</v>
      </c>
      <c r="F73">
        <v>3</v>
      </c>
      <c r="G73" t="s">
        <v>332</v>
      </c>
      <c r="H73" t="s">
        <v>332</v>
      </c>
      <c r="J73" s="130">
        <v>45227</v>
      </c>
      <c r="K73" s="131">
        <v>0.30208333333333331</v>
      </c>
      <c r="L73" s="132">
        <v>0.34375</v>
      </c>
      <c r="M73" s="121">
        <v>4</v>
      </c>
      <c r="Q73" s="149"/>
      <c r="R73" s="149"/>
    </row>
    <row r="74" spans="1:18" hidden="1">
      <c r="A74" s="121" t="s">
        <v>391</v>
      </c>
      <c r="B74" s="121" t="s">
        <v>64</v>
      </c>
      <c r="C74" s="121" t="s">
        <v>18</v>
      </c>
      <c r="D74" s="121" t="s">
        <v>330</v>
      </c>
      <c r="E74" s="121" t="s">
        <v>8</v>
      </c>
      <c r="J74" s="130">
        <v>45227</v>
      </c>
      <c r="K74" s="131">
        <v>0.30208333333333331</v>
      </c>
      <c r="L74" s="132">
        <v>0.84375</v>
      </c>
      <c r="M74" s="121">
        <v>4</v>
      </c>
      <c r="Q74" s="149"/>
      <c r="R74" s="149"/>
    </row>
    <row r="75" spans="1:18" hidden="1">
      <c r="A75" s="121" t="s">
        <v>255</v>
      </c>
      <c r="B75" s="121" t="s">
        <v>185</v>
      </c>
      <c r="C75" s="121" t="s">
        <v>11</v>
      </c>
      <c r="D75" s="121" t="s">
        <v>331</v>
      </c>
      <c r="E75" s="121" t="s">
        <v>8</v>
      </c>
      <c r="F75">
        <v>3</v>
      </c>
      <c r="G75" t="s">
        <v>333</v>
      </c>
      <c r="H75" t="s">
        <v>333</v>
      </c>
      <c r="J75" s="130">
        <v>45222</v>
      </c>
      <c r="K75" s="150">
        <v>0.3125</v>
      </c>
      <c r="L75" s="151">
        <v>0.35416666666666669</v>
      </c>
      <c r="M75" s="121">
        <v>5</v>
      </c>
      <c r="Q75" s="149"/>
      <c r="R75" s="149"/>
    </row>
    <row r="76" spans="1:18" hidden="1">
      <c r="A76" s="121" t="s">
        <v>364</v>
      </c>
      <c r="B76" s="121" t="s">
        <v>75</v>
      </c>
      <c r="C76" s="121" t="s">
        <v>14</v>
      </c>
      <c r="D76" s="121" t="s">
        <v>331</v>
      </c>
      <c r="E76" s="121" t="s">
        <v>8</v>
      </c>
      <c r="F76">
        <v>3</v>
      </c>
      <c r="G76" t="s">
        <v>332</v>
      </c>
      <c r="H76" t="s">
        <v>332</v>
      </c>
      <c r="J76" s="130">
        <v>45222</v>
      </c>
      <c r="K76" s="131">
        <v>0.3125</v>
      </c>
      <c r="L76" s="132">
        <v>0.3263888888888889</v>
      </c>
      <c r="M76" s="121">
        <v>3</v>
      </c>
      <c r="Q76" s="149"/>
      <c r="R76" s="149"/>
    </row>
    <row r="77" spans="1:18">
      <c r="A77" t="s">
        <v>282</v>
      </c>
      <c r="B77" t="s">
        <v>47</v>
      </c>
      <c r="C77" t="s">
        <v>21</v>
      </c>
      <c r="D77" t="s">
        <v>331</v>
      </c>
      <c r="E77" t="s">
        <v>330</v>
      </c>
      <c r="F77">
        <v>3</v>
      </c>
      <c r="G77" t="s">
        <v>332</v>
      </c>
      <c r="H77" t="s">
        <v>332</v>
      </c>
      <c r="I77" t="s">
        <v>479</v>
      </c>
      <c r="J77" s="145">
        <v>45209</v>
      </c>
      <c r="K77" s="118" t="s">
        <v>772</v>
      </c>
      <c r="L77" s="118">
        <v>0.3125</v>
      </c>
      <c r="Q77" s="116"/>
      <c r="R77" s="116"/>
    </row>
    <row r="78" spans="1:18">
      <c r="A78" t="s">
        <v>283</v>
      </c>
      <c r="B78" t="s">
        <v>48</v>
      </c>
      <c r="C78" t="s">
        <v>21</v>
      </c>
      <c r="D78" t="s">
        <v>331</v>
      </c>
      <c r="E78" t="s">
        <v>330</v>
      </c>
      <c r="F78">
        <v>3</v>
      </c>
      <c r="G78" t="s">
        <v>332</v>
      </c>
      <c r="H78" t="s">
        <v>332</v>
      </c>
      <c r="I78" t="s">
        <v>479</v>
      </c>
      <c r="J78" s="145">
        <v>45209</v>
      </c>
      <c r="K78" s="118" t="s">
        <v>772</v>
      </c>
      <c r="L78" s="118">
        <v>0.8125</v>
      </c>
      <c r="Q78" s="116"/>
      <c r="R78" s="116"/>
    </row>
    <row r="79" spans="1:18">
      <c r="A79" t="s">
        <v>284</v>
      </c>
      <c r="B79" t="s">
        <v>66</v>
      </c>
      <c r="C79" t="s">
        <v>21</v>
      </c>
      <c r="D79" t="s">
        <v>331</v>
      </c>
      <c r="E79" t="s">
        <v>330</v>
      </c>
      <c r="F79">
        <v>2</v>
      </c>
      <c r="G79" t="s">
        <v>332</v>
      </c>
      <c r="H79" t="s">
        <v>332</v>
      </c>
      <c r="I79" t="s">
        <v>479</v>
      </c>
      <c r="J79" s="145">
        <v>45209</v>
      </c>
      <c r="K79" s="118" t="s">
        <v>777</v>
      </c>
      <c r="L79" s="118">
        <v>0.90277777777777779</v>
      </c>
      <c r="Q79" s="116"/>
      <c r="R79" s="116"/>
    </row>
    <row r="80" spans="1:18">
      <c r="A80" t="s">
        <v>235</v>
      </c>
      <c r="B80" t="s">
        <v>27</v>
      </c>
      <c r="C80" t="s">
        <v>11</v>
      </c>
      <c r="D80" t="s">
        <v>331</v>
      </c>
      <c r="E80" t="s">
        <v>330</v>
      </c>
      <c r="F80">
        <v>3</v>
      </c>
      <c r="G80" t="s">
        <v>332</v>
      </c>
      <c r="H80" t="s">
        <v>332</v>
      </c>
      <c r="I80" s="34" t="s">
        <v>479</v>
      </c>
      <c r="J80" s="146">
        <v>45210</v>
      </c>
      <c r="K80" s="147" t="s">
        <v>778</v>
      </c>
      <c r="L80" s="147">
        <v>0.3125</v>
      </c>
      <c r="Q80" s="148"/>
      <c r="R80" s="148"/>
    </row>
    <row r="81" spans="1:18">
      <c r="A81" t="s">
        <v>236</v>
      </c>
      <c r="B81" t="s">
        <v>135</v>
      </c>
      <c r="C81" t="s">
        <v>11</v>
      </c>
      <c r="D81" t="s">
        <v>331</v>
      </c>
      <c r="E81" t="s">
        <v>330</v>
      </c>
      <c r="F81">
        <v>3</v>
      </c>
      <c r="G81" t="s">
        <v>332</v>
      </c>
      <c r="H81" t="s">
        <v>332</v>
      </c>
      <c r="I81" s="34" t="s">
        <v>479</v>
      </c>
      <c r="J81" s="146">
        <v>45210</v>
      </c>
      <c r="K81" s="147" t="s">
        <v>779</v>
      </c>
      <c r="L81" s="147">
        <v>0.8125</v>
      </c>
      <c r="Q81" s="148"/>
      <c r="R81" s="148"/>
    </row>
    <row r="82" spans="1:18">
      <c r="A82" t="s">
        <v>237</v>
      </c>
      <c r="B82" t="s">
        <v>43</v>
      </c>
      <c r="C82" t="s">
        <v>11</v>
      </c>
      <c r="D82" t="s">
        <v>331</v>
      </c>
      <c r="E82" t="s">
        <v>330</v>
      </c>
      <c r="F82">
        <v>3</v>
      </c>
      <c r="G82" t="s">
        <v>332</v>
      </c>
      <c r="H82" t="s">
        <v>332</v>
      </c>
      <c r="I82" s="34" t="s">
        <v>480</v>
      </c>
      <c r="J82" s="146">
        <v>45210</v>
      </c>
      <c r="K82" s="147" t="s">
        <v>780</v>
      </c>
      <c r="L82" s="147">
        <v>0.9375</v>
      </c>
      <c r="Q82" s="148"/>
      <c r="R82" s="148"/>
    </row>
    <row r="83" spans="1:18">
      <c r="A83" t="s">
        <v>354</v>
      </c>
      <c r="B83" t="s">
        <v>40</v>
      </c>
      <c r="C83" t="s">
        <v>14</v>
      </c>
      <c r="D83" t="s">
        <v>331</v>
      </c>
      <c r="E83" t="s">
        <v>330</v>
      </c>
      <c r="F83">
        <v>3</v>
      </c>
      <c r="G83" t="s">
        <v>333</v>
      </c>
      <c r="H83" t="s">
        <v>333</v>
      </c>
      <c r="I83" s="34" t="s">
        <v>479</v>
      </c>
      <c r="J83" s="145">
        <v>45210</v>
      </c>
      <c r="K83" s="118" t="s">
        <v>781</v>
      </c>
      <c r="L83" s="118">
        <v>0.3125</v>
      </c>
      <c r="Q83" s="116"/>
      <c r="R83" s="116"/>
    </row>
    <row r="84" spans="1:18">
      <c r="A84" t="s">
        <v>355</v>
      </c>
      <c r="B84" t="s">
        <v>31</v>
      </c>
      <c r="C84" t="s">
        <v>14</v>
      </c>
      <c r="D84" t="s">
        <v>331</v>
      </c>
      <c r="E84" t="s">
        <v>330</v>
      </c>
      <c r="F84">
        <v>3</v>
      </c>
      <c r="G84" t="s">
        <v>332</v>
      </c>
      <c r="H84" t="s">
        <v>332</v>
      </c>
      <c r="I84" s="34" t="s">
        <v>479</v>
      </c>
      <c r="J84" s="145">
        <v>45210</v>
      </c>
      <c r="K84" s="118" t="s">
        <v>782</v>
      </c>
      <c r="L84" s="118">
        <v>0.8125</v>
      </c>
      <c r="Q84" s="116"/>
      <c r="R84" s="116"/>
    </row>
    <row r="85" spans="1:18">
      <c r="A85" t="s">
        <v>356</v>
      </c>
      <c r="B85" t="s">
        <v>59</v>
      </c>
      <c r="C85" t="s">
        <v>14</v>
      </c>
      <c r="D85" t="s">
        <v>331</v>
      </c>
      <c r="E85" t="s">
        <v>330</v>
      </c>
      <c r="F85">
        <v>3</v>
      </c>
      <c r="G85" t="s">
        <v>332</v>
      </c>
      <c r="H85" t="s">
        <v>332</v>
      </c>
      <c r="I85" s="34" t="s">
        <v>479</v>
      </c>
      <c r="J85" s="145">
        <v>45210</v>
      </c>
      <c r="K85" s="147" t="s">
        <v>782</v>
      </c>
      <c r="L85" s="118">
        <v>0.84375</v>
      </c>
      <c r="Q85" s="116"/>
      <c r="R85" s="116"/>
    </row>
    <row r="86" spans="1:18">
      <c r="A86" t="s">
        <v>357</v>
      </c>
      <c r="B86" t="s">
        <v>60</v>
      </c>
      <c r="C86" t="s">
        <v>14</v>
      </c>
      <c r="D86" t="s">
        <v>331</v>
      </c>
      <c r="E86" t="s">
        <v>330</v>
      </c>
      <c r="F86">
        <v>3</v>
      </c>
      <c r="G86" t="s">
        <v>332</v>
      </c>
      <c r="H86" t="s">
        <v>332</v>
      </c>
      <c r="I86" s="34" t="s">
        <v>479</v>
      </c>
      <c r="J86" s="145">
        <v>45210</v>
      </c>
      <c r="K86" s="118" t="s">
        <v>783</v>
      </c>
      <c r="L86" s="118">
        <v>0.9375</v>
      </c>
      <c r="Q86" s="116"/>
      <c r="R86" s="116"/>
    </row>
    <row r="87" spans="1:18">
      <c r="A87" t="s">
        <v>399</v>
      </c>
      <c r="B87" t="s">
        <v>55</v>
      </c>
      <c r="C87" t="s">
        <v>18</v>
      </c>
      <c r="D87" t="s">
        <v>331</v>
      </c>
      <c r="E87" t="s">
        <v>330</v>
      </c>
      <c r="F87">
        <v>3</v>
      </c>
      <c r="G87" t="s">
        <v>332</v>
      </c>
      <c r="H87" t="s">
        <v>332</v>
      </c>
      <c r="I87" t="s">
        <v>479</v>
      </c>
      <c r="J87" s="145">
        <v>45210</v>
      </c>
      <c r="K87" s="118" t="s">
        <v>783</v>
      </c>
      <c r="L87" s="118">
        <v>0.3125</v>
      </c>
      <c r="Q87" s="116"/>
      <c r="R87" s="116"/>
    </row>
    <row r="88" spans="1:18">
      <c r="A88" t="s">
        <v>400</v>
      </c>
      <c r="B88" t="s">
        <v>73</v>
      </c>
      <c r="C88" t="s">
        <v>18</v>
      </c>
      <c r="D88" t="s">
        <v>331</v>
      </c>
      <c r="E88" t="s">
        <v>330</v>
      </c>
      <c r="F88">
        <v>2</v>
      </c>
      <c r="G88" t="s">
        <v>332</v>
      </c>
      <c r="H88" t="s">
        <v>332</v>
      </c>
      <c r="I88" t="s">
        <v>480</v>
      </c>
      <c r="J88" s="145">
        <v>45210</v>
      </c>
      <c r="K88" s="118" t="s">
        <v>783</v>
      </c>
      <c r="L88" s="118">
        <v>0.82291666666666663</v>
      </c>
      <c r="Q88" s="116"/>
      <c r="R88" s="116"/>
    </row>
    <row r="89" spans="1:18">
      <c r="A89" t="s">
        <v>402</v>
      </c>
      <c r="B89" t="s">
        <v>40</v>
      </c>
      <c r="C89" t="s">
        <v>18</v>
      </c>
      <c r="D89" t="s">
        <v>331</v>
      </c>
      <c r="E89" t="s">
        <v>330</v>
      </c>
      <c r="F89">
        <v>3</v>
      </c>
      <c r="G89" t="s">
        <v>333</v>
      </c>
      <c r="H89" t="s">
        <v>333</v>
      </c>
      <c r="I89" t="s">
        <v>479</v>
      </c>
      <c r="J89" s="145">
        <v>45210</v>
      </c>
      <c r="K89" s="118" t="s">
        <v>783</v>
      </c>
      <c r="L89" s="118">
        <v>0.85069444444444453</v>
      </c>
      <c r="Q89" s="116"/>
      <c r="R89" s="116"/>
    </row>
    <row r="90" spans="1:18">
      <c r="A90" t="s">
        <v>403</v>
      </c>
      <c r="B90" t="s">
        <v>59</v>
      </c>
      <c r="C90" t="s">
        <v>18</v>
      </c>
      <c r="D90" t="s">
        <v>331</v>
      </c>
      <c r="E90" t="s">
        <v>330</v>
      </c>
      <c r="F90">
        <v>3</v>
      </c>
      <c r="G90" t="s">
        <v>332</v>
      </c>
      <c r="H90" t="s">
        <v>332</v>
      </c>
      <c r="I90" t="s">
        <v>479</v>
      </c>
      <c r="J90" s="145">
        <v>45210</v>
      </c>
      <c r="K90" s="118" t="s">
        <v>784</v>
      </c>
      <c r="L90" s="118">
        <v>0.93402777777777779</v>
      </c>
      <c r="Q90" s="116"/>
      <c r="R90" s="116"/>
    </row>
    <row r="91" spans="1:18" ht="13.9">
      <c r="A91" t="s">
        <v>285</v>
      </c>
      <c r="B91" s="1" t="s">
        <v>785</v>
      </c>
      <c r="C91" t="s">
        <v>21</v>
      </c>
      <c r="D91" t="s">
        <v>331</v>
      </c>
      <c r="E91" t="s">
        <v>330</v>
      </c>
      <c r="F91">
        <v>3</v>
      </c>
      <c r="G91" t="s">
        <v>332</v>
      </c>
      <c r="H91" t="s">
        <v>332</v>
      </c>
      <c r="I91" t="s">
        <v>480</v>
      </c>
      <c r="J91" s="145">
        <v>45210</v>
      </c>
      <c r="K91" s="118" t="s">
        <v>786</v>
      </c>
      <c r="L91" s="118">
        <v>0.90625</v>
      </c>
      <c r="Q91" s="116"/>
      <c r="R91" s="116"/>
    </row>
    <row r="92" spans="1:18">
      <c r="A92" t="s">
        <v>287</v>
      </c>
      <c r="B92" t="s">
        <v>70</v>
      </c>
      <c r="C92" t="s">
        <v>21</v>
      </c>
      <c r="D92" t="s">
        <v>331</v>
      </c>
      <c r="E92" t="s">
        <v>330</v>
      </c>
      <c r="F92">
        <v>2</v>
      </c>
      <c r="G92" t="s">
        <v>332</v>
      </c>
      <c r="H92" t="s">
        <v>332</v>
      </c>
      <c r="I92" t="s">
        <v>480</v>
      </c>
      <c r="J92" s="145">
        <v>45210</v>
      </c>
      <c r="K92" s="118" t="s">
        <v>786</v>
      </c>
      <c r="L92" s="118">
        <v>0.45833333333333331</v>
      </c>
      <c r="Q92" s="116"/>
      <c r="R92" s="116"/>
    </row>
    <row r="93" spans="1:18">
      <c r="A93" t="s">
        <v>289</v>
      </c>
      <c r="B93" t="s">
        <v>51</v>
      </c>
      <c r="C93" t="s">
        <v>21</v>
      </c>
      <c r="D93" t="s">
        <v>331</v>
      </c>
      <c r="E93" t="s">
        <v>330</v>
      </c>
      <c r="F93">
        <v>3</v>
      </c>
      <c r="G93" t="s">
        <v>332</v>
      </c>
      <c r="H93" t="s">
        <v>332</v>
      </c>
      <c r="I93" t="s">
        <v>479</v>
      </c>
      <c r="J93" s="145">
        <v>45210</v>
      </c>
      <c r="K93" s="118" t="s">
        <v>786</v>
      </c>
      <c r="L93" s="118">
        <v>0.93402777777777779</v>
      </c>
      <c r="Q93" s="116"/>
      <c r="R93" s="116"/>
    </row>
    <row r="94" spans="1:18">
      <c r="A94" t="s">
        <v>290</v>
      </c>
      <c r="B94" t="s">
        <v>53</v>
      </c>
      <c r="C94" t="s">
        <v>21</v>
      </c>
      <c r="D94" t="s">
        <v>331</v>
      </c>
      <c r="E94" t="s">
        <v>330</v>
      </c>
      <c r="F94">
        <v>3</v>
      </c>
      <c r="G94" t="s">
        <v>332</v>
      </c>
      <c r="H94" t="s">
        <v>332</v>
      </c>
      <c r="I94" t="s">
        <v>479</v>
      </c>
      <c r="J94" s="145">
        <v>45210</v>
      </c>
      <c r="K94" s="118" t="s">
        <v>787</v>
      </c>
      <c r="L94" s="118">
        <v>0.3125</v>
      </c>
      <c r="Q94" s="116"/>
      <c r="R94" s="116"/>
    </row>
    <row r="95" spans="1:18">
      <c r="A95" t="s">
        <v>291</v>
      </c>
      <c r="B95" t="s">
        <v>55</v>
      </c>
      <c r="C95" t="s">
        <v>21</v>
      </c>
      <c r="D95" t="s">
        <v>331</v>
      </c>
      <c r="E95" t="s">
        <v>330</v>
      </c>
      <c r="F95">
        <v>3</v>
      </c>
      <c r="G95" t="s">
        <v>332</v>
      </c>
      <c r="H95" t="s">
        <v>332</v>
      </c>
      <c r="I95" t="s">
        <v>479</v>
      </c>
      <c r="J95" s="145">
        <v>45210</v>
      </c>
      <c r="K95" s="118" t="s">
        <v>788</v>
      </c>
      <c r="L95" s="118">
        <v>0.8125</v>
      </c>
      <c r="Q95" s="116"/>
      <c r="R95" s="116"/>
    </row>
    <row r="96" spans="1:18">
      <c r="A96" t="s">
        <v>296</v>
      </c>
      <c r="B96" t="s">
        <v>448</v>
      </c>
      <c r="C96" t="s">
        <v>21</v>
      </c>
      <c r="D96" t="s">
        <v>331</v>
      </c>
      <c r="E96" t="s">
        <v>330</v>
      </c>
      <c r="F96">
        <v>2</v>
      </c>
      <c r="G96" t="s">
        <v>332</v>
      </c>
      <c r="H96" t="s">
        <v>332</v>
      </c>
      <c r="I96" t="s">
        <v>481</v>
      </c>
      <c r="J96" s="145">
        <v>45210</v>
      </c>
      <c r="K96" s="118" t="s">
        <v>762</v>
      </c>
      <c r="L96" s="118">
        <v>0.50694444444444442</v>
      </c>
      <c r="Q96" s="116"/>
      <c r="R96" s="116"/>
    </row>
    <row r="97" spans="1:18">
      <c r="A97" t="s">
        <v>241</v>
      </c>
      <c r="B97" t="s">
        <v>30</v>
      </c>
      <c r="C97" t="s">
        <v>11</v>
      </c>
      <c r="D97" t="s">
        <v>331</v>
      </c>
      <c r="E97" t="s">
        <v>330</v>
      </c>
      <c r="F97">
        <v>3</v>
      </c>
      <c r="G97" t="s">
        <v>332</v>
      </c>
      <c r="H97" t="s">
        <v>332</v>
      </c>
      <c r="I97" s="34" t="s">
        <v>479</v>
      </c>
      <c r="J97" s="146">
        <v>45210</v>
      </c>
      <c r="K97" s="147" t="s">
        <v>762</v>
      </c>
      <c r="L97" s="147">
        <v>0.85416666666666663</v>
      </c>
      <c r="Q97" s="148"/>
      <c r="R97" s="148"/>
    </row>
    <row r="98" spans="1:18">
      <c r="A98" t="s">
        <v>242</v>
      </c>
      <c r="B98" t="s">
        <v>54</v>
      </c>
      <c r="C98" t="s">
        <v>11</v>
      </c>
      <c r="D98" t="s">
        <v>331</v>
      </c>
      <c r="E98" t="s">
        <v>330</v>
      </c>
      <c r="F98">
        <v>2</v>
      </c>
      <c r="G98" t="s">
        <v>332</v>
      </c>
      <c r="H98" t="s">
        <v>332</v>
      </c>
      <c r="I98" s="34" t="s">
        <v>480</v>
      </c>
      <c r="J98" s="146">
        <v>45211</v>
      </c>
      <c r="K98" s="147" t="s">
        <v>770</v>
      </c>
      <c r="L98" s="147">
        <v>0.82291666666666663</v>
      </c>
      <c r="Q98" s="148"/>
      <c r="R98" s="148"/>
    </row>
    <row r="99" spans="1:18">
      <c r="A99" t="s">
        <v>358</v>
      </c>
      <c r="B99" t="s">
        <v>123</v>
      </c>
      <c r="C99" t="s">
        <v>14</v>
      </c>
      <c r="D99" t="s">
        <v>331</v>
      </c>
      <c r="E99" t="s">
        <v>330</v>
      </c>
      <c r="F99">
        <v>3</v>
      </c>
      <c r="G99" t="s">
        <v>332</v>
      </c>
      <c r="H99" t="s">
        <v>332</v>
      </c>
      <c r="I99" s="34" t="s">
        <v>479</v>
      </c>
      <c r="J99" s="145">
        <v>45211</v>
      </c>
      <c r="K99" s="118" t="s">
        <v>781</v>
      </c>
      <c r="L99" s="118">
        <v>0.3125</v>
      </c>
      <c r="Q99" s="116"/>
      <c r="R99" s="116"/>
    </row>
    <row r="100" spans="1:18">
      <c r="A100" t="s">
        <v>359</v>
      </c>
      <c r="B100" t="s">
        <v>186</v>
      </c>
      <c r="C100" t="s">
        <v>14</v>
      </c>
      <c r="D100" t="s">
        <v>331</v>
      </c>
      <c r="E100" t="s">
        <v>330</v>
      </c>
      <c r="F100">
        <v>3</v>
      </c>
      <c r="G100" t="s">
        <v>332</v>
      </c>
      <c r="H100" t="s">
        <v>332</v>
      </c>
      <c r="I100" s="34" t="s">
        <v>479</v>
      </c>
      <c r="J100" s="145">
        <v>45211</v>
      </c>
      <c r="K100" s="118" t="s">
        <v>786</v>
      </c>
      <c r="L100" s="118">
        <v>0.8125</v>
      </c>
      <c r="Q100" s="116"/>
      <c r="R100" s="116"/>
    </row>
    <row r="101" spans="1:18">
      <c r="A101" t="s">
        <v>360</v>
      </c>
      <c r="B101" t="s">
        <v>41</v>
      </c>
      <c r="C101" t="s">
        <v>14</v>
      </c>
      <c r="D101" t="s">
        <v>331</v>
      </c>
      <c r="E101" t="s">
        <v>330</v>
      </c>
      <c r="F101">
        <v>3</v>
      </c>
      <c r="G101" t="s">
        <v>333</v>
      </c>
      <c r="H101" t="s">
        <v>333</v>
      </c>
      <c r="I101" s="34" t="s">
        <v>480</v>
      </c>
      <c r="J101" s="145">
        <v>45211</v>
      </c>
      <c r="K101" s="118" t="s">
        <v>762</v>
      </c>
      <c r="L101" s="118">
        <v>0.85069444444444453</v>
      </c>
      <c r="Q101" s="116"/>
      <c r="R101" s="116"/>
    </row>
    <row r="102" spans="1:18">
      <c r="A102" t="s">
        <v>361</v>
      </c>
      <c r="B102" t="s">
        <v>57</v>
      </c>
      <c r="C102" t="s">
        <v>14</v>
      </c>
      <c r="D102" t="s">
        <v>331</v>
      </c>
      <c r="E102" t="s">
        <v>330</v>
      </c>
      <c r="F102">
        <v>3</v>
      </c>
      <c r="G102" t="s">
        <v>332</v>
      </c>
      <c r="H102" t="s">
        <v>332</v>
      </c>
      <c r="I102" s="34" t="s">
        <v>479</v>
      </c>
      <c r="J102" s="145">
        <v>45211</v>
      </c>
      <c r="K102" s="118" t="s">
        <v>789</v>
      </c>
      <c r="L102" s="118">
        <v>0.9375</v>
      </c>
      <c r="Q102" s="116"/>
      <c r="R102" s="116"/>
    </row>
    <row r="103" spans="1:18">
      <c r="A103" t="s">
        <v>378</v>
      </c>
      <c r="B103" t="s">
        <v>35</v>
      </c>
      <c r="C103" t="s">
        <v>18</v>
      </c>
      <c r="D103" t="s">
        <v>331</v>
      </c>
      <c r="E103" t="s">
        <v>330</v>
      </c>
      <c r="F103">
        <v>2</v>
      </c>
      <c r="G103" t="s">
        <v>332</v>
      </c>
      <c r="H103" t="s">
        <v>332</v>
      </c>
      <c r="I103" t="s">
        <v>480</v>
      </c>
      <c r="J103" s="145">
        <v>45211</v>
      </c>
      <c r="K103" s="118" t="s">
        <v>790</v>
      </c>
      <c r="L103" s="118">
        <v>0.9375</v>
      </c>
      <c r="Q103" s="116"/>
      <c r="R103" s="116"/>
    </row>
    <row r="104" spans="1:18">
      <c r="A104" t="s">
        <v>404</v>
      </c>
      <c r="B104" t="s">
        <v>60</v>
      </c>
      <c r="C104" t="s">
        <v>18</v>
      </c>
      <c r="D104" t="s">
        <v>331</v>
      </c>
      <c r="E104" t="s">
        <v>330</v>
      </c>
      <c r="F104">
        <v>3</v>
      </c>
      <c r="G104" t="s">
        <v>332</v>
      </c>
      <c r="H104" t="s">
        <v>332</v>
      </c>
      <c r="I104" t="s">
        <v>479</v>
      </c>
      <c r="J104" s="145">
        <v>45211</v>
      </c>
      <c r="K104" s="118" t="s">
        <v>791</v>
      </c>
      <c r="L104" s="118">
        <v>0.3125</v>
      </c>
      <c r="Q104" s="116"/>
      <c r="R104" s="116"/>
    </row>
    <row r="105" spans="1:18" hidden="1">
      <c r="A105" s="121" t="s">
        <v>407</v>
      </c>
      <c r="B105" s="121" t="s">
        <v>177</v>
      </c>
      <c r="C105" s="121" t="s">
        <v>18</v>
      </c>
      <c r="D105" s="121" t="s">
        <v>331</v>
      </c>
      <c r="E105" s="121" t="s">
        <v>8</v>
      </c>
      <c r="F105">
        <v>3</v>
      </c>
      <c r="G105" t="s">
        <v>332</v>
      </c>
      <c r="H105" t="s">
        <v>332</v>
      </c>
      <c r="J105" s="130">
        <v>45222</v>
      </c>
      <c r="K105" s="131">
        <v>0.3125</v>
      </c>
      <c r="L105" s="132">
        <v>0.32291666666666669</v>
      </c>
      <c r="M105" s="121">
        <v>2</v>
      </c>
      <c r="Q105" s="149"/>
      <c r="R105" s="149"/>
    </row>
    <row r="106" spans="1:18" hidden="1">
      <c r="A106" s="121" t="s">
        <v>303</v>
      </c>
      <c r="B106" s="121" t="s">
        <v>99</v>
      </c>
      <c r="C106" s="121" t="s">
        <v>21</v>
      </c>
      <c r="D106" s="121" t="s">
        <v>331</v>
      </c>
      <c r="E106" s="121" t="s">
        <v>8</v>
      </c>
      <c r="F106">
        <v>3</v>
      </c>
      <c r="G106" t="s">
        <v>332</v>
      </c>
      <c r="H106" t="s">
        <v>332</v>
      </c>
      <c r="J106" s="130">
        <v>45222</v>
      </c>
      <c r="K106" s="131">
        <v>0.3125</v>
      </c>
      <c r="L106" s="132">
        <v>0.35416666666666669</v>
      </c>
      <c r="M106" s="121">
        <v>1</v>
      </c>
      <c r="Q106" s="149"/>
      <c r="R106" s="149"/>
    </row>
    <row r="107" spans="1:18" hidden="1">
      <c r="A107" s="121" t="s">
        <v>367</v>
      </c>
      <c r="B107" s="121" t="s">
        <v>77</v>
      </c>
      <c r="C107" s="121" t="s">
        <v>14</v>
      </c>
      <c r="D107" s="121" t="s">
        <v>331</v>
      </c>
      <c r="E107" s="121" t="s">
        <v>8</v>
      </c>
      <c r="F107">
        <v>3</v>
      </c>
      <c r="G107" t="s">
        <v>332</v>
      </c>
      <c r="H107" t="s">
        <v>332</v>
      </c>
      <c r="J107" s="130">
        <v>45222</v>
      </c>
      <c r="K107" s="131">
        <v>0.3125</v>
      </c>
      <c r="L107" s="132">
        <v>0.44444444444444442</v>
      </c>
      <c r="M107" s="121">
        <v>3</v>
      </c>
      <c r="Q107" s="149"/>
      <c r="R107" s="149"/>
    </row>
    <row r="108" spans="1:18" hidden="1">
      <c r="A108" s="121" t="s">
        <v>314</v>
      </c>
      <c r="B108" s="121" t="s">
        <v>88</v>
      </c>
      <c r="C108" s="121" t="s">
        <v>21</v>
      </c>
      <c r="D108" s="121" t="s">
        <v>331</v>
      </c>
      <c r="E108" s="121" t="s">
        <v>8</v>
      </c>
      <c r="F108">
        <v>3</v>
      </c>
      <c r="G108" t="s">
        <v>332</v>
      </c>
      <c r="H108" t="s">
        <v>332</v>
      </c>
      <c r="J108" s="130">
        <v>45223</v>
      </c>
      <c r="K108" s="131">
        <v>0.3125</v>
      </c>
      <c r="L108" s="132">
        <v>0.60069444444444442</v>
      </c>
      <c r="M108" s="121">
        <v>1</v>
      </c>
      <c r="Q108" s="149"/>
      <c r="R108" s="149"/>
    </row>
    <row r="109" spans="1:18" hidden="1">
      <c r="A109" s="121" t="s">
        <v>267</v>
      </c>
      <c r="B109" s="121" t="s">
        <v>78</v>
      </c>
      <c r="C109" s="121" t="s">
        <v>11</v>
      </c>
      <c r="D109" s="121" t="s">
        <v>331</v>
      </c>
      <c r="E109" s="121" t="s">
        <v>8</v>
      </c>
      <c r="F109">
        <v>3</v>
      </c>
      <c r="G109" t="s">
        <v>332</v>
      </c>
      <c r="H109" t="s">
        <v>332</v>
      </c>
      <c r="J109" s="130">
        <v>45223</v>
      </c>
      <c r="K109" s="131">
        <v>0.3125</v>
      </c>
      <c r="L109" s="132">
        <v>0.47569444444444442</v>
      </c>
      <c r="M109" s="121">
        <v>4</v>
      </c>
      <c r="Q109" s="149"/>
      <c r="R109" s="149"/>
    </row>
    <row r="110" spans="1:18" hidden="1">
      <c r="A110" s="121" t="s">
        <v>306</v>
      </c>
      <c r="B110" s="121" t="s">
        <v>181</v>
      </c>
      <c r="C110" s="121" t="s">
        <v>21</v>
      </c>
      <c r="D110" s="121" t="s">
        <v>331</v>
      </c>
      <c r="E110" s="121" t="s">
        <v>8</v>
      </c>
      <c r="F110">
        <v>3</v>
      </c>
      <c r="G110" t="s">
        <v>332</v>
      </c>
      <c r="H110" t="s">
        <v>332</v>
      </c>
      <c r="J110" s="130">
        <v>45223</v>
      </c>
      <c r="K110" s="131">
        <v>0.3125</v>
      </c>
      <c r="L110" s="132">
        <v>0.47916666666666669</v>
      </c>
      <c r="M110" s="121">
        <v>2</v>
      </c>
      <c r="Q110" s="149"/>
      <c r="R110" s="149"/>
    </row>
    <row r="111" spans="1:18" hidden="1">
      <c r="A111" s="121" t="s">
        <v>256</v>
      </c>
      <c r="B111" s="121" t="s">
        <v>65</v>
      </c>
      <c r="C111" s="121" t="s">
        <v>11</v>
      </c>
      <c r="D111" s="121" t="s">
        <v>331</v>
      </c>
      <c r="E111" s="121" t="s">
        <v>8</v>
      </c>
      <c r="F111">
        <v>3</v>
      </c>
      <c r="G111" t="s">
        <v>332</v>
      </c>
      <c r="H111" t="s">
        <v>332</v>
      </c>
      <c r="J111" s="130">
        <v>45224</v>
      </c>
      <c r="K111" s="131">
        <v>0.3125</v>
      </c>
      <c r="L111" s="132">
        <v>0.34722222222222227</v>
      </c>
      <c r="M111" s="121">
        <v>4</v>
      </c>
      <c r="Q111" s="149"/>
      <c r="R111" s="149"/>
    </row>
    <row r="112" spans="1:18" hidden="1">
      <c r="A112" s="121" t="s">
        <v>369</v>
      </c>
      <c r="B112" s="121" t="s">
        <v>81</v>
      </c>
      <c r="C112" s="121" t="s">
        <v>14</v>
      </c>
      <c r="D112" s="121" t="s">
        <v>331</v>
      </c>
      <c r="E112" s="121" t="s">
        <v>8</v>
      </c>
      <c r="F112">
        <v>3</v>
      </c>
      <c r="G112" t="s">
        <v>332</v>
      </c>
      <c r="H112" t="s">
        <v>332</v>
      </c>
      <c r="J112" s="130">
        <v>45224</v>
      </c>
      <c r="K112" s="131">
        <v>0.3125</v>
      </c>
      <c r="L112" s="132">
        <v>0.35069444444444442</v>
      </c>
      <c r="M112" s="121">
        <v>3</v>
      </c>
      <c r="Q112" s="149"/>
      <c r="R112" s="149"/>
    </row>
    <row r="113" spans="1:18" hidden="1">
      <c r="A113" s="119" t="s">
        <v>428</v>
      </c>
      <c r="B113" s="119" t="s">
        <v>555</v>
      </c>
      <c r="C113" s="119" t="s">
        <v>18</v>
      </c>
      <c r="D113" s="119" t="s">
        <v>9</v>
      </c>
      <c r="E113" s="119" t="s">
        <v>8</v>
      </c>
      <c r="F113">
        <v>2</v>
      </c>
      <c r="G113" t="s">
        <v>160</v>
      </c>
      <c r="H113" t="s">
        <v>160</v>
      </c>
      <c r="J113" s="130">
        <v>45224</v>
      </c>
      <c r="K113" s="152">
        <v>0.3125</v>
      </c>
      <c r="L113" s="153">
        <v>0.34027777777777773</v>
      </c>
      <c r="M113" s="119">
        <v>2</v>
      </c>
      <c r="Q113" s="149"/>
      <c r="R113" s="149"/>
    </row>
    <row r="114" spans="1:18" hidden="1">
      <c r="A114" s="119" t="s">
        <v>320</v>
      </c>
      <c r="B114" s="119" t="s">
        <v>81</v>
      </c>
      <c r="C114" s="119" t="s">
        <v>21</v>
      </c>
      <c r="D114" s="119" t="s">
        <v>331</v>
      </c>
      <c r="E114" s="119" t="s">
        <v>8</v>
      </c>
      <c r="F114">
        <v>3</v>
      </c>
      <c r="G114" t="s">
        <v>332</v>
      </c>
      <c r="H114" t="s">
        <v>332</v>
      </c>
      <c r="J114" s="130">
        <v>45224</v>
      </c>
      <c r="K114" s="152">
        <v>0.3125</v>
      </c>
      <c r="L114" s="153">
        <v>0.35416666666666669</v>
      </c>
      <c r="M114" s="119">
        <v>1</v>
      </c>
      <c r="Q114" s="149"/>
      <c r="R114" s="149"/>
    </row>
    <row r="115" spans="1:18" hidden="1">
      <c r="A115" s="121" t="s">
        <v>268</v>
      </c>
      <c r="B115" s="121" t="s">
        <v>79</v>
      </c>
      <c r="C115" s="121" t="s">
        <v>11</v>
      </c>
      <c r="D115" s="121" t="s">
        <v>331</v>
      </c>
      <c r="E115" s="121" t="s">
        <v>8</v>
      </c>
      <c r="F115">
        <v>3</v>
      </c>
      <c r="G115" t="s">
        <v>332</v>
      </c>
      <c r="H115" t="s">
        <v>332</v>
      </c>
      <c r="J115" s="130">
        <v>45225</v>
      </c>
      <c r="K115" s="131">
        <v>0.3125</v>
      </c>
      <c r="L115" s="132">
        <v>0.34722222222222227</v>
      </c>
      <c r="M115" s="121">
        <v>4</v>
      </c>
      <c r="Q115" s="149"/>
      <c r="R115" s="149"/>
    </row>
    <row r="116" spans="1:18" hidden="1">
      <c r="A116" s="121" t="s">
        <v>493</v>
      </c>
      <c r="B116" s="121" t="s">
        <v>76</v>
      </c>
      <c r="C116" s="121" t="s">
        <v>14</v>
      </c>
      <c r="D116" s="121" t="s">
        <v>9</v>
      </c>
      <c r="E116" s="121" t="s">
        <v>8</v>
      </c>
      <c r="F116">
        <v>3</v>
      </c>
      <c r="G116" t="s">
        <v>160</v>
      </c>
      <c r="H116" t="s">
        <v>160</v>
      </c>
      <c r="J116" s="130">
        <v>45225</v>
      </c>
      <c r="K116" s="131">
        <v>0.3125</v>
      </c>
      <c r="L116" s="132">
        <v>0.33680555555555558</v>
      </c>
      <c r="M116" s="121">
        <v>1</v>
      </c>
      <c r="Q116" s="149"/>
      <c r="R116" s="149"/>
    </row>
    <row r="117" spans="1:18" hidden="1">
      <c r="A117" s="121" t="s">
        <v>410</v>
      </c>
      <c r="B117" s="121" t="s">
        <v>72</v>
      </c>
      <c r="C117" s="121" t="s">
        <v>18</v>
      </c>
      <c r="D117" s="121" t="s">
        <v>331</v>
      </c>
      <c r="E117" s="121" t="s">
        <v>8</v>
      </c>
      <c r="F117">
        <v>2</v>
      </c>
      <c r="G117" t="s">
        <v>332</v>
      </c>
      <c r="H117" t="s">
        <v>332</v>
      </c>
      <c r="J117" s="130">
        <v>45225</v>
      </c>
      <c r="K117" s="131">
        <v>0.3125</v>
      </c>
      <c r="L117" s="132">
        <v>0.36458333333333331</v>
      </c>
      <c r="M117" s="121">
        <v>5</v>
      </c>
      <c r="Q117" s="149"/>
      <c r="R117" s="149"/>
    </row>
    <row r="118" spans="1:18" hidden="1">
      <c r="A118" s="121" t="s">
        <v>311</v>
      </c>
      <c r="B118" s="121" t="s">
        <v>107</v>
      </c>
      <c r="C118" s="121" t="s">
        <v>21</v>
      </c>
      <c r="D118" s="121" t="s">
        <v>331</v>
      </c>
      <c r="E118" s="121" t="s">
        <v>8</v>
      </c>
      <c r="F118">
        <v>3</v>
      </c>
      <c r="G118" t="s">
        <v>332</v>
      </c>
      <c r="H118" t="s">
        <v>332</v>
      </c>
      <c r="J118" s="130">
        <v>45225</v>
      </c>
      <c r="K118" s="131">
        <v>0.3125</v>
      </c>
      <c r="L118" s="132">
        <v>0.375</v>
      </c>
      <c r="M118" s="121">
        <v>4</v>
      </c>
      <c r="Q118" s="149"/>
      <c r="R118" s="149"/>
    </row>
    <row r="119" spans="1:18" hidden="1">
      <c r="A119" s="121" t="s">
        <v>436</v>
      </c>
      <c r="B119" s="121" t="s">
        <v>184</v>
      </c>
      <c r="C119" s="121" t="s">
        <v>26</v>
      </c>
      <c r="D119" s="121" t="s">
        <v>9</v>
      </c>
      <c r="E119" s="121" t="s">
        <v>8</v>
      </c>
      <c r="F119">
        <v>1</v>
      </c>
      <c r="G119" t="s">
        <v>477</v>
      </c>
      <c r="H119" t="s">
        <v>477</v>
      </c>
      <c r="J119" s="130">
        <v>45227</v>
      </c>
      <c r="K119" s="131">
        <v>0.8125</v>
      </c>
      <c r="L119" s="132">
        <v>0.875</v>
      </c>
      <c r="M119" s="121">
        <v>1</v>
      </c>
      <c r="Q119" s="149"/>
      <c r="R119" s="149"/>
    </row>
    <row r="120" spans="1:18" hidden="1">
      <c r="A120" s="121" t="s">
        <v>408</v>
      </c>
      <c r="B120" s="121" t="s">
        <v>83</v>
      </c>
      <c r="C120" s="121" t="s">
        <v>18</v>
      </c>
      <c r="D120" s="121" t="s">
        <v>331</v>
      </c>
      <c r="E120" s="121" t="s">
        <v>8</v>
      </c>
      <c r="F120">
        <v>3</v>
      </c>
      <c r="G120" t="s">
        <v>332</v>
      </c>
      <c r="H120" t="s">
        <v>332</v>
      </c>
      <c r="J120" s="130">
        <v>45222</v>
      </c>
      <c r="K120" s="131">
        <v>0.3263888888888889</v>
      </c>
      <c r="L120" s="132">
        <v>0.375</v>
      </c>
      <c r="M120" s="121">
        <v>2</v>
      </c>
      <c r="Q120" s="149"/>
      <c r="R120" s="149"/>
    </row>
    <row r="121" spans="1:18" hidden="1">
      <c r="A121" s="121" t="s">
        <v>401</v>
      </c>
      <c r="B121" s="121" t="s">
        <v>67</v>
      </c>
      <c r="C121" s="121" t="s">
        <v>18</v>
      </c>
      <c r="D121" s="121" t="s">
        <v>330</v>
      </c>
      <c r="E121" s="121" t="s">
        <v>8</v>
      </c>
      <c r="J121" s="130">
        <v>45227</v>
      </c>
      <c r="K121" s="131">
        <v>0.34722222222222227</v>
      </c>
      <c r="L121" s="132">
        <v>0.38194444444444442</v>
      </c>
      <c r="M121" s="121">
        <v>4</v>
      </c>
      <c r="Q121" s="149"/>
      <c r="R121" s="149"/>
    </row>
    <row r="122" spans="1:18" hidden="1">
      <c r="A122" s="121" t="s">
        <v>239</v>
      </c>
      <c r="B122" s="121" t="s">
        <v>64</v>
      </c>
      <c r="C122" s="121" t="s">
        <v>11</v>
      </c>
      <c r="D122" s="121" t="s">
        <v>330</v>
      </c>
      <c r="E122" s="154" t="s">
        <v>8</v>
      </c>
      <c r="F122" s="147"/>
      <c r="G122" s="147"/>
      <c r="J122" s="130">
        <v>45223</v>
      </c>
      <c r="K122" s="131">
        <v>0.35069444444444442</v>
      </c>
      <c r="L122" s="132">
        <v>0.375</v>
      </c>
      <c r="M122" s="121">
        <v>4</v>
      </c>
      <c r="Q122" s="149"/>
      <c r="R122" s="149"/>
    </row>
    <row r="123" spans="1:18" hidden="1">
      <c r="A123" s="121" t="s">
        <v>366</v>
      </c>
      <c r="B123" s="121" t="s">
        <v>492</v>
      </c>
      <c r="C123" s="121" t="s">
        <v>14</v>
      </c>
      <c r="D123" s="121" t="s">
        <v>331</v>
      </c>
      <c r="E123" s="121" t="s">
        <v>8</v>
      </c>
      <c r="F123">
        <v>3</v>
      </c>
      <c r="G123" t="s">
        <v>332</v>
      </c>
      <c r="H123" t="s">
        <v>332</v>
      </c>
      <c r="J123" s="130">
        <v>45222</v>
      </c>
      <c r="K123" s="131">
        <v>0.33333333333333331</v>
      </c>
      <c r="L123" s="132">
        <v>0.375</v>
      </c>
      <c r="M123" s="121">
        <v>6</v>
      </c>
      <c r="Q123" s="149"/>
      <c r="R123" s="149"/>
    </row>
    <row r="124" spans="1:18" hidden="1">
      <c r="A124" s="121" t="s">
        <v>375</v>
      </c>
      <c r="B124" s="121" t="s">
        <v>84</v>
      </c>
      <c r="C124" s="121" t="s">
        <v>14</v>
      </c>
      <c r="D124" s="121" t="s">
        <v>331</v>
      </c>
      <c r="E124" s="121" t="s">
        <v>8</v>
      </c>
      <c r="F124">
        <v>3</v>
      </c>
      <c r="G124" t="s">
        <v>332</v>
      </c>
      <c r="H124" t="s">
        <v>332</v>
      </c>
      <c r="J124" s="130">
        <v>45225</v>
      </c>
      <c r="K124" s="131">
        <v>0.34027777777777773</v>
      </c>
      <c r="L124" s="132">
        <v>0.375</v>
      </c>
      <c r="M124" s="121">
        <v>2</v>
      </c>
      <c r="Q124" s="149"/>
      <c r="R124" s="149"/>
    </row>
    <row r="125" spans="1:18" hidden="1">
      <c r="A125" s="121" t="s">
        <v>371</v>
      </c>
      <c r="B125" s="121" t="s">
        <v>78</v>
      </c>
      <c r="C125" s="121" t="s">
        <v>14</v>
      </c>
      <c r="D125" s="121" t="s">
        <v>331</v>
      </c>
      <c r="E125" s="121" t="s">
        <v>8</v>
      </c>
      <c r="F125">
        <v>3</v>
      </c>
      <c r="G125" t="s">
        <v>332</v>
      </c>
      <c r="H125" t="s">
        <v>332</v>
      </c>
      <c r="J125" s="130">
        <v>45223</v>
      </c>
      <c r="K125" s="131">
        <v>0.34375</v>
      </c>
      <c r="L125" s="132">
        <v>0.48958333333333331</v>
      </c>
      <c r="M125" s="121">
        <v>3</v>
      </c>
      <c r="Q125" s="149"/>
      <c r="R125" s="149"/>
    </row>
    <row r="126" spans="1:18" hidden="1">
      <c r="A126" s="121" t="s">
        <v>412</v>
      </c>
      <c r="B126" s="121" t="s">
        <v>87</v>
      </c>
      <c r="C126" s="121" t="s">
        <v>18</v>
      </c>
      <c r="D126" s="121" t="s">
        <v>331</v>
      </c>
      <c r="E126" s="121" t="s">
        <v>8</v>
      </c>
      <c r="F126">
        <v>2</v>
      </c>
      <c r="G126" t="s">
        <v>332</v>
      </c>
      <c r="H126" t="s">
        <v>332</v>
      </c>
      <c r="J126" s="130">
        <v>45224</v>
      </c>
      <c r="K126" s="131">
        <v>0.34375</v>
      </c>
      <c r="L126" s="132">
        <v>0.375</v>
      </c>
      <c r="M126" s="121">
        <v>2</v>
      </c>
      <c r="Q126" s="149"/>
      <c r="R126" s="149"/>
    </row>
    <row r="127" spans="1:18" hidden="1">
      <c r="A127" s="121" t="s">
        <v>271</v>
      </c>
      <c r="B127" s="134" t="s">
        <v>553</v>
      </c>
      <c r="C127" s="121" t="s">
        <v>11</v>
      </c>
      <c r="D127" s="121" t="s">
        <v>331</v>
      </c>
      <c r="E127" s="121" t="s">
        <v>8</v>
      </c>
      <c r="F127">
        <v>3</v>
      </c>
      <c r="G127" t="s">
        <v>332</v>
      </c>
      <c r="H127" t="s">
        <v>332</v>
      </c>
      <c r="J127" s="130">
        <v>45223</v>
      </c>
      <c r="K127" s="131">
        <v>0.84375</v>
      </c>
      <c r="L127" s="132">
        <v>0.51041666666666663</v>
      </c>
      <c r="M127" s="121">
        <v>4</v>
      </c>
      <c r="Q127" s="149"/>
      <c r="R127" s="149"/>
    </row>
    <row r="128" spans="1:18" hidden="1">
      <c r="A128" s="121" t="s">
        <v>307</v>
      </c>
      <c r="B128" s="121" t="s">
        <v>450</v>
      </c>
      <c r="C128" s="121" t="s">
        <v>21</v>
      </c>
      <c r="D128" s="121" t="s">
        <v>331</v>
      </c>
      <c r="E128" s="121" t="s">
        <v>8</v>
      </c>
      <c r="F128">
        <v>3</v>
      </c>
      <c r="G128" t="s">
        <v>332</v>
      </c>
      <c r="H128" t="s">
        <v>332</v>
      </c>
      <c r="J128" s="130">
        <v>45224</v>
      </c>
      <c r="K128" s="131">
        <v>0.84375</v>
      </c>
      <c r="L128" s="132">
        <v>0.88541666666666663</v>
      </c>
      <c r="M128" s="121">
        <v>4</v>
      </c>
      <c r="Q128" s="149"/>
      <c r="R128" s="149"/>
    </row>
    <row r="129" spans="1:18" hidden="1">
      <c r="A129" s="121" t="s">
        <v>391</v>
      </c>
      <c r="B129" s="121" t="s">
        <v>64</v>
      </c>
      <c r="C129" s="121" t="s">
        <v>18</v>
      </c>
      <c r="D129" s="121" t="s">
        <v>331</v>
      </c>
      <c r="E129" s="121" t="s">
        <v>8</v>
      </c>
      <c r="F129">
        <v>3</v>
      </c>
      <c r="G129" t="s">
        <v>332</v>
      </c>
      <c r="H129" t="s">
        <v>332</v>
      </c>
      <c r="J129" s="130">
        <v>45227</v>
      </c>
      <c r="K129" s="131">
        <v>0.34722222222222227</v>
      </c>
      <c r="L129" s="132">
        <v>0.38194444444444442</v>
      </c>
      <c r="M129" s="121">
        <v>4</v>
      </c>
      <c r="Q129" s="149"/>
      <c r="R129" s="149"/>
    </row>
    <row r="130" spans="1:18">
      <c r="A130" t="s">
        <v>405</v>
      </c>
      <c r="B130" t="s">
        <v>131</v>
      </c>
      <c r="C130" t="s">
        <v>18</v>
      </c>
      <c r="D130" t="s">
        <v>331</v>
      </c>
      <c r="E130" t="s">
        <v>330</v>
      </c>
      <c r="F130">
        <v>3</v>
      </c>
      <c r="G130" t="s">
        <v>332</v>
      </c>
      <c r="H130" t="s">
        <v>332</v>
      </c>
      <c r="I130" t="s">
        <v>479</v>
      </c>
      <c r="J130" s="145">
        <v>45211</v>
      </c>
      <c r="K130" s="118">
        <v>0.82986111111111116</v>
      </c>
      <c r="L130" s="118">
        <v>0.85069444444444453</v>
      </c>
      <c r="Q130" s="116"/>
      <c r="R130" s="116"/>
    </row>
    <row r="131" spans="1:18">
      <c r="A131" t="s">
        <v>406</v>
      </c>
      <c r="B131" t="s">
        <v>32</v>
      </c>
      <c r="C131" t="s">
        <v>18</v>
      </c>
      <c r="D131" t="s">
        <v>331</v>
      </c>
      <c r="E131" t="s">
        <v>330</v>
      </c>
      <c r="F131">
        <v>3</v>
      </c>
      <c r="G131" t="s">
        <v>332</v>
      </c>
      <c r="H131" t="s">
        <v>332</v>
      </c>
      <c r="I131" t="s">
        <v>480</v>
      </c>
      <c r="J131" s="145">
        <v>45211</v>
      </c>
      <c r="K131" s="118">
        <v>0.79166666666666663</v>
      </c>
      <c r="L131" s="118">
        <v>0.82291666666666663</v>
      </c>
      <c r="Q131" s="116"/>
      <c r="R131" s="116"/>
    </row>
    <row r="132" spans="1:18">
      <c r="A132" t="s">
        <v>427</v>
      </c>
      <c r="B132" t="s">
        <v>97</v>
      </c>
      <c r="C132" t="s">
        <v>18</v>
      </c>
      <c r="D132" t="s">
        <v>9</v>
      </c>
      <c r="E132" t="s">
        <v>330</v>
      </c>
      <c r="F132">
        <v>3</v>
      </c>
      <c r="G132" t="s">
        <v>160</v>
      </c>
      <c r="H132" t="s">
        <v>160</v>
      </c>
      <c r="I132" t="s">
        <v>481</v>
      </c>
      <c r="J132" s="145">
        <v>45211</v>
      </c>
      <c r="K132" s="118">
        <v>0.88541666666666663</v>
      </c>
      <c r="L132" s="118">
        <v>0.92708333333333337</v>
      </c>
      <c r="Q132" s="116"/>
      <c r="R132" s="116"/>
    </row>
    <row r="133" spans="1:18">
      <c r="A133" t="s">
        <v>292</v>
      </c>
      <c r="B133" t="s">
        <v>119</v>
      </c>
      <c r="C133" t="s">
        <v>21</v>
      </c>
      <c r="D133" t="s">
        <v>331</v>
      </c>
      <c r="E133" t="s">
        <v>330</v>
      </c>
      <c r="F133">
        <v>3</v>
      </c>
      <c r="G133" t="s">
        <v>332</v>
      </c>
      <c r="H133" t="s">
        <v>332</v>
      </c>
      <c r="I133" t="s">
        <v>479</v>
      </c>
      <c r="J133" s="145">
        <v>45211</v>
      </c>
      <c r="K133" s="118">
        <v>0.29166666666666669</v>
      </c>
      <c r="L133" s="118">
        <v>0.3125</v>
      </c>
      <c r="Q133" s="116"/>
      <c r="R133" s="116"/>
    </row>
    <row r="134" spans="1:18">
      <c r="A134" t="s">
        <v>293</v>
      </c>
      <c r="B134" t="s">
        <v>120</v>
      </c>
      <c r="C134" t="s">
        <v>21</v>
      </c>
      <c r="D134" t="s">
        <v>331</v>
      </c>
      <c r="E134" t="s">
        <v>330</v>
      </c>
      <c r="F134">
        <v>3</v>
      </c>
      <c r="G134" t="s">
        <v>332</v>
      </c>
      <c r="H134" t="s">
        <v>332</v>
      </c>
      <c r="I134" t="s">
        <v>479</v>
      </c>
      <c r="J134" s="145">
        <v>45211</v>
      </c>
      <c r="K134" s="118">
        <v>0.79166666666666663</v>
      </c>
      <c r="L134" s="118">
        <v>0.8125</v>
      </c>
      <c r="Q134" s="116"/>
      <c r="R134" s="116"/>
    </row>
    <row r="135" spans="1:18">
      <c r="A135" t="s">
        <v>294</v>
      </c>
      <c r="B135" t="s">
        <v>121</v>
      </c>
      <c r="C135" t="s">
        <v>21</v>
      </c>
      <c r="D135" t="s">
        <v>331</v>
      </c>
      <c r="E135" t="s">
        <v>330</v>
      </c>
      <c r="F135">
        <v>3</v>
      </c>
      <c r="G135" t="s">
        <v>332</v>
      </c>
      <c r="H135" t="s">
        <v>332</v>
      </c>
      <c r="I135" t="s">
        <v>479</v>
      </c>
      <c r="J135" s="145">
        <v>45211</v>
      </c>
      <c r="K135" s="118">
        <v>0.88194444444444453</v>
      </c>
      <c r="L135" s="118">
        <v>0.90277777777777779</v>
      </c>
      <c r="Q135" s="116"/>
      <c r="R135" s="116"/>
    </row>
    <row r="136" spans="1:18">
      <c r="A136" t="s">
        <v>295</v>
      </c>
      <c r="B136" t="s">
        <v>122</v>
      </c>
      <c r="C136" t="s">
        <v>21</v>
      </c>
      <c r="D136" t="s">
        <v>331</v>
      </c>
      <c r="E136" t="s">
        <v>330</v>
      </c>
      <c r="F136">
        <v>3</v>
      </c>
      <c r="G136" t="s">
        <v>332</v>
      </c>
      <c r="H136" t="s">
        <v>332</v>
      </c>
      <c r="I136" t="s">
        <v>479</v>
      </c>
      <c r="J136" s="145">
        <v>45211</v>
      </c>
      <c r="K136" s="118">
        <v>0.91319444444444453</v>
      </c>
      <c r="L136" s="118">
        <v>0.93402777777777779</v>
      </c>
      <c r="Q136" s="116"/>
      <c r="R136" s="116"/>
    </row>
    <row r="137" spans="1:18">
      <c r="A137" t="s">
        <v>362</v>
      </c>
      <c r="B137" t="s">
        <v>142</v>
      </c>
      <c r="C137" t="s">
        <v>14</v>
      </c>
      <c r="D137" t="s">
        <v>331</v>
      </c>
      <c r="E137" t="s">
        <v>330</v>
      </c>
      <c r="F137">
        <v>2</v>
      </c>
      <c r="G137" t="s">
        <v>332</v>
      </c>
      <c r="H137" t="s">
        <v>332</v>
      </c>
      <c r="I137" s="34" t="s">
        <v>479</v>
      </c>
      <c r="J137" s="146">
        <v>45212</v>
      </c>
      <c r="K137" s="118">
        <v>0.82291666666666663</v>
      </c>
      <c r="L137" s="118">
        <v>0.85416666666666663</v>
      </c>
      <c r="Q137" s="116"/>
      <c r="R137" s="116"/>
    </row>
    <row r="138" spans="1:18">
      <c r="A138" t="s">
        <v>363</v>
      </c>
      <c r="B138" t="s">
        <v>39</v>
      </c>
      <c r="C138" t="s">
        <v>14</v>
      </c>
      <c r="D138" t="s">
        <v>331</v>
      </c>
      <c r="E138" t="s">
        <v>330</v>
      </c>
      <c r="F138">
        <v>3</v>
      </c>
      <c r="G138" t="s">
        <v>332</v>
      </c>
      <c r="H138" t="s">
        <v>332</v>
      </c>
      <c r="I138" s="34" t="s">
        <v>479</v>
      </c>
      <c r="J138" s="146">
        <v>45212</v>
      </c>
      <c r="K138" s="118">
        <v>0.79166666666666663</v>
      </c>
      <c r="L138" s="118">
        <v>0.8125</v>
      </c>
      <c r="Q138" s="116"/>
      <c r="R138" s="116"/>
    </row>
    <row r="139" spans="1:18" hidden="1">
      <c r="A139" s="121" t="s">
        <v>319</v>
      </c>
      <c r="B139" s="121" t="s">
        <v>115</v>
      </c>
      <c r="C139" s="121" t="s">
        <v>21</v>
      </c>
      <c r="D139" s="121" t="s">
        <v>331</v>
      </c>
      <c r="E139" s="121" t="s">
        <v>8</v>
      </c>
      <c r="F139">
        <v>2</v>
      </c>
      <c r="G139" t="s">
        <v>332</v>
      </c>
      <c r="H139" t="s">
        <v>332</v>
      </c>
      <c r="J139" s="130">
        <v>45222</v>
      </c>
      <c r="K139" s="131">
        <v>0.84722222222222221</v>
      </c>
      <c r="L139" s="132">
        <v>0.88888888888888884</v>
      </c>
      <c r="M139" s="121">
        <v>1</v>
      </c>
      <c r="Q139" s="149"/>
      <c r="R139" s="149"/>
    </row>
    <row r="140" spans="1:18">
      <c r="A140" t="s">
        <v>379</v>
      </c>
      <c r="B140" t="s">
        <v>45</v>
      </c>
      <c r="C140" t="s">
        <v>18</v>
      </c>
      <c r="D140" t="s">
        <v>331</v>
      </c>
      <c r="E140" t="s">
        <v>330</v>
      </c>
      <c r="F140">
        <v>2</v>
      </c>
      <c r="G140" t="s">
        <v>332</v>
      </c>
      <c r="H140" t="s">
        <v>332</v>
      </c>
      <c r="I140" t="s">
        <v>479</v>
      </c>
      <c r="J140" s="145">
        <v>45212</v>
      </c>
      <c r="K140" s="118">
        <v>0.80208333333333337</v>
      </c>
      <c r="L140" s="118">
        <v>0.82291666666666663</v>
      </c>
      <c r="Q140" s="116"/>
      <c r="R140" s="116"/>
    </row>
    <row r="141" spans="1:18">
      <c r="A141" t="s">
        <v>380</v>
      </c>
      <c r="B141" t="s">
        <v>191</v>
      </c>
      <c r="C141" t="s">
        <v>18</v>
      </c>
      <c r="D141" t="s">
        <v>331</v>
      </c>
      <c r="E141" t="s">
        <v>330</v>
      </c>
      <c r="F141">
        <v>3</v>
      </c>
      <c r="G141" t="s">
        <v>332</v>
      </c>
      <c r="H141" t="s">
        <v>332</v>
      </c>
      <c r="I141" t="s">
        <v>479</v>
      </c>
      <c r="J141" s="145">
        <v>45212</v>
      </c>
      <c r="K141" s="118">
        <v>0.83333333333333337</v>
      </c>
      <c r="L141" s="118">
        <v>0.85416666666666663</v>
      </c>
      <c r="Q141" s="116"/>
      <c r="R141" s="116"/>
    </row>
    <row r="142" spans="1:18">
      <c r="A142" t="s">
        <v>381</v>
      </c>
      <c r="B142" t="s">
        <v>42</v>
      </c>
      <c r="C142" t="s">
        <v>18</v>
      </c>
      <c r="D142" t="s">
        <v>331</v>
      </c>
      <c r="E142" t="s">
        <v>330</v>
      </c>
      <c r="F142">
        <v>2</v>
      </c>
      <c r="G142" t="s">
        <v>332</v>
      </c>
      <c r="H142" t="s">
        <v>332</v>
      </c>
      <c r="I142" t="s">
        <v>479</v>
      </c>
      <c r="J142" s="145">
        <v>45212</v>
      </c>
      <c r="K142" s="118">
        <v>0.90625</v>
      </c>
      <c r="L142" s="118">
        <v>0.92708333333333337</v>
      </c>
      <c r="Q142" s="116"/>
      <c r="R142" s="116"/>
    </row>
    <row r="143" spans="1:18">
      <c r="A143" t="s">
        <v>297</v>
      </c>
      <c r="B143" t="s">
        <v>59</v>
      </c>
      <c r="C143" t="s">
        <v>21</v>
      </c>
      <c r="D143" t="s">
        <v>331</v>
      </c>
      <c r="E143" t="s">
        <v>330</v>
      </c>
      <c r="F143">
        <v>3</v>
      </c>
      <c r="G143" t="s">
        <v>332</v>
      </c>
      <c r="H143" t="s">
        <v>332</v>
      </c>
      <c r="I143" t="s">
        <v>479</v>
      </c>
      <c r="J143" s="145">
        <v>45212</v>
      </c>
      <c r="K143" s="118">
        <v>0.79166666666666663</v>
      </c>
      <c r="L143" s="118">
        <v>0.8125</v>
      </c>
      <c r="Q143" s="116"/>
      <c r="R143" s="116"/>
    </row>
    <row r="144" spans="1:18">
      <c r="A144" t="s">
        <v>298</v>
      </c>
      <c r="B144" t="s">
        <v>60</v>
      </c>
      <c r="C144" t="s">
        <v>21</v>
      </c>
      <c r="D144" t="s">
        <v>331</v>
      </c>
      <c r="E144" t="s">
        <v>330</v>
      </c>
      <c r="F144">
        <v>3</v>
      </c>
      <c r="G144" t="s">
        <v>332</v>
      </c>
      <c r="H144" t="s">
        <v>332</v>
      </c>
      <c r="I144" t="s">
        <v>479</v>
      </c>
      <c r="J144" s="145">
        <v>45212</v>
      </c>
      <c r="K144" s="118">
        <v>0.88194444444444453</v>
      </c>
      <c r="L144" s="118">
        <v>0.90277777777777779</v>
      </c>
      <c r="Q144" s="116"/>
      <c r="R144" s="116"/>
    </row>
    <row r="145" spans="1:18">
      <c r="A145" t="s">
        <v>299</v>
      </c>
      <c r="B145" t="s">
        <v>123</v>
      </c>
      <c r="C145" t="s">
        <v>21</v>
      </c>
      <c r="D145" t="s">
        <v>331</v>
      </c>
      <c r="E145" t="s">
        <v>330</v>
      </c>
      <c r="F145">
        <v>3</v>
      </c>
      <c r="G145" t="s">
        <v>332</v>
      </c>
      <c r="H145" t="s">
        <v>332</v>
      </c>
      <c r="I145" t="s">
        <v>479</v>
      </c>
      <c r="J145" s="145">
        <v>45212</v>
      </c>
      <c r="K145" s="118">
        <v>0.91319444444444453</v>
      </c>
      <c r="L145" s="118">
        <v>0.93402777777777779</v>
      </c>
      <c r="Q145" s="116"/>
      <c r="R145" s="116"/>
    </row>
    <row r="146" spans="1:18">
      <c r="A146" t="s">
        <v>334</v>
      </c>
      <c r="B146" t="s">
        <v>28</v>
      </c>
      <c r="C146" t="s">
        <v>14</v>
      </c>
      <c r="D146" t="s">
        <v>331</v>
      </c>
      <c r="E146" t="s">
        <v>330</v>
      </c>
      <c r="F146">
        <v>3</v>
      </c>
      <c r="G146" t="s">
        <v>332</v>
      </c>
      <c r="H146" t="s">
        <v>332</v>
      </c>
      <c r="I146" s="34" t="s">
        <v>481</v>
      </c>
      <c r="J146" s="145">
        <v>45213</v>
      </c>
      <c r="K146" s="118">
        <v>0.79166666666666663</v>
      </c>
      <c r="L146" s="118">
        <v>0.83333333333333337</v>
      </c>
      <c r="Q146" s="116"/>
      <c r="R146" s="116"/>
    </row>
    <row r="147" spans="1:18">
      <c r="A147" t="s">
        <v>335</v>
      </c>
      <c r="B147" t="s">
        <v>45</v>
      </c>
      <c r="C147" t="s">
        <v>14</v>
      </c>
      <c r="D147" t="s">
        <v>331</v>
      </c>
      <c r="E147" t="s">
        <v>330</v>
      </c>
      <c r="F147">
        <v>2</v>
      </c>
      <c r="G147" t="s">
        <v>332</v>
      </c>
      <c r="H147" t="s">
        <v>332</v>
      </c>
      <c r="I147" s="34" t="s">
        <v>480</v>
      </c>
      <c r="J147" s="145">
        <v>45213</v>
      </c>
      <c r="K147" s="118">
        <v>0.90625</v>
      </c>
      <c r="L147" s="118">
        <v>0.9375</v>
      </c>
      <c r="Q147" s="116"/>
      <c r="R147" s="116"/>
    </row>
    <row r="148" spans="1:18">
      <c r="A148" t="s">
        <v>336</v>
      </c>
      <c r="B148" t="s">
        <v>130</v>
      </c>
      <c r="C148" t="s">
        <v>14</v>
      </c>
      <c r="D148" t="s">
        <v>331</v>
      </c>
      <c r="E148" t="s">
        <v>330</v>
      </c>
      <c r="F148">
        <v>3</v>
      </c>
      <c r="G148" t="s">
        <v>332</v>
      </c>
      <c r="H148" t="s">
        <v>332</v>
      </c>
      <c r="I148" s="34" t="s">
        <v>479</v>
      </c>
      <c r="J148" s="145">
        <v>45213</v>
      </c>
      <c r="K148" s="118">
        <v>0.29166666666666669</v>
      </c>
      <c r="L148" s="118">
        <v>0.3125</v>
      </c>
      <c r="Q148" s="116"/>
      <c r="R148" s="116"/>
    </row>
    <row r="149" spans="1:18">
      <c r="A149" t="s">
        <v>377</v>
      </c>
      <c r="B149" t="s">
        <v>94</v>
      </c>
      <c r="C149" t="s">
        <v>14</v>
      </c>
      <c r="D149" t="s">
        <v>9</v>
      </c>
      <c r="E149" t="s">
        <v>330</v>
      </c>
      <c r="F149">
        <v>5</v>
      </c>
      <c r="G149" t="s">
        <v>160</v>
      </c>
      <c r="H149" t="s">
        <v>160</v>
      </c>
      <c r="I149" s="34" t="s">
        <v>481</v>
      </c>
      <c r="J149" s="145">
        <v>45213</v>
      </c>
      <c r="K149" s="147" t="s">
        <v>659</v>
      </c>
      <c r="L149" s="118">
        <v>0.83333333333333337</v>
      </c>
      <c r="Q149" s="116"/>
      <c r="R149" s="116"/>
    </row>
    <row r="150" spans="1:18">
      <c r="A150" t="s">
        <v>300</v>
      </c>
      <c r="B150" t="s">
        <v>62</v>
      </c>
      <c r="C150" t="s">
        <v>21</v>
      </c>
      <c r="D150" t="s">
        <v>331</v>
      </c>
      <c r="E150" t="s">
        <v>330</v>
      </c>
      <c r="F150">
        <v>3</v>
      </c>
      <c r="G150" t="s">
        <v>332</v>
      </c>
      <c r="H150" t="s">
        <v>332</v>
      </c>
      <c r="I150" t="s">
        <v>479</v>
      </c>
      <c r="J150" s="145">
        <v>45213</v>
      </c>
      <c r="K150" s="118">
        <v>0.29166666666666669</v>
      </c>
      <c r="L150" s="118">
        <v>0.3125</v>
      </c>
      <c r="Q150" s="116"/>
      <c r="R150" s="116"/>
    </row>
    <row r="151" spans="1:18">
      <c r="A151" t="s">
        <v>301</v>
      </c>
      <c r="B151" t="s">
        <v>68</v>
      </c>
      <c r="C151" t="s">
        <v>21</v>
      </c>
      <c r="D151" t="s">
        <v>331</v>
      </c>
      <c r="E151" t="s">
        <v>330</v>
      </c>
      <c r="F151">
        <v>2</v>
      </c>
      <c r="G151" t="s">
        <v>332</v>
      </c>
      <c r="H151" t="s">
        <v>332</v>
      </c>
      <c r="I151" t="s">
        <v>480</v>
      </c>
      <c r="J151" s="145">
        <v>45213</v>
      </c>
      <c r="K151" s="118">
        <v>0.29166666666666669</v>
      </c>
      <c r="L151" s="118">
        <v>0.32291666666666669</v>
      </c>
      <c r="Q151" s="116"/>
      <c r="R151" s="116"/>
    </row>
    <row r="152" spans="1:18">
      <c r="A152" t="s">
        <v>302</v>
      </c>
      <c r="B152" t="s">
        <v>183</v>
      </c>
      <c r="C152" t="s">
        <v>21</v>
      </c>
      <c r="D152" t="s">
        <v>331</v>
      </c>
      <c r="E152" t="s">
        <v>330</v>
      </c>
      <c r="F152">
        <v>1</v>
      </c>
      <c r="G152" t="s">
        <v>332</v>
      </c>
      <c r="H152" t="s">
        <v>332</v>
      </c>
      <c r="I152" t="s">
        <v>481</v>
      </c>
      <c r="J152" s="145">
        <v>45213</v>
      </c>
      <c r="K152" s="118">
        <v>0.88541666666666663</v>
      </c>
      <c r="L152" s="118">
        <v>0.92708333333333337</v>
      </c>
      <c r="Q152" s="116"/>
      <c r="R152" s="116"/>
    </row>
    <row r="153" spans="1:18">
      <c r="A153" t="s">
        <v>337</v>
      </c>
      <c r="B153" t="s">
        <v>42</v>
      </c>
      <c r="C153" t="s">
        <v>14</v>
      </c>
      <c r="D153" t="s">
        <v>331</v>
      </c>
      <c r="E153" t="s">
        <v>330</v>
      </c>
      <c r="F153">
        <v>2</v>
      </c>
      <c r="G153" t="s">
        <v>332</v>
      </c>
      <c r="H153" t="s">
        <v>332</v>
      </c>
      <c r="I153" s="34" t="s">
        <v>479</v>
      </c>
      <c r="J153" s="145">
        <v>45214</v>
      </c>
      <c r="K153" s="118">
        <v>0.29166666666666669</v>
      </c>
      <c r="L153" s="118">
        <v>0.3125</v>
      </c>
      <c r="Q153" s="116"/>
      <c r="R153" s="116"/>
    </row>
    <row r="154" spans="1:18">
      <c r="A154" t="s">
        <v>464</v>
      </c>
      <c r="B154" t="s">
        <v>461</v>
      </c>
      <c r="C154" t="s">
        <v>21</v>
      </c>
      <c r="D154" t="s">
        <v>9</v>
      </c>
      <c r="E154" t="s">
        <v>330</v>
      </c>
      <c r="F154">
        <v>3</v>
      </c>
      <c r="G154" t="s">
        <v>160</v>
      </c>
      <c r="H154" t="s">
        <v>160</v>
      </c>
      <c r="J154" s="145">
        <v>45214</v>
      </c>
      <c r="K154" s="118">
        <v>0.88541666666666663</v>
      </c>
      <c r="L154" s="118">
        <v>0.92708333333333337</v>
      </c>
      <c r="Q154" s="116"/>
      <c r="R154" s="116"/>
    </row>
    <row r="155" spans="1:18">
      <c r="A155" t="s">
        <v>435</v>
      </c>
      <c r="B155" t="s">
        <v>192</v>
      </c>
      <c r="C155" t="s">
        <v>26</v>
      </c>
      <c r="D155" t="s">
        <v>9</v>
      </c>
      <c r="E155" t="s">
        <v>330</v>
      </c>
      <c r="G155" t="s">
        <v>208</v>
      </c>
      <c r="H155" t="s">
        <v>208</v>
      </c>
      <c r="J155" s="145">
        <v>45216</v>
      </c>
      <c r="L155" s="118">
        <v>0.75</v>
      </c>
      <c r="Q155" s="116"/>
      <c r="R155" s="116"/>
    </row>
    <row r="156" spans="1:18" hidden="1">
      <c r="A156" s="121" t="s">
        <v>310</v>
      </c>
      <c r="B156" s="121" t="s">
        <v>105</v>
      </c>
      <c r="C156" s="121" t="s">
        <v>21</v>
      </c>
      <c r="D156" s="121" t="s">
        <v>331</v>
      </c>
      <c r="E156" s="121" t="s">
        <v>8</v>
      </c>
      <c r="F156">
        <v>3</v>
      </c>
      <c r="G156" t="s">
        <v>332</v>
      </c>
      <c r="H156" t="s">
        <v>332</v>
      </c>
      <c r="J156" s="130">
        <v>45223</v>
      </c>
      <c r="K156" s="131">
        <v>0.84722222222222221</v>
      </c>
      <c r="L156" s="132">
        <v>0.63888888888888895</v>
      </c>
      <c r="M156" s="121">
        <v>1</v>
      </c>
      <c r="Q156" s="149"/>
      <c r="R156" s="149"/>
    </row>
    <row r="157" spans="1:18" hidden="1">
      <c r="A157" s="121" t="s">
        <v>463</v>
      </c>
      <c r="B157" s="121" t="s">
        <v>445</v>
      </c>
      <c r="C157" s="121" t="s">
        <v>14</v>
      </c>
      <c r="D157" s="121" t="s">
        <v>9</v>
      </c>
      <c r="E157" s="121" t="s">
        <v>8</v>
      </c>
      <c r="F157">
        <v>6</v>
      </c>
      <c r="G157" t="s">
        <v>160</v>
      </c>
      <c r="H157" t="s">
        <v>160</v>
      </c>
      <c r="J157" s="130">
        <v>45224</v>
      </c>
      <c r="K157" s="131">
        <v>0.84722222222222221</v>
      </c>
      <c r="L157" s="132">
        <v>0.89236111111111116</v>
      </c>
      <c r="M157" s="121">
        <v>2</v>
      </c>
      <c r="Q157" s="149"/>
      <c r="R157" s="149"/>
    </row>
    <row r="158" spans="1:18" hidden="1">
      <c r="A158" s="121" t="s">
        <v>276</v>
      </c>
      <c r="B158" s="121" t="s">
        <v>76</v>
      </c>
      <c r="C158" s="121" t="s">
        <v>11</v>
      </c>
      <c r="D158" s="121" t="s">
        <v>9</v>
      </c>
      <c r="E158" s="121" t="s">
        <v>8</v>
      </c>
      <c r="F158">
        <v>3</v>
      </c>
      <c r="G158" t="s">
        <v>160</v>
      </c>
      <c r="H158" t="s">
        <v>160</v>
      </c>
      <c r="J158" s="130">
        <v>45225</v>
      </c>
      <c r="K158" s="131">
        <v>0.84722222222222221</v>
      </c>
      <c r="L158" s="132">
        <v>0.875</v>
      </c>
      <c r="M158" s="121">
        <v>2</v>
      </c>
      <c r="Q158" s="149"/>
      <c r="R158" s="149"/>
    </row>
    <row r="159" spans="1:18" hidden="1">
      <c r="A159" s="121" t="s">
        <v>417</v>
      </c>
      <c r="B159" s="121" t="s">
        <v>81</v>
      </c>
      <c r="C159" s="121" t="s">
        <v>18</v>
      </c>
      <c r="D159" s="121" t="s">
        <v>331</v>
      </c>
      <c r="E159" s="121" t="s">
        <v>8</v>
      </c>
      <c r="F159">
        <v>3</v>
      </c>
      <c r="G159" t="s">
        <v>332</v>
      </c>
      <c r="H159" t="s">
        <v>332</v>
      </c>
      <c r="J159" s="130">
        <v>45225</v>
      </c>
      <c r="K159" s="131">
        <v>0.84722222222222221</v>
      </c>
      <c r="L159" s="132">
        <v>0.875</v>
      </c>
      <c r="M159" s="121">
        <v>3</v>
      </c>
      <c r="Q159" s="149"/>
      <c r="R159" s="149"/>
    </row>
    <row r="160" spans="1:18" hidden="1">
      <c r="A160" s="121" t="s">
        <v>465</v>
      </c>
      <c r="B160" s="121" t="s">
        <v>86</v>
      </c>
      <c r="C160" s="121" t="s">
        <v>21</v>
      </c>
      <c r="D160" s="121" t="s">
        <v>9</v>
      </c>
      <c r="E160" s="121" t="s">
        <v>8</v>
      </c>
      <c r="F160">
        <v>6</v>
      </c>
      <c r="G160" t="s">
        <v>160</v>
      </c>
      <c r="H160" t="s">
        <v>160</v>
      </c>
      <c r="J160" s="130">
        <v>45225</v>
      </c>
      <c r="K160" s="131">
        <v>0.84722222222222221</v>
      </c>
      <c r="L160" s="132">
        <v>0.88888888888888884</v>
      </c>
      <c r="M160" s="121">
        <v>1</v>
      </c>
      <c r="Q160" s="149"/>
      <c r="R160" s="149"/>
    </row>
    <row r="161" spans="1:18" hidden="1">
      <c r="A161" s="121" t="s">
        <v>429</v>
      </c>
      <c r="B161" s="121" t="s">
        <v>86</v>
      </c>
      <c r="C161" s="121" t="s">
        <v>18</v>
      </c>
      <c r="D161" s="121" t="s">
        <v>9</v>
      </c>
      <c r="E161" s="121" t="s">
        <v>8</v>
      </c>
      <c r="F161">
        <v>6</v>
      </c>
      <c r="G161" t="s">
        <v>160</v>
      </c>
      <c r="H161" t="s">
        <v>160</v>
      </c>
      <c r="J161" s="130">
        <v>45226</v>
      </c>
      <c r="K161" s="131">
        <v>0.84722222222222221</v>
      </c>
      <c r="L161" s="132">
        <v>0.88888888888888884</v>
      </c>
      <c r="M161" s="121">
        <v>1</v>
      </c>
      <c r="Q161" s="149"/>
      <c r="R161" s="149"/>
    </row>
    <row r="162" spans="1:18" hidden="1">
      <c r="A162" s="121" t="s">
        <v>234</v>
      </c>
      <c r="B162" s="121" t="s">
        <v>61</v>
      </c>
      <c r="C162" s="121" t="s">
        <v>11</v>
      </c>
      <c r="D162" s="121" t="s">
        <v>331</v>
      </c>
      <c r="E162" s="121" t="s">
        <v>8</v>
      </c>
      <c r="F162">
        <v>3</v>
      </c>
      <c r="G162" t="s">
        <v>332</v>
      </c>
      <c r="H162" t="s">
        <v>332</v>
      </c>
      <c r="J162" s="130">
        <v>45223</v>
      </c>
      <c r="K162" s="131">
        <v>0.35069444444444442</v>
      </c>
      <c r="L162" s="132">
        <v>0.34375</v>
      </c>
      <c r="M162" s="121">
        <v>4</v>
      </c>
      <c r="Q162" s="149"/>
      <c r="R162" s="149"/>
    </row>
    <row r="163" spans="1:18" hidden="1">
      <c r="A163" s="121" t="s">
        <v>258</v>
      </c>
      <c r="B163" s="121" t="s">
        <v>453</v>
      </c>
      <c r="C163" s="121" t="s">
        <v>11</v>
      </c>
      <c r="D163" s="121" t="s">
        <v>331</v>
      </c>
      <c r="E163" s="121" t="s">
        <v>8</v>
      </c>
      <c r="F163">
        <v>3</v>
      </c>
      <c r="G163" t="s">
        <v>332</v>
      </c>
      <c r="H163" t="s">
        <v>332</v>
      </c>
      <c r="J163" s="130">
        <v>45224</v>
      </c>
      <c r="K163" s="131">
        <v>0.35069444444444442</v>
      </c>
      <c r="L163" s="132">
        <v>0.375</v>
      </c>
      <c r="M163" s="121">
        <v>4</v>
      </c>
      <c r="Q163" s="149"/>
      <c r="R163" s="149"/>
    </row>
    <row r="164" spans="1:18" hidden="1">
      <c r="A164" s="121" t="s">
        <v>420</v>
      </c>
      <c r="B164" s="121" t="s">
        <v>78</v>
      </c>
      <c r="C164" s="121" t="s">
        <v>18</v>
      </c>
      <c r="D164" s="121" t="s">
        <v>331</v>
      </c>
      <c r="E164" s="121" t="s">
        <v>8</v>
      </c>
      <c r="F164">
        <v>3</v>
      </c>
      <c r="G164" t="s">
        <v>332</v>
      </c>
      <c r="H164" t="s">
        <v>332</v>
      </c>
      <c r="J164" s="130">
        <v>45222</v>
      </c>
      <c r="K164" s="131">
        <v>0.85069444444444453</v>
      </c>
      <c r="L164" s="132">
        <v>0.88888888888888884</v>
      </c>
      <c r="M164" s="121">
        <v>2</v>
      </c>
      <c r="Q164" s="149"/>
      <c r="R164" s="149"/>
    </row>
    <row r="165" spans="1:18" hidden="1">
      <c r="A165" s="121" t="s">
        <v>424</v>
      </c>
      <c r="B165" s="121" t="s">
        <v>84</v>
      </c>
      <c r="C165" s="121" t="s">
        <v>18</v>
      </c>
      <c r="D165" s="121" t="s">
        <v>331</v>
      </c>
      <c r="E165" s="121" t="s">
        <v>8</v>
      </c>
      <c r="F165">
        <v>3</v>
      </c>
      <c r="G165" t="s">
        <v>332</v>
      </c>
      <c r="H165" t="s">
        <v>332</v>
      </c>
      <c r="J165" s="130">
        <v>45223</v>
      </c>
      <c r="K165" s="131">
        <v>0.85069444444444453</v>
      </c>
      <c r="L165" s="132">
        <v>0.89236111111111116</v>
      </c>
      <c r="M165" s="121">
        <v>1</v>
      </c>
      <c r="Q165" s="149"/>
      <c r="R165" s="149"/>
    </row>
    <row r="166" spans="1:18" hidden="1">
      <c r="A166" s="121" t="s">
        <v>272</v>
      </c>
      <c r="B166" s="121" t="s">
        <v>84</v>
      </c>
      <c r="C166" s="121" t="s">
        <v>11</v>
      </c>
      <c r="D166" s="121" t="s">
        <v>331</v>
      </c>
      <c r="E166" s="121" t="s">
        <v>8</v>
      </c>
      <c r="F166">
        <v>3</v>
      </c>
      <c r="G166" t="s">
        <v>332</v>
      </c>
      <c r="H166" t="s">
        <v>332</v>
      </c>
      <c r="J166" s="130">
        <v>45224</v>
      </c>
      <c r="K166" s="131">
        <v>0.85069444444444453</v>
      </c>
      <c r="L166" s="132">
        <v>0.88888888888888884</v>
      </c>
      <c r="M166" s="121">
        <v>1</v>
      </c>
      <c r="Q166" s="149"/>
      <c r="R166" s="149"/>
    </row>
    <row r="167" spans="1:18" hidden="1">
      <c r="A167" s="121" t="s">
        <v>270</v>
      </c>
      <c r="B167" s="121" t="s">
        <v>82</v>
      </c>
      <c r="C167" s="121" t="s">
        <v>11</v>
      </c>
      <c r="D167" s="121" t="s">
        <v>331</v>
      </c>
      <c r="E167" s="121" t="s">
        <v>8</v>
      </c>
      <c r="F167">
        <v>3</v>
      </c>
      <c r="G167" t="s">
        <v>332</v>
      </c>
      <c r="H167" t="s">
        <v>332</v>
      </c>
      <c r="J167" s="130">
        <v>45225</v>
      </c>
      <c r="K167" s="131">
        <v>0.85069444444444453</v>
      </c>
      <c r="L167" s="132">
        <v>0.88888888888888884</v>
      </c>
      <c r="M167" s="121">
        <v>4</v>
      </c>
      <c r="Q167" s="149"/>
      <c r="R167" s="149"/>
    </row>
    <row r="168" spans="1:18" hidden="1">
      <c r="A168" s="121" t="s">
        <v>313</v>
      </c>
      <c r="B168" s="121" t="s">
        <v>111</v>
      </c>
      <c r="C168" s="121" t="s">
        <v>21</v>
      </c>
      <c r="D168" s="121" t="s">
        <v>331</v>
      </c>
      <c r="E168" s="121" t="s">
        <v>8</v>
      </c>
      <c r="F168">
        <v>2</v>
      </c>
      <c r="G168" t="s">
        <v>333</v>
      </c>
      <c r="H168" t="s">
        <v>333</v>
      </c>
      <c r="J168" s="130">
        <v>45223</v>
      </c>
      <c r="K168" s="131">
        <v>0.35416666666666669</v>
      </c>
      <c r="L168" s="132">
        <v>0.88888888888888884</v>
      </c>
      <c r="M168" s="121">
        <v>5</v>
      </c>
      <c r="Q168" s="149"/>
      <c r="R168" s="149"/>
    </row>
    <row r="169" spans="1:18" hidden="1">
      <c r="A169" s="121" t="s">
        <v>373</v>
      </c>
      <c r="B169" s="121" t="s">
        <v>80</v>
      </c>
      <c r="C169" s="121" t="s">
        <v>14</v>
      </c>
      <c r="D169" s="121" t="s">
        <v>331</v>
      </c>
      <c r="E169" s="121" t="s">
        <v>8</v>
      </c>
      <c r="F169">
        <v>3</v>
      </c>
      <c r="G169" t="s">
        <v>332</v>
      </c>
      <c r="H169" t="s">
        <v>332</v>
      </c>
      <c r="J169" s="130">
        <v>45224</v>
      </c>
      <c r="K169" s="131">
        <v>0.35416666666666669</v>
      </c>
      <c r="L169" s="132">
        <v>0.38541666666666669</v>
      </c>
      <c r="M169" s="121">
        <v>3</v>
      </c>
      <c r="Q169" s="149"/>
      <c r="R169" s="149"/>
    </row>
    <row r="170" spans="1:18" hidden="1">
      <c r="A170" s="121" t="s">
        <v>274</v>
      </c>
      <c r="B170" s="121" t="s">
        <v>63</v>
      </c>
      <c r="C170" s="121" t="s">
        <v>11</v>
      </c>
      <c r="D170" s="121" t="s">
        <v>331</v>
      </c>
      <c r="E170" s="121" t="s">
        <v>8</v>
      </c>
      <c r="F170">
        <v>2</v>
      </c>
      <c r="G170" t="s">
        <v>160</v>
      </c>
      <c r="H170" t="s">
        <v>160</v>
      </c>
      <c r="J170" s="130">
        <v>45222</v>
      </c>
      <c r="K170" s="131">
        <v>0.36458333333333331</v>
      </c>
      <c r="L170" s="132">
        <v>0.37847222222222227</v>
      </c>
      <c r="M170" s="121">
        <v>4</v>
      </c>
      <c r="Q170" s="149"/>
      <c r="R170" s="149"/>
    </row>
    <row r="171" spans="1:18" hidden="1">
      <c r="A171" s="121" t="s">
        <v>286</v>
      </c>
      <c r="B171" s="121" t="s">
        <v>195</v>
      </c>
      <c r="C171" s="121" t="s">
        <v>21</v>
      </c>
      <c r="D171" s="121" t="s">
        <v>330</v>
      </c>
      <c r="E171" s="121" t="s">
        <v>8</v>
      </c>
      <c r="J171" s="130">
        <v>45225</v>
      </c>
      <c r="K171" s="131">
        <v>0.89583333333333337</v>
      </c>
      <c r="L171" s="132">
        <v>0.9375</v>
      </c>
      <c r="M171" s="121">
        <v>4</v>
      </c>
      <c r="Q171" s="149"/>
      <c r="R171" s="149"/>
    </row>
    <row r="172" spans="1:18" hidden="1">
      <c r="A172" s="121" t="s">
        <v>419</v>
      </c>
      <c r="B172" s="121" t="s">
        <v>74</v>
      </c>
      <c r="C172" s="121" t="s">
        <v>18</v>
      </c>
      <c r="D172" s="121" t="s">
        <v>331</v>
      </c>
      <c r="E172" s="121" t="s">
        <v>8</v>
      </c>
      <c r="F172">
        <v>3</v>
      </c>
      <c r="G172" t="s">
        <v>332</v>
      </c>
      <c r="H172" t="s">
        <v>332</v>
      </c>
      <c r="J172" s="130">
        <v>45225</v>
      </c>
      <c r="K172" s="131">
        <v>0.88194444444444453</v>
      </c>
      <c r="L172" s="132">
        <v>0.91319444444444453</v>
      </c>
      <c r="M172" s="121">
        <v>3</v>
      </c>
      <c r="Q172" s="149"/>
      <c r="R172" s="149"/>
    </row>
    <row r="173" spans="1:18" hidden="1">
      <c r="A173" s="121" t="s">
        <v>441</v>
      </c>
      <c r="B173" s="121" t="s">
        <v>792</v>
      </c>
      <c r="C173" s="121" t="s">
        <v>26</v>
      </c>
      <c r="D173" s="121" t="s">
        <v>9</v>
      </c>
      <c r="E173" s="121" t="s">
        <v>8</v>
      </c>
      <c r="F173" s="34"/>
      <c r="G173" s="34"/>
      <c r="H173" s="34"/>
      <c r="I173" s="34"/>
      <c r="J173" s="140">
        <v>45221</v>
      </c>
      <c r="K173" s="141">
        <v>0.58333333333333337</v>
      </c>
      <c r="L173" s="142">
        <v>0.625</v>
      </c>
      <c r="M173" s="143">
        <v>4</v>
      </c>
      <c r="Q173" s="149"/>
      <c r="R173" s="149"/>
    </row>
    <row r="174" spans="1:18" hidden="1">
      <c r="A174" s="121" t="s">
        <v>440</v>
      </c>
      <c r="B174" s="121" t="s">
        <v>467</v>
      </c>
      <c r="C174" s="121" t="s">
        <v>26</v>
      </c>
      <c r="D174" s="121" t="s">
        <v>9</v>
      </c>
      <c r="E174" s="121" t="s">
        <v>8</v>
      </c>
      <c r="F174">
        <v>6</v>
      </c>
      <c r="G174" t="s">
        <v>208</v>
      </c>
      <c r="H174" t="s">
        <v>208</v>
      </c>
      <c r="J174" s="140">
        <v>45221</v>
      </c>
      <c r="K174" s="131">
        <v>0.88541666666666663</v>
      </c>
      <c r="L174" s="132">
        <v>0.9375</v>
      </c>
      <c r="M174" s="121">
        <v>1</v>
      </c>
      <c r="Q174" s="149"/>
      <c r="R174" s="149"/>
    </row>
    <row r="175" spans="1:18" hidden="1">
      <c r="A175" s="121" t="s">
        <v>409</v>
      </c>
      <c r="B175" s="121" t="s">
        <v>196</v>
      </c>
      <c r="C175" s="121" t="s">
        <v>18</v>
      </c>
      <c r="D175" s="121" t="s">
        <v>331</v>
      </c>
      <c r="E175" s="121" t="s">
        <v>8</v>
      </c>
      <c r="F175">
        <v>3</v>
      </c>
      <c r="G175" t="s">
        <v>332</v>
      </c>
      <c r="H175" t="s">
        <v>332</v>
      </c>
      <c r="J175" s="130">
        <v>45222</v>
      </c>
      <c r="K175" s="131">
        <v>0.89583333333333337</v>
      </c>
      <c r="L175" s="132">
        <v>0.9375</v>
      </c>
      <c r="M175" s="121">
        <v>4</v>
      </c>
      <c r="Q175" s="149"/>
      <c r="R175" s="149"/>
    </row>
    <row r="176" spans="1:18">
      <c r="A176" t="s">
        <v>431</v>
      </c>
      <c r="B176" t="s">
        <v>102</v>
      </c>
      <c r="C176" t="s">
        <v>26</v>
      </c>
      <c r="D176" t="s">
        <v>9</v>
      </c>
      <c r="E176" t="s">
        <v>330</v>
      </c>
      <c r="G176" t="s">
        <v>208</v>
      </c>
      <c r="H176" t="s">
        <v>208</v>
      </c>
      <c r="J176" s="145">
        <v>45217</v>
      </c>
      <c r="L176" s="118">
        <v>0.75</v>
      </c>
      <c r="Q176" s="116"/>
      <c r="R176" s="116"/>
    </row>
    <row r="177" spans="1:25" hidden="1">
      <c r="A177" s="121" t="s">
        <v>423</v>
      </c>
      <c r="B177" s="121" t="s">
        <v>95</v>
      </c>
      <c r="C177" s="121" t="s">
        <v>18</v>
      </c>
      <c r="D177" s="121" t="s">
        <v>331</v>
      </c>
      <c r="E177" s="121" t="s">
        <v>8</v>
      </c>
      <c r="F177">
        <v>3</v>
      </c>
      <c r="G177" t="s">
        <v>332</v>
      </c>
      <c r="H177" t="s">
        <v>332</v>
      </c>
      <c r="J177" s="130">
        <v>45222</v>
      </c>
      <c r="K177" s="131">
        <v>0.89583333333333337</v>
      </c>
      <c r="L177" s="132">
        <v>0.9375</v>
      </c>
      <c r="M177" s="121">
        <v>5</v>
      </c>
      <c r="Q177" s="149"/>
      <c r="R177" s="149"/>
    </row>
    <row r="178" spans="1:25" hidden="1">
      <c r="A178" s="121" t="s">
        <v>491</v>
      </c>
      <c r="B178" s="121" t="s">
        <v>456</v>
      </c>
      <c r="C178" s="121" t="s">
        <v>21</v>
      </c>
      <c r="D178" s="121" t="s">
        <v>9</v>
      </c>
      <c r="E178" s="121" t="s">
        <v>8</v>
      </c>
      <c r="F178">
        <v>4</v>
      </c>
      <c r="G178" t="s">
        <v>160</v>
      </c>
      <c r="H178" t="s">
        <v>160</v>
      </c>
      <c r="J178" s="130">
        <v>45222</v>
      </c>
      <c r="K178" s="131">
        <v>0.89583333333333337</v>
      </c>
      <c r="L178" s="132">
        <v>0.9375</v>
      </c>
      <c r="M178" s="121">
        <v>1</v>
      </c>
      <c r="Q178" s="149"/>
      <c r="R178" s="149"/>
    </row>
    <row r="179" spans="1:25">
      <c r="A179" t="s">
        <v>432</v>
      </c>
      <c r="B179" t="s">
        <v>100</v>
      </c>
      <c r="C179" t="s">
        <v>26</v>
      </c>
      <c r="D179" t="s">
        <v>9</v>
      </c>
      <c r="E179" t="s">
        <v>330</v>
      </c>
      <c r="G179" t="s">
        <v>208</v>
      </c>
      <c r="H179" t="s">
        <v>208</v>
      </c>
      <c r="J179" s="145">
        <v>45219</v>
      </c>
      <c r="L179" s="118">
        <v>0.75</v>
      </c>
      <c r="Q179" s="116"/>
      <c r="R179" s="116"/>
    </row>
    <row r="180" spans="1:25">
      <c r="A180" t="s">
        <v>433</v>
      </c>
      <c r="B180" t="s">
        <v>104</v>
      </c>
      <c r="C180" t="s">
        <v>26</v>
      </c>
      <c r="D180" t="s">
        <v>9</v>
      </c>
      <c r="E180" t="s">
        <v>330</v>
      </c>
      <c r="G180" t="s">
        <v>208</v>
      </c>
      <c r="H180" t="s">
        <v>208</v>
      </c>
      <c r="J180" s="145">
        <v>45220</v>
      </c>
      <c r="L180" s="118">
        <v>0.75</v>
      </c>
      <c r="Q180" s="116"/>
      <c r="R180" s="116"/>
    </row>
    <row r="181" spans="1:25">
      <c r="A181" t="s">
        <v>434</v>
      </c>
      <c r="B181" t="s">
        <v>110</v>
      </c>
      <c r="C181" t="s">
        <v>26</v>
      </c>
      <c r="D181" t="s">
        <v>9</v>
      </c>
      <c r="E181" t="s">
        <v>330</v>
      </c>
      <c r="G181" t="s">
        <v>208</v>
      </c>
      <c r="H181" t="s">
        <v>208</v>
      </c>
      <c r="J181" s="145">
        <v>45221</v>
      </c>
      <c r="L181" s="118">
        <v>0.75</v>
      </c>
      <c r="Q181" s="116"/>
      <c r="R181" s="116"/>
      <c r="U181" s="113"/>
      <c r="X181" s="113" t="s">
        <v>208</v>
      </c>
    </row>
    <row r="182" spans="1:25">
      <c r="A182" t="s">
        <v>279</v>
      </c>
      <c r="B182" t="s">
        <v>178</v>
      </c>
      <c r="C182" t="s">
        <v>21</v>
      </c>
      <c r="D182" t="s">
        <v>331</v>
      </c>
      <c r="E182" t="s">
        <v>330</v>
      </c>
      <c r="F182">
        <v>3</v>
      </c>
      <c r="G182" t="s">
        <v>333</v>
      </c>
      <c r="H182" t="s">
        <v>333</v>
      </c>
      <c r="J182" s="145">
        <v>45222</v>
      </c>
      <c r="L182" s="118">
        <v>0.75</v>
      </c>
      <c r="Q182" s="116"/>
      <c r="R182" s="116"/>
    </row>
    <row r="183" spans="1:25">
      <c r="A183" t="s">
        <v>288</v>
      </c>
      <c r="B183" t="s">
        <v>50</v>
      </c>
      <c r="C183" t="s">
        <v>21</v>
      </c>
      <c r="D183" t="s">
        <v>331</v>
      </c>
      <c r="E183" t="s">
        <v>330</v>
      </c>
      <c r="F183">
        <v>3</v>
      </c>
      <c r="G183" t="s">
        <v>332</v>
      </c>
      <c r="H183" t="s">
        <v>332</v>
      </c>
      <c r="I183" t="s">
        <v>479</v>
      </c>
      <c r="J183" s="145" t="s">
        <v>793</v>
      </c>
      <c r="K183" s="118">
        <v>0.91319444444444453</v>
      </c>
      <c r="L183" s="118">
        <v>0.93402777777777779</v>
      </c>
      <c r="X183" t="str" cm="1">
        <f t="array" ref="X183:X192">_xlfn._xlws.FILTER(tbl_programList4[[ mvmt]],tbl_programList4[Position]=X181)</f>
        <v>GN13</v>
      </c>
      <c r="Y183" t="str" cm="1">
        <f t="array" ref="Y183:Y192">_xlfn._xlws.FILTER(tbl_programList4[Pr. Name],tbl_programList4[Position]=X181)</f>
        <v>QAWWALI URD</v>
      </c>
    </row>
    <row r="184" spans="1:25" hidden="1">
      <c r="A184" s="121" t="s">
        <v>239</v>
      </c>
      <c r="B184" s="121" t="s">
        <v>64</v>
      </c>
      <c r="C184" s="121" t="s">
        <v>11</v>
      </c>
      <c r="D184" s="121" t="s">
        <v>331</v>
      </c>
      <c r="E184" s="121" t="s">
        <v>8</v>
      </c>
      <c r="F184">
        <v>3</v>
      </c>
      <c r="G184" t="s">
        <v>332</v>
      </c>
      <c r="H184" t="s">
        <v>332</v>
      </c>
      <c r="J184" s="130">
        <v>45223</v>
      </c>
      <c r="K184" s="150">
        <v>0.89583333333333337</v>
      </c>
      <c r="L184" s="151">
        <v>0.375</v>
      </c>
      <c r="M184" s="121">
        <v>4</v>
      </c>
      <c r="Q184" s="149"/>
      <c r="R184" s="149"/>
      <c r="X184" t="str">
        <v>GN11</v>
      </c>
      <c r="Y184" t="str">
        <v>MUNĀẒARAH FINAL</v>
      </c>
    </row>
    <row r="185" spans="1:25" hidden="1">
      <c r="A185" s="121" t="s">
        <v>466</v>
      </c>
      <c r="B185" s="121" t="s">
        <v>112</v>
      </c>
      <c r="C185" s="121" t="s">
        <v>26</v>
      </c>
      <c r="D185" s="121" t="s">
        <v>9</v>
      </c>
      <c r="E185" s="121" t="s">
        <v>8</v>
      </c>
      <c r="F185">
        <v>3</v>
      </c>
      <c r="G185" t="s">
        <v>208</v>
      </c>
      <c r="H185" t="s">
        <v>208</v>
      </c>
      <c r="J185" s="130">
        <v>45224</v>
      </c>
      <c r="K185" s="131">
        <v>0.89583333333333337</v>
      </c>
      <c r="L185" s="132">
        <v>0.9375</v>
      </c>
      <c r="M185" s="121">
        <v>1</v>
      </c>
      <c r="Q185" s="149"/>
      <c r="R185" s="149"/>
      <c r="X185" t="str">
        <v>GN07</v>
      </c>
      <c r="Y185" t="str">
        <v>DEBATE ENGLISH</v>
      </c>
    </row>
    <row r="186" spans="1:25" hidden="1">
      <c r="A186" s="121" t="s">
        <v>286</v>
      </c>
      <c r="B186" s="121" t="s">
        <v>195</v>
      </c>
      <c r="C186" s="121" t="s">
        <v>21</v>
      </c>
      <c r="D186" s="121" t="s">
        <v>331</v>
      </c>
      <c r="E186" s="121" t="s">
        <v>8</v>
      </c>
      <c r="F186">
        <v>2</v>
      </c>
      <c r="G186" t="s">
        <v>332</v>
      </c>
      <c r="H186" t="s">
        <v>332</v>
      </c>
      <c r="J186" s="130">
        <v>45225</v>
      </c>
      <c r="K186" s="131">
        <v>0.89583333333333337</v>
      </c>
      <c r="L186" s="132">
        <v>0.9375</v>
      </c>
      <c r="M186" s="121">
        <v>4</v>
      </c>
      <c r="Q186" s="149"/>
      <c r="R186" s="149"/>
      <c r="X186" t="str">
        <v>GN05</v>
      </c>
      <c r="Y186" t="str">
        <v>WALL PAINTING</v>
      </c>
    </row>
    <row r="187" spans="1:25" hidden="1">
      <c r="A187" s="121" t="s">
        <v>321</v>
      </c>
      <c r="B187" s="121" t="s">
        <v>116</v>
      </c>
      <c r="C187" s="121" t="s">
        <v>21</v>
      </c>
      <c r="D187" s="121" t="s">
        <v>331</v>
      </c>
      <c r="E187" s="121" t="s">
        <v>8</v>
      </c>
      <c r="F187">
        <v>3</v>
      </c>
      <c r="G187" t="s">
        <v>332</v>
      </c>
      <c r="H187" t="s">
        <v>332</v>
      </c>
      <c r="J187" s="130">
        <v>45225</v>
      </c>
      <c r="K187" s="131">
        <v>0.89583333333333337</v>
      </c>
      <c r="L187" s="132">
        <v>0.9375</v>
      </c>
      <c r="M187" s="121">
        <v>6</v>
      </c>
      <c r="Q187" s="149"/>
      <c r="R187" s="149"/>
      <c r="X187" t="str">
        <v>GN10</v>
      </c>
      <c r="Y187" t="str">
        <v>ISHQE RASOOL</v>
      </c>
    </row>
    <row r="188" spans="1:25" hidden="1">
      <c r="A188" s="121" t="s">
        <v>286</v>
      </c>
      <c r="B188" s="121" t="s">
        <v>195</v>
      </c>
      <c r="C188" s="121" t="s">
        <v>21</v>
      </c>
      <c r="D188" s="121" t="s">
        <v>330</v>
      </c>
      <c r="E188" s="121" t="s">
        <v>8</v>
      </c>
      <c r="J188" s="130">
        <v>45225</v>
      </c>
      <c r="K188" s="131">
        <v>0.89583333333333337</v>
      </c>
      <c r="L188" s="132">
        <v>0.9375</v>
      </c>
      <c r="M188" s="121">
        <v>4</v>
      </c>
      <c r="Q188" s="149"/>
      <c r="R188" s="149"/>
      <c r="X188" t="str">
        <v>GN01</v>
      </c>
      <c r="Y188" t="str">
        <v>COLLAGE</v>
      </c>
    </row>
    <row r="189" spans="1:25" hidden="1">
      <c r="A189" s="121" t="s">
        <v>430</v>
      </c>
      <c r="B189" s="121" t="s">
        <v>90</v>
      </c>
      <c r="C189" s="121" t="s">
        <v>18</v>
      </c>
      <c r="D189" s="121" t="s">
        <v>9</v>
      </c>
      <c r="E189" s="121" t="s">
        <v>8</v>
      </c>
      <c r="F189">
        <v>3</v>
      </c>
      <c r="G189" t="s">
        <v>160</v>
      </c>
      <c r="H189" t="s">
        <v>160</v>
      </c>
      <c r="J189" s="130">
        <v>45226</v>
      </c>
      <c r="K189" s="131">
        <v>0.89583333333333337</v>
      </c>
      <c r="L189" s="132">
        <v>0.9375</v>
      </c>
      <c r="M189" s="121">
        <v>1</v>
      </c>
      <c r="Q189" s="149"/>
      <c r="R189" s="149"/>
      <c r="X189" t="str">
        <v>GN02</v>
      </c>
      <c r="Y189" t="str">
        <v>DIGITAL MAGAZINE</v>
      </c>
    </row>
    <row r="190" spans="1:25" hidden="1">
      <c r="A190" s="119" t="s">
        <v>269</v>
      </c>
      <c r="B190" s="119" t="s">
        <v>80</v>
      </c>
      <c r="C190" s="119" t="s">
        <v>11</v>
      </c>
      <c r="D190" s="119" t="s">
        <v>331</v>
      </c>
      <c r="E190" s="119" t="s">
        <v>8</v>
      </c>
      <c r="F190">
        <v>3</v>
      </c>
      <c r="G190" t="s">
        <v>332</v>
      </c>
      <c r="H190" t="s">
        <v>332</v>
      </c>
      <c r="J190" s="130">
        <v>45223</v>
      </c>
      <c r="K190" s="152">
        <v>0.40277777777777773</v>
      </c>
      <c r="L190" s="153">
        <v>0.88888888888888884</v>
      </c>
      <c r="M190" s="119">
        <v>2</v>
      </c>
      <c r="Q190" s="149"/>
      <c r="R190" s="149"/>
      <c r="X190" t="str">
        <v>GN03</v>
      </c>
      <c r="Y190" t="str">
        <v>DOCUMENTARY</v>
      </c>
    </row>
    <row r="191" spans="1:25" hidden="1">
      <c r="A191" s="119" t="s">
        <v>374</v>
      </c>
      <c r="B191" s="119" t="s">
        <v>82</v>
      </c>
      <c r="C191" s="119" t="s">
        <v>14</v>
      </c>
      <c r="D191" s="119" t="s">
        <v>331</v>
      </c>
      <c r="E191" s="119" t="s">
        <v>8</v>
      </c>
      <c r="F191">
        <v>3</v>
      </c>
      <c r="G191" t="s">
        <v>332</v>
      </c>
      <c r="H191" t="s">
        <v>332</v>
      </c>
      <c r="J191" s="155">
        <v>45223</v>
      </c>
      <c r="K191" s="152">
        <v>0.40277777777777773</v>
      </c>
      <c r="L191" s="153">
        <v>0.88541666666666663</v>
      </c>
      <c r="M191" s="119">
        <v>3</v>
      </c>
      <c r="Q191" s="149"/>
      <c r="R191" s="149"/>
      <c r="X191" t="str">
        <v>GN04</v>
      </c>
      <c r="Y191" t="str">
        <v>PROJECT BRANDING</v>
      </c>
    </row>
    <row r="192" spans="1:25" hidden="1">
      <c r="A192" s="119" t="s">
        <v>368</v>
      </c>
      <c r="B192" s="119" t="s">
        <v>69</v>
      </c>
      <c r="C192" s="119" t="s">
        <v>14</v>
      </c>
      <c r="D192" s="119" t="s">
        <v>331</v>
      </c>
      <c r="E192" s="119" t="s">
        <v>8</v>
      </c>
      <c r="F192">
        <v>3</v>
      </c>
      <c r="G192" t="s">
        <v>332</v>
      </c>
      <c r="H192" t="s">
        <v>332</v>
      </c>
      <c r="J192" s="130">
        <v>45223</v>
      </c>
      <c r="K192" s="152">
        <v>0.40277777777777773</v>
      </c>
      <c r="L192" s="153">
        <v>0.44444444444444442</v>
      </c>
      <c r="M192" s="119">
        <v>1</v>
      </c>
      <c r="Q192" s="149"/>
      <c r="R192" s="149"/>
      <c r="X192" t="str">
        <v>GN14</v>
      </c>
      <c r="Y192" t="str">
        <v>SUFI SANGEEDAM</v>
      </c>
    </row>
    <row r="193" spans="1:27" hidden="1">
      <c r="A193" s="121" t="s">
        <v>411</v>
      </c>
      <c r="B193" s="121" t="s">
        <v>105</v>
      </c>
      <c r="C193" s="121" t="s">
        <v>18</v>
      </c>
      <c r="D193" s="121" t="s">
        <v>331</v>
      </c>
      <c r="E193" s="121" t="s">
        <v>8</v>
      </c>
      <c r="F193">
        <v>2</v>
      </c>
      <c r="G193" t="s">
        <v>332</v>
      </c>
      <c r="H193" t="s">
        <v>332</v>
      </c>
      <c r="J193" s="130">
        <v>45223</v>
      </c>
      <c r="K193" s="131">
        <v>0.40277777777777773</v>
      </c>
      <c r="L193" s="132">
        <v>0.4236111111111111</v>
      </c>
      <c r="M193" s="121">
        <v>2</v>
      </c>
      <c r="Q193" s="149"/>
      <c r="R193" s="149"/>
    </row>
    <row r="194" spans="1:27" hidden="1">
      <c r="A194" s="121" t="s">
        <v>305</v>
      </c>
      <c r="B194" s="121" t="s">
        <v>101</v>
      </c>
      <c r="C194" s="121" t="s">
        <v>21</v>
      </c>
      <c r="D194" s="121" t="s">
        <v>331</v>
      </c>
      <c r="E194" s="121" t="s">
        <v>8</v>
      </c>
      <c r="F194">
        <v>2</v>
      </c>
      <c r="G194" t="s">
        <v>333</v>
      </c>
      <c r="H194" t="s">
        <v>333</v>
      </c>
      <c r="J194" s="130">
        <v>45223</v>
      </c>
      <c r="K194" s="131">
        <v>0.40277777777777773</v>
      </c>
      <c r="L194" s="132">
        <v>0.43402777777777773</v>
      </c>
      <c r="M194" s="121">
        <v>5</v>
      </c>
      <c r="Q194" s="149"/>
      <c r="R194" s="149"/>
    </row>
    <row r="195" spans="1:27" hidden="1">
      <c r="A195" s="121" t="s">
        <v>309</v>
      </c>
      <c r="B195" s="121" t="s">
        <v>103</v>
      </c>
      <c r="C195" s="121" t="s">
        <v>21</v>
      </c>
      <c r="D195" s="121" t="s">
        <v>331</v>
      </c>
      <c r="E195" s="121" t="s">
        <v>8</v>
      </c>
      <c r="F195">
        <v>3</v>
      </c>
      <c r="G195" t="s">
        <v>332</v>
      </c>
      <c r="H195" t="s">
        <v>332</v>
      </c>
      <c r="J195" s="130">
        <v>45223</v>
      </c>
      <c r="K195" s="131">
        <v>0.40277777777777773</v>
      </c>
      <c r="L195" s="132">
        <v>0.44444444444444442</v>
      </c>
      <c r="M195" s="121">
        <v>2</v>
      </c>
      <c r="Q195" s="149"/>
      <c r="R195" s="149"/>
      <c r="U195" s="113"/>
      <c r="Z195" s="113" t="s">
        <v>9</v>
      </c>
    </row>
    <row r="196" spans="1:27" hidden="1">
      <c r="A196" s="121" t="s">
        <v>425</v>
      </c>
      <c r="B196" s="121" t="s">
        <v>190</v>
      </c>
      <c r="C196" s="121" t="s">
        <v>18</v>
      </c>
      <c r="D196" s="121" t="s">
        <v>331</v>
      </c>
      <c r="E196" s="121" t="s">
        <v>8</v>
      </c>
      <c r="F196">
        <v>3</v>
      </c>
      <c r="G196" t="s">
        <v>332</v>
      </c>
      <c r="H196" t="s">
        <v>332</v>
      </c>
      <c r="J196" s="130">
        <v>45224</v>
      </c>
      <c r="K196" s="131">
        <v>0.40277777777777773</v>
      </c>
      <c r="L196" s="132">
        <v>0.44444444444444442</v>
      </c>
      <c r="M196" s="121">
        <v>5</v>
      </c>
      <c r="Q196" s="149"/>
      <c r="R196" s="149"/>
    </row>
    <row r="197" spans="1:27" hidden="1">
      <c r="A197" s="121" t="s">
        <v>308</v>
      </c>
      <c r="B197" s="121" t="s">
        <v>194</v>
      </c>
      <c r="C197" s="121" t="s">
        <v>21</v>
      </c>
      <c r="D197" s="121" t="s">
        <v>331</v>
      </c>
      <c r="E197" s="121" t="s">
        <v>8</v>
      </c>
      <c r="F197">
        <v>3</v>
      </c>
      <c r="G197" t="s">
        <v>332</v>
      </c>
      <c r="H197" t="s">
        <v>332</v>
      </c>
      <c r="J197" s="130">
        <v>45224</v>
      </c>
      <c r="K197" s="131">
        <v>0.40277777777777773</v>
      </c>
      <c r="L197" s="132">
        <v>0.44444444444444442</v>
      </c>
      <c r="M197" s="121">
        <v>2</v>
      </c>
      <c r="Q197" s="149"/>
      <c r="R197" s="149"/>
      <c r="Z197" t="str" cm="1">
        <f t="array" ref="Z197:Z210">_xlfn._xlws.FILTER(tbl_programList4[[ mvmt]],tbl_programList4[Position]=Z195)</f>
        <v>SN49</v>
      </c>
      <c r="AA197" t="str" cm="1">
        <f t="array" ref="AA197:AA210">_xlfn._xlws.FILTER(tbl_programList4[Pr. Name],tbl_programList4[Position]=Z195)</f>
        <v>FACE TO FACE ENG</v>
      </c>
    </row>
    <row r="198" spans="1:27" hidden="1">
      <c r="A198" s="119" t="s">
        <v>304</v>
      </c>
      <c r="B198" s="121" t="s">
        <v>177</v>
      </c>
      <c r="C198" s="121" t="s">
        <v>21</v>
      </c>
      <c r="D198" s="119" t="s">
        <v>331</v>
      </c>
      <c r="E198" s="119" t="s">
        <v>8</v>
      </c>
      <c r="F198">
        <v>3</v>
      </c>
      <c r="G198" t="s">
        <v>332</v>
      </c>
      <c r="H198" t="s">
        <v>332</v>
      </c>
      <c r="J198" s="130">
        <v>45223</v>
      </c>
      <c r="K198" s="131">
        <v>0.40625</v>
      </c>
      <c r="L198" s="132">
        <v>0.375</v>
      </c>
      <c r="M198" s="121">
        <v>1</v>
      </c>
      <c r="Q198" s="149"/>
      <c r="R198" s="149"/>
      <c r="Z198" t="str">
        <v>SJ42</v>
      </c>
      <c r="AA198" t="str">
        <v>MASH UP</v>
      </c>
    </row>
    <row r="199" spans="1:27" hidden="1">
      <c r="A199" s="119" t="s">
        <v>260</v>
      </c>
      <c r="B199" s="121" t="s">
        <v>91</v>
      </c>
      <c r="C199" s="121" t="s">
        <v>11</v>
      </c>
      <c r="D199" s="119" t="s">
        <v>331</v>
      </c>
      <c r="E199" s="119" t="s">
        <v>8</v>
      </c>
      <c r="F199">
        <v>3</v>
      </c>
      <c r="G199" t="s">
        <v>332</v>
      </c>
      <c r="H199" t="s">
        <v>332</v>
      </c>
      <c r="J199" s="130">
        <v>45223</v>
      </c>
      <c r="K199" s="131">
        <v>0.40625</v>
      </c>
      <c r="L199" s="132">
        <v>0.43055555555555558</v>
      </c>
      <c r="M199" s="121">
        <v>6</v>
      </c>
      <c r="Q199" s="149"/>
      <c r="R199" s="149"/>
      <c r="Z199" t="str">
        <v>SN51</v>
      </c>
      <c r="AA199" t="str">
        <v>MALA COMPOSITION</v>
      </c>
    </row>
    <row r="200" spans="1:27" hidden="1">
      <c r="A200" s="119" t="s">
        <v>261</v>
      </c>
      <c r="B200" s="121" t="s">
        <v>444</v>
      </c>
      <c r="C200" s="121" t="s">
        <v>11</v>
      </c>
      <c r="D200" s="119" t="s">
        <v>331</v>
      </c>
      <c r="E200" s="119" t="s">
        <v>8</v>
      </c>
      <c r="F200">
        <v>3</v>
      </c>
      <c r="G200" t="s">
        <v>332</v>
      </c>
      <c r="H200" t="s">
        <v>332</v>
      </c>
      <c r="J200" s="130">
        <v>45224</v>
      </c>
      <c r="K200" s="131">
        <v>0.40625</v>
      </c>
      <c r="L200" s="132">
        <v>0.42708333333333331</v>
      </c>
      <c r="M200" s="121">
        <v>6</v>
      </c>
      <c r="Q200" s="149"/>
      <c r="R200" s="149"/>
      <c r="Z200" t="str">
        <v>JN46</v>
      </c>
      <c r="AA200" t="str">
        <v>SPEECH &amp; SONG MLM</v>
      </c>
    </row>
    <row r="201" spans="1:27" hidden="1">
      <c r="A201" s="119" t="s">
        <v>439</v>
      </c>
      <c r="B201" s="121" t="s">
        <v>472</v>
      </c>
      <c r="C201" s="121" t="s">
        <v>26</v>
      </c>
      <c r="D201" s="119" t="s">
        <v>9</v>
      </c>
      <c r="E201" s="119" t="s">
        <v>8</v>
      </c>
      <c r="G201" t="s">
        <v>477</v>
      </c>
      <c r="H201" t="s">
        <v>477</v>
      </c>
      <c r="J201" s="130">
        <v>45225</v>
      </c>
      <c r="K201" s="131">
        <v>0.40625</v>
      </c>
      <c r="L201" s="132">
        <v>0.45833333333333331</v>
      </c>
      <c r="M201" s="121">
        <v>1</v>
      </c>
      <c r="Q201" s="149"/>
      <c r="R201" s="149"/>
      <c r="Z201" t="str">
        <v>SN50</v>
      </c>
      <c r="AA201" t="str">
        <v>INSTANT MAGAZINE ENG</v>
      </c>
    </row>
    <row r="202" spans="1:27">
      <c r="Z202" t="str">
        <v>JN44</v>
      </c>
      <c r="AA202" t="str">
        <v>INSTANT MAGAZINE MLM</v>
      </c>
    </row>
    <row r="203" spans="1:27">
      <c r="Z203" t="str">
        <v>SS47</v>
      </c>
      <c r="AA203" t="str">
        <v>INSTANT DIGITAL TABLOID ARB</v>
      </c>
    </row>
    <row r="204" spans="1:27">
      <c r="Z204" t="str">
        <v>JN45</v>
      </c>
      <c r="AA204" t="str">
        <v>MASH UP</v>
      </c>
    </row>
    <row r="205" spans="1:27">
      <c r="Z205" t="str">
        <v>SJ43</v>
      </c>
      <c r="AA205" t="str">
        <v>SPEECH &amp; SONG MLM</v>
      </c>
    </row>
    <row r="206" spans="1:27">
      <c r="Z206" t="str">
        <v>SS48</v>
      </c>
      <c r="AA206" t="str">
        <v>MASHUP</v>
      </c>
    </row>
    <row r="207" spans="1:27">
      <c r="Z207" t="str">
        <v>SN52</v>
      </c>
      <c r="AA207" t="str">
        <v>MASHUP</v>
      </c>
    </row>
    <row r="208" spans="1:27">
      <c r="Z208" t="str">
        <v>SJ41</v>
      </c>
      <c r="AA208" t="str">
        <v>CONVERSATION MLM</v>
      </c>
    </row>
    <row r="209" spans="26:27">
      <c r="Z209" t="str">
        <v>SS49</v>
      </c>
      <c r="AA209" t="str">
        <v>SPOT TRANSLATION</v>
      </c>
    </row>
    <row r="210" spans="26:27">
      <c r="Z210" t="str">
        <v>SN53</v>
      </c>
      <c r="AA210" t="str">
        <v>SPEECH &amp; SONG ARB</v>
      </c>
    </row>
  </sheetData>
  <dataValidations count="2">
    <dataValidation type="list" allowBlank="1" showInputMessage="1" showErrorMessage="1" sqref="D193:D201 U7:U8 S7:S8 K179:K183 G6:H192 C6:C201 E6:E192 E3:E4 C3:C4" xr:uid="{BC9C25C9-F7C1-45E4-9C61-DB4521D2845A}">
      <formula1>#REF!</formula1>
    </dataValidation>
    <dataValidation type="list" allowBlank="1" showInputMessage="1" showErrorMessage="1" sqref="T7:T8 D6:D192" xr:uid="{E90ED351-473B-4AA7-B0A0-BA77C62CE984}">
      <formula1>#REF!</formula1>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11CD-D490-467F-88F8-2470F887AB0C}">
  <sheetPr codeName="Sheet10"/>
  <dimension ref="A1"/>
  <sheetViews>
    <sheetView workbookViewId="0">
      <selection activeCell="N23" sqref="N23"/>
    </sheetView>
  </sheetViews>
  <sheetFormatPr defaultRowHeight="13.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8F8D-ABF2-4FD5-ABB9-E52A6095E02C}">
  <sheetPr codeName="Sheet11"/>
  <dimension ref="A1:AC210"/>
  <sheetViews>
    <sheetView workbookViewId="0">
      <selection activeCell="O25" sqref="O25"/>
    </sheetView>
  </sheetViews>
  <sheetFormatPr defaultColWidth="9.640625" defaultRowHeight="13.15"/>
  <cols>
    <col min="2" max="2" width="29" customWidth="1"/>
    <col min="3" max="3" width="14.140625" bestFit="1" customWidth="1"/>
    <col min="4" max="4" width="15.35546875" hidden="1" customWidth="1"/>
    <col min="5" max="5" width="10.5" hidden="1" customWidth="1"/>
    <col min="6" max="6" width="10.85546875" hidden="1" customWidth="1"/>
    <col min="7" max="7" width="14" hidden="1" customWidth="1"/>
    <col min="8" max="8" width="10" hidden="1" customWidth="1"/>
    <col min="9" max="9" width="12.5" hidden="1" customWidth="1"/>
    <col min="10" max="10" width="15.640625" bestFit="1" customWidth="1"/>
    <col min="11" max="11" width="20.140625" customWidth="1"/>
    <col min="12" max="12" width="14.640625" customWidth="1"/>
    <col min="13" max="13" width="8.35546875" customWidth="1"/>
    <col min="14" max="16" width="20.140625" customWidth="1"/>
    <col min="17" max="17" width="31.640625" customWidth="1"/>
    <col min="18" max="18" width="11.140625" bestFit="1" customWidth="1"/>
    <col min="19" max="19" width="14.140625" customWidth="1"/>
  </cols>
  <sheetData>
    <row r="1" spans="1:29">
      <c r="M1">
        <f>COLUMN()</f>
        <v>13</v>
      </c>
    </row>
    <row r="2" spans="1:29">
      <c r="A2" s="121" t="s">
        <v>755</v>
      </c>
      <c r="B2" s="121" t="s">
        <v>324</v>
      </c>
      <c r="C2" s="121" t="s">
        <v>228</v>
      </c>
      <c r="D2" s="128" t="s">
        <v>326</v>
      </c>
      <c r="E2" s="121" t="s">
        <v>325</v>
      </c>
      <c r="F2" s="34" t="s">
        <v>327</v>
      </c>
      <c r="G2" s="34" t="s">
        <v>328</v>
      </c>
      <c r="H2" s="34" t="s">
        <v>329</v>
      </c>
      <c r="I2" s="34" t="s">
        <v>478</v>
      </c>
      <c r="J2" s="128" t="s">
        <v>482</v>
      </c>
      <c r="K2" s="128" t="s">
        <v>483</v>
      </c>
      <c r="L2" s="128" t="s">
        <v>484</v>
      </c>
      <c r="M2" s="128" t="s">
        <v>708</v>
      </c>
      <c r="N2" s="129" t="s">
        <v>756</v>
      </c>
      <c r="O2" s="129" t="s">
        <v>757</v>
      </c>
      <c r="P2" s="129" t="s">
        <v>758</v>
      </c>
      <c r="Q2" s="34" t="s">
        <v>197</v>
      </c>
    </row>
    <row r="3" spans="1:29">
      <c r="A3" s="121" t="s">
        <v>431</v>
      </c>
      <c r="B3" s="121" t="s">
        <v>102</v>
      </c>
      <c r="C3" s="121" t="s">
        <v>26</v>
      </c>
      <c r="D3" s="121" t="s">
        <v>9</v>
      </c>
      <c r="E3" s="121" t="s">
        <v>330</v>
      </c>
      <c r="F3" s="121"/>
      <c r="G3" s="121" t="s">
        <v>208</v>
      </c>
      <c r="H3" s="121" t="s">
        <v>208</v>
      </c>
      <c r="I3" s="121"/>
      <c r="J3" s="130">
        <v>45217</v>
      </c>
      <c r="K3" s="121"/>
      <c r="L3" s="132">
        <v>0.75</v>
      </c>
      <c r="M3" s="121"/>
      <c r="Q3" s="116"/>
      <c r="R3" s="133"/>
    </row>
    <row r="4" spans="1:29">
      <c r="A4" s="121" t="s">
        <v>432</v>
      </c>
      <c r="B4" s="121" t="s">
        <v>100</v>
      </c>
      <c r="C4" s="121" t="s">
        <v>26</v>
      </c>
      <c r="D4" s="121" t="s">
        <v>9</v>
      </c>
      <c r="E4" s="121" t="s">
        <v>330</v>
      </c>
      <c r="G4" t="s">
        <v>208</v>
      </c>
      <c r="H4" t="s">
        <v>208</v>
      </c>
      <c r="J4" s="130">
        <v>45219</v>
      </c>
      <c r="K4" s="121"/>
      <c r="L4" s="132">
        <v>0.75</v>
      </c>
      <c r="M4" s="121"/>
      <c r="Q4" s="116"/>
      <c r="R4" s="133"/>
    </row>
    <row r="5" spans="1:29">
      <c r="A5" s="121" t="s">
        <v>433</v>
      </c>
      <c r="B5" s="121" t="s">
        <v>104</v>
      </c>
      <c r="C5" s="121" t="s">
        <v>26</v>
      </c>
      <c r="D5" s="121" t="s">
        <v>9</v>
      </c>
      <c r="E5" s="121" t="s">
        <v>330</v>
      </c>
      <c r="G5" t="s">
        <v>208</v>
      </c>
      <c r="H5" t="s">
        <v>208</v>
      </c>
      <c r="J5" s="130">
        <v>45220</v>
      </c>
      <c r="K5" s="121"/>
      <c r="L5" s="132">
        <v>0.75</v>
      </c>
      <c r="M5" s="121"/>
      <c r="Q5" s="116"/>
      <c r="R5" s="133"/>
    </row>
    <row r="6" spans="1:29">
      <c r="A6" s="121" t="s">
        <v>434</v>
      </c>
      <c r="B6" s="121" t="s">
        <v>110</v>
      </c>
      <c r="C6" s="121" t="s">
        <v>26</v>
      </c>
      <c r="D6" s="121" t="s">
        <v>9</v>
      </c>
      <c r="E6" s="121" t="s">
        <v>330</v>
      </c>
      <c r="G6" t="s">
        <v>208</v>
      </c>
      <c r="H6" t="s">
        <v>208</v>
      </c>
      <c r="J6" s="130">
        <v>45221</v>
      </c>
      <c r="K6" s="121"/>
      <c r="L6" s="132">
        <v>0.75</v>
      </c>
      <c r="M6" s="121"/>
      <c r="Q6" s="116"/>
      <c r="R6" s="133"/>
    </row>
    <row r="7" spans="1:29">
      <c r="A7" s="121" t="s">
        <v>435</v>
      </c>
      <c r="B7" s="121" t="s">
        <v>192</v>
      </c>
      <c r="C7" s="121" t="s">
        <v>26</v>
      </c>
      <c r="D7" s="121" t="s">
        <v>9</v>
      </c>
      <c r="E7" s="121" t="s">
        <v>330</v>
      </c>
      <c r="G7" t="s">
        <v>208</v>
      </c>
      <c r="H7" t="s">
        <v>208</v>
      </c>
      <c r="J7" s="130">
        <v>45216</v>
      </c>
      <c r="K7" s="121"/>
      <c r="L7" s="132">
        <v>0.75</v>
      </c>
      <c r="M7" s="121"/>
      <c r="Q7" s="116"/>
      <c r="R7" s="133"/>
      <c r="Z7" s="136"/>
      <c r="AA7" s="137"/>
      <c r="AB7" s="137"/>
      <c r="AC7" s="137"/>
    </row>
    <row r="8" spans="1:29">
      <c r="A8" s="121" t="s">
        <v>436</v>
      </c>
      <c r="B8" s="121" t="s">
        <v>184</v>
      </c>
      <c r="C8" s="121" t="s">
        <v>26</v>
      </c>
      <c r="D8" s="121" t="s">
        <v>9</v>
      </c>
      <c r="E8" s="121" t="s">
        <v>8</v>
      </c>
      <c r="F8">
        <v>1</v>
      </c>
      <c r="G8" t="s">
        <v>477</v>
      </c>
      <c r="H8" t="s">
        <v>477</v>
      </c>
      <c r="J8" s="130">
        <v>45227</v>
      </c>
      <c r="K8" s="131">
        <v>0.8125</v>
      </c>
      <c r="L8" s="132">
        <v>0.875</v>
      </c>
      <c r="M8" s="121">
        <v>1</v>
      </c>
      <c r="Q8" s="149"/>
      <c r="R8" s="133"/>
      <c r="Z8" s="136"/>
      <c r="AA8" s="137"/>
      <c r="AB8" s="137"/>
      <c r="AC8" s="137"/>
    </row>
    <row r="9" spans="1:29">
      <c r="A9" s="121" t="s">
        <v>437</v>
      </c>
      <c r="B9" s="121" t="s">
        <v>108</v>
      </c>
      <c r="C9" s="121" t="s">
        <v>26</v>
      </c>
      <c r="D9" s="121" t="s">
        <v>9</v>
      </c>
      <c r="E9" s="121" t="s">
        <v>8</v>
      </c>
      <c r="F9">
        <v>2</v>
      </c>
      <c r="G9" t="s">
        <v>208</v>
      </c>
      <c r="H9" t="s">
        <v>208</v>
      </c>
      <c r="J9" s="130">
        <v>45226</v>
      </c>
      <c r="K9" s="131">
        <v>0.60416666666666663</v>
      </c>
      <c r="L9" s="132">
        <v>0.64583333333333337</v>
      </c>
      <c r="M9" s="121">
        <v>1</v>
      </c>
      <c r="Q9" s="149"/>
      <c r="R9" s="133"/>
    </row>
    <row r="10" spans="1:29">
      <c r="A10" s="121" t="s">
        <v>438</v>
      </c>
      <c r="B10" s="121" t="s">
        <v>128</v>
      </c>
      <c r="C10" s="121" t="s">
        <v>26</v>
      </c>
      <c r="D10" s="121" t="s">
        <v>9</v>
      </c>
      <c r="E10" s="121" t="s">
        <v>8</v>
      </c>
      <c r="F10">
        <v>3</v>
      </c>
      <c r="G10" t="s">
        <v>477</v>
      </c>
      <c r="H10" t="s">
        <v>477</v>
      </c>
      <c r="J10" s="130">
        <v>45225</v>
      </c>
      <c r="K10" s="131">
        <v>0.46875</v>
      </c>
      <c r="L10" s="132">
        <v>0.51041666666666663</v>
      </c>
      <c r="M10" s="121">
        <v>1</v>
      </c>
      <c r="Q10" s="133"/>
      <c r="R10" s="133"/>
    </row>
    <row r="11" spans="1:29">
      <c r="A11" s="121" t="s">
        <v>439</v>
      </c>
      <c r="B11" s="121" t="s">
        <v>472</v>
      </c>
      <c r="C11" s="121" t="s">
        <v>26</v>
      </c>
      <c r="D11" s="121" t="s">
        <v>9</v>
      </c>
      <c r="E11" s="121" t="s">
        <v>8</v>
      </c>
      <c r="G11" t="s">
        <v>477</v>
      </c>
      <c r="H11" t="s">
        <v>477</v>
      </c>
      <c r="J11" s="130">
        <v>45225</v>
      </c>
      <c r="K11" s="131">
        <v>0.40625</v>
      </c>
      <c r="L11" s="132">
        <v>0.45833333333333331</v>
      </c>
      <c r="M11" s="121">
        <v>1</v>
      </c>
      <c r="Q11" s="149"/>
      <c r="R11" s="133"/>
    </row>
    <row r="12" spans="1:29">
      <c r="A12" s="121" t="s">
        <v>440</v>
      </c>
      <c r="B12" s="121" t="s">
        <v>467</v>
      </c>
      <c r="C12" s="121" t="s">
        <v>26</v>
      </c>
      <c r="D12" s="121" t="s">
        <v>9</v>
      </c>
      <c r="E12" s="121" t="s">
        <v>8</v>
      </c>
      <c r="F12">
        <v>6</v>
      </c>
      <c r="G12" t="s">
        <v>208</v>
      </c>
      <c r="H12" t="s">
        <v>208</v>
      </c>
      <c r="J12" s="140">
        <v>45221</v>
      </c>
      <c r="K12" s="131">
        <v>0.88541666666666663</v>
      </c>
      <c r="L12" s="132">
        <v>0.9375</v>
      </c>
      <c r="M12" s="121">
        <v>1</v>
      </c>
      <c r="Q12" s="149"/>
      <c r="R12" s="133"/>
    </row>
    <row r="13" spans="1:29">
      <c r="A13" s="121" t="s">
        <v>441</v>
      </c>
      <c r="B13" s="121" t="s">
        <v>763</v>
      </c>
      <c r="C13" s="121" t="s">
        <v>26</v>
      </c>
      <c r="D13" s="121" t="s">
        <v>9</v>
      </c>
      <c r="E13" s="121" t="s">
        <v>8</v>
      </c>
      <c r="F13">
        <v>3</v>
      </c>
      <c r="G13" t="s">
        <v>208</v>
      </c>
      <c r="H13" t="s">
        <v>208</v>
      </c>
      <c r="J13" s="130">
        <v>45224</v>
      </c>
      <c r="K13" s="131">
        <v>0.4513888888888889</v>
      </c>
      <c r="L13" s="132">
        <v>0.51388888888888895</v>
      </c>
      <c r="M13" s="121">
        <v>1</v>
      </c>
      <c r="Q13" s="133"/>
      <c r="R13" s="133"/>
    </row>
    <row r="14" spans="1:29">
      <c r="A14" s="121" t="s">
        <v>441</v>
      </c>
      <c r="B14" s="121" t="s">
        <v>765</v>
      </c>
      <c r="C14" s="121" t="s">
        <v>26</v>
      </c>
      <c r="D14" s="121" t="s">
        <v>9</v>
      </c>
      <c r="E14" s="121" t="s">
        <v>8</v>
      </c>
      <c r="F14" s="149">
        <v>1.0488773148148149</v>
      </c>
      <c r="G14" t="s">
        <v>766</v>
      </c>
      <c r="H14" t="s">
        <v>767</v>
      </c>
      <c r="I14">
        <v>1</v>
      </c>
      <c r="J14" s="140">
        <v>45221</v>
      </c>
      <c r="K14" s="141">
        <v>0.39583333333333331</v>
      </c>
      <c r="L14" s="142">
        <v>0.4375</v>
      </c>
      <c r="M14" s="143">
        <v>4</v>
      </c>
      <c r="Q14" s="133"/>
      <c r="R14" s="133"/>
    </row>
    <row r="15" spans="1:29">
      <c r="A15" s="121" t="s">
        <v>441</v>
      </c>
      <c r="B15" s="121" t="s">
        <v>792</v>
      </c>
      <c r="C15" s="121" t="s">
        <v>26</v>
      </c>
      <c r="D15" s="121" t="s">
        <v>9</v>
      </c>
      <c r="E15" s="121" t="s">
        <v>8</v>
      </c>
      <c r="F15" s="34"/>
      <c r="G15" s="34"/>
      <c r="H15" s="34"/>
      <c r="I15" s="34"/>
      <c r="J15" s="140">
        <v>45221</v>
      </c>
      <c r="K15" s="141">
        <v>0.58333333333333337</v>
      </c>
      <c r="L15" s="142">
        <v>0.625</v>
      </c>
      <c r="M15" s="143">
        <v>4</v>
      </c>
      <c r="Q15" s="149"/>
      <c r="R15" s="133"/>
    </row>
    <row r="16" spans="1:29">
      <c r="A16" s="121" t="s">
        <v>442</v>
      </c>
      <c r="B16" s="121" t="s">
        <v>125</v>
      </c>
      <c r="C16" s="121" t="s">
        <v>26</v>
      </c>
      <c r="D16" s="121" t="s">
        <v>9</v>
      </c>
      <c r="E16" s="121" t="s">
        <v>8</v>
      </c>
      <c r="F16">
        <v>5</v>
      </c>
      <c r="G16" t="s">
        <v>477</v>
      </c>
      <c r="H16" t="s">
        <v>477</v>
      </c>
      <c r="J16" s="130">
        <v>45224</v>
      </c>
      <c r="K16" s="131">
        <v>0.43055555555555558</v>
      </c>
      <c r="L16" s="132">
        <v>0.51388888888888895</v>
      </c>
      <c r="M16" s="121">
        <v>1</v>
      </c>
      <c r="Q16" s="133"/>
      <c r="R16" s="133"/>
    </row>
    <row r="17" spans="1:18">
      <c r="A17" s="121" t="s">
        <v>443</v>
      </c>
      <c r="B17" s="121" t="s">
        <v>98</v>
      </c>
      <c r="C17" s="121" t="s">
        <v>26</v>
      </c>
      <c r="D17" s="121" t="s">
        <v>9</v>
      </c>
      <c r="E17" s="121" t="s">
        <v>8</v>
      </c>
      <c r="F17">
        <v>7</v>
      </c>
      <c r="G17" t="s">
        <v>208</v>
      </c>
      <c r="H17" t="s">
        <v>208</v>
      </c>
      <c r="J17" s="130">
        <v>45223</v>
      </c>
      <c r="K17" s="131">
        <v>0.5625</v>
      </c>
      <c r="L17" s="132">
        <v>0.9375</v>
      </c>
      <c r="M17" s="121">
        <v>1</v>
      </c>
      <c r="Q17" s="133"/>
      <c r="R17" s="133"/>
    </row>
    <row r="18" spans="1:18">
      <c r="A18" s="121" t="s">
        <v>466</v>
      </c>
      <c r="B18" s="121" t="s">
        <v>112</v>
      </c>
      <c r="C18" s="121" t="s">
        <v>26</v>
      </c>
      <c r="D18" s="121" t="s">
        <v>9</v>
      </c>
      <c r="E18" s="121" t="s">
        <v>8</v>
      </c>
      <c r="F18">
        <v>3</v>
      </c>
      <c r="G18" t="s">
        <v>208</v>
      </c>
      <c r="H18" t="s">
        <v>208</v>
      </c>
      <c r="J18" s="130">
        <v>45224</v>
      </c>
      <c r="K18" s="131">
        <v>0.89583333333333337</v>
      </c>
      <c r="L18" s="132">
        <v>0.9375</v>
      </c>
      <c r="M18" s="121">
        <v>1</v>
      </c>
      <c r="Q18" s="149"/>
      <c r="R18" s="133"/>
    </row>
    <row r="19" spans="1:18">
      <c r="A19" s="121" t="s">
        <v>334</v>
      </c>
      <c r="B19" s="121" t="s">
        <v>28</v>
      </c>
      <c r="C19" s="121" t="s">
        <v>14</v>
      </c>
      <c r="D19" s="121" t="s">
        <v>331</v>
      </c>
      <c r="E19" s="121" t="s">
        <v>330</v>
      </c>
      <c r="F19">
        <v>3</v>
      </c>
      <c r="G19" t="s">
        <v>332</v>
      </c>
      <c r="H19" t="s">
        <v>332</v>
      </c>
      <c r="I19" s="34" t="s">
        <v>481</v>
      </c>
      <c r="J19" s="130">
        <v>45213</v>
      </c>
      <c r="K19" s="132">
        <v>0.79166666666666663</v>
      </c>
      <c r="L19" s="132">
        <v>0.83333333333333337</v>
      </c>
      <c r="M19" s="121"/>
      <c r="Q19" s="116"/>
      <c r="R19" s="133"/>
    </row>
    <row r="20" spans="1:18">
      <c r="A20" s="121" t="s">
        <v>335</v>
      </c>
      <c r="B20" s="121" t="s">
        <v>45</v>
      </c>
      <c r="C20" s="121" t="s">
        <v>14</v>
      </c>
      <c r="D20" s="121" t="s">
        <v>331</v>
      </c>
      <c r="E20" s="121" t="s">
        <v>330</v>
      </c>
      <c r="F20">
        <v>2</v>
      </c>
      <c r="G20" t="s">
        <v>332</v>
      </c>
      <c r="H20" t="s">
        <v>332</v>
      </c>
      <c r="I20" s="34" t="s">
        <v>480</v>
      </c>
      <c r="J20" s="130">
        <v>45213</v>
      </c>
      <c r="K20" s="132">
        <v>0.90625</v>
      </c>
      <c r="L20" s="132">
        <v>0.9375</v>
      </c>
      <c r="M20" s="121"/>
      <c r="Q20" s="116"/>
      <c r="R20" s="133"/>
    </row>
    <row r="21" spans="1:18">
      <c r="A21" s="121" t="s">
        <v>336</v>
      </c>
      <c r="B21" s="121" t="s">
        <v>130</v>
      </c>
      <c r="C21" s="121" t="s">
        <v>14</v>
      </c>
      <c r="D21" s="121" t="s">
        <v>331</v>
      </c>
      <c r="E21" s="121" t="s">
        <v>330</v>
      </c>
      <c r="F21">
        <v>3</v>
      </c>
      <c r="G21" t="s">
        <v>332</v>
      </c>
      <c r="H21" t="s">
        <v>332</v>
      </c>
      <c r="I21" s="34" t="s">
        <v>479</v>
      </c>
      <c r="J21" s="130">
        <v>45213</v>
      </c>
      <c r="K21" s="132">
        <v>0.29166666666666669</v>
      </c>
      <c r="L21" s="132">
        <v>0.3125</v>
      </c>
      <c r="M21" s="121"/>
      <c r="Q21" s="116"/>
      <c r="R21" s="133"/>
    </row>
    <row r="22" spans="1:18">
      <c r="A22" s="121" t="s">
        <v>337</v>
      </c>
      <c r="B22" s="121" t="s">
        <v>42</v>
      </c>
      <c r="C22" s="121" t="s">
        <v>14</v>
      </c>
      <c r="D22" s="121" t="s">
        <v>331</v>
      </c>
      <c r="E22" s="121" t="s">
        <v>330</v>
      </c>
      <c r="F22">
        <v>2</v>
      </c>
      <c r="G22" t="s">
        <v>332</v>
      </c>
      <c r="H22" t="s">
        <v>332</v>
      </c>
      <c r="I22" s="34" t="s">
        <v>479</v>
      </c>
      <c r="J22" s="130">
        <v>45214</v>
      </c>
      <c r="K22" s="132">
        <v>0.29166666666666669</v>
      </c>
      <c r="L22" s="132">
        <v>0.3125</v>
      </c>
      <c r="M22" s="121"/>
      <c r="Q22" s="116"/>
      <c r="R22" s="133"/>
    </row>
    <row r="23" spans="1:18">
      <c r="A23" s="121" t="s">
        <v>342</v>
      </c>
      <c r="B23" s="121" t="s">
        <v>185</v>
      </c>
      <c r="C23" s="121" t="s">
        <v>14</v>
      </c>
      <c r="D23" s="121" t="s">
        <v>331</v>
      </c>
      <c r="E23" s="121" t="s">
        <v>330</v>
      </c>
      <c r="F23">
        <v>3</v>
      </c>
      <c r="G23" t="s">
        <v>333</v>
      </c>
      <c r="H23" t="s">
        <v>333</v>
      </c>
      <c r="I23" s="34" t="s">
        <v>480</v>
      </c>
      <c r="J23" s="130">
        <v>45207</v>
      </c>
      <c r="K23" s="132" t="s">
        <v>768</v>
      </c>
      <c r="L23" s="132">
        <v>0.82291666666666663</v>
      </c>
      <c r="M23" s="121"/>
      <c r="Q23" s="116"/>
      <c r="R23" s="133"/>
    </row>
    <row r="24" spans="1:18">
      <c r="A24" s="121" t="s">
        <v>343</v>
      </c>
      <c r="B24" s="121" t="s">
        <v>34</v>
      </c>
      <c r="C24" s="121" t="s">
        <v>14</v>
      </c>
      <c r="D24" s="121" t="s">
        <v>331</v>
      </c>
      <c r="E24" s="121" t="s">
        <v>330</v>
      </c>
      <c r="F24">
        <v>3</v>
      </c>
      <c r="G24" t="s">
        <v>333</v>
      </c>
      <c r="H24" t="s">
        <v>333</v>
      </c>
      <c r="I24" s="34" t="s">
        <v>479</v>
      </c>
      <c r="J24" s="130">
        <v>45207</v>
      </c>
      <c r="K24" s="132" t="s">
        <v>768</v>
      </c>
      <c r="L24" s="132">
        <v>0.85069444444444453</v>
      </c>
      <c r="M24" s="121"/>
      <c r="Q24" s="116"/>
      <c r="R24" s="133"/>
    </row>
    <row r="25" spans="1:18">
      <c r="A25" s="121" t="s">
        <v>344</v>
      </c>
      <c r="B25" s="121" t="s">
        <v>64</v>
      </c>
      <c r="C25" s="121" t="s">
        <v>14</v>
      </c>
      <c r="D25" s="121" t="s">
        <v>330</v>
      </c>
      <c r="E25" s="121" t="s">
        <v>8</v>
      </c>
      <c r="J25" s="130">
        <v>45225</v>
      </c>
      <c r="K25" s="131">
        <v>0.5625</v>
      </c>
      <c r="L25" s="132">
        <v>0.58333333333333337</v>
      </c>
      <c r="M25" s="121">
        <v>4</v>
      </c>
      <c r="Q25" s="133"/>
      <c r="R25" s="133"/>
    </row>
    <row r="26" spans="1:18">
      <c r="A26" s="121" t="s">
        <v>344</v>
      </c>
      <c r="B26" s="121" t="s">
        <v>64</v>
      </c>
      <c r="C26" s="121" t="s">
        <v>14</v>
      </c>
      <c r="D26" s="121" t="s">
        <v>331</v>
      </c>
      <c r="E26" s="121" t="s">
        <v>8</v>
      </c>
      <c r="F26">
        <v>3</v>
      </c>
      <c r="G26" t="s">
        <v>332</v>
      </c>
      <c r="H26" t="s">
        <v>332</v>
      </c>
      <c r="J26" s="130">
        <v>45225</v>
      </c>
      <c r="K26" s="131">
        <v>0.5625</v>
      </c>
      <c r="L26" s="132">
        <v>0.58333333333333337</v>
      </c>
      <c r="M26" s="121">
        <v>4</v>
      </c>
      <c r="Q26" s="133"/>
      <c r="R26" s="133"/>
    </row>
    <row r="27" spans="1:18">
      <c r="A27" s="121" t="s">
        <v>345</v>
      </c>
      <c r="B27" s="121" t="s">
        <v>37</v>
      </c>
      <c r="C27" s="121" t="s">
        <v>14</v>
      </c>
      <c r="D27" s="121" t="s">
        <v>331</v>
      </c>
      <c r="E27" s="121" t="s">
        <v>330</v>
      </c>
      <c r="F27">
        <v>3</v>
      </c>
      <c r="G27" t="s">
        <v>333</v>
      </c>
      <c r="H27" t="s">
        <v>333</v>
      </c>
      <c r="I27" s="34" t="s">
        <v>479</v>
      </c>
      <c r="J27" s="130">
        <v>45207</v>
      </c>
      <c r="K27" s="132" t="s">
        <v>768</v>
      </c>
      <c r="L27" s="132">
        <v>0.9375</v>
      </c>
      <c r="M27" s="121"/>
      <c r="Q27" s="116"/>
      <c r="R27" s="133"/>
    </row>
    <row r="28" spans="1:18">
      <c r="A28" s="121" t="s">
        <v>346</v>
      </c>
      <c r="B28" s="121" t="s">
        <v>49</v>
      </c>
      <c r="C28" s="121" t="s">
        <v>14</v>
      </c>
      <c r="D28" s="121" t="s">
        <v>331</v>
      </c>
      <c r="E28" s="121" t="s">
        <v>330</v>
      </c>
      <c r="F28">
        <v>3</v>
      </c>
      <c r="G28" t="s">
        <v>332</v>
      </c>
      <c r="H28" t="s">
        <v>332</v>
      </c>
      <c r="I28" s="34" t="s">
        <v>479</v>
      </c>
      <c r="J28" s="130">
        <v>45208</v>
      </c>
      <c r="K28" s="132" t="s">
        <v>768</v>
      </c>
      <c r="L28" s="132">
        <v>0.3125</v>
      </c>
      <c r="M28" s="121"/>
      <c r="Q28" s="116"/>
      <c r="R28" s="133"/>
    </row>
    <row r="29" spans="1:18">
      <c r="A29" s="121" t="s">
        <v>347</v>
      </c>
      <c r="B29" s="121" t="s">
        <v>459</v>
      </c>
      <c r="C29" s="121" t="s">
        <v>14</v>
      </c>
      <c r="D29" s="121" t="s">
        <v>331</v>
      </c>
      <c r="E29" s="121" t="s">
        <v>330</v>
      </c>
      <c r="F29">
        <v>2</v>
      </c>
      <c r="G29" t="s">
        <v>332</v>
      </c>
      <c r="H29" t="s">
        <v>332</v>
      </c>
      <c r="I29" s="34" t="s">
        <v>481</v>
      </c>
      <c r="J29" s="130">
        <v>45208</v>
      </c>
      <c r="K29" s="132" t="s">
        <v>768</v>
      </c>
      <c r="L29" s="132">
        <v>0.83333333333333337</v>
      </c>
      <c r="M29" s="121"/>
      <c r="Q29" s="116"/>
      <c r="R29" s="133"/>
    </row>
    <row r="30" spans="1:18">
      <c r="A30" s="121" t="s">
        <v>348</v>
      </c>
      <c r="B30" s="121" t="s">
        <v>50</v>
      </c>
      <c r="C30" s="121" t="s">
        <v>14</v>
      </c>
      <c r="D30" s="121" t="s">
        <v>331</v>
      </c>
      <c r="E30" s="121" t="s">
        <v>330</v>
      </c>
      <c r="F30">
        <v>3</v>
      </c>
      <c r="G30" t="s">
        <v>332</v>
      </c>
      <c r="H30" t="s">
        <v>332</v>
      </c>
      <c r="I30" s="34" t="s">
        <v>479</v>
      </c>
      <c r="J30" s="130">
        <v>45208</v>
      </c>
      <c r="K30" s="132" t="s">
        <v>768</v>
      </c>
      <c r="L30" s="132">
        <v>0.9375</v>
      </c>
      <c r="M30" s="121"/>
      <c r="Q30" s="116"/>
      <c r="R30" s="133"/>
    </row>
    <row r="31" spans="1:18">
      <c r="A31" t="s">
        <v>349</v>
      </c>
      <c r="B31" t="s">
        <v>51</v>
      </c>
      <c r="C31" t="s">
        <v>14</v>
      </c>
      <c r="D31" t="s">
        <v>331</v>
      </c>
      <c r="E31" t="s">
        <v>330</v>
      </c>
      <c r="F31">
        <v>3</v>
      </c>
      <c r="G31" t="s">
        <v>332</v>
      </c>
      <c r="H31" t="s">
        <v>332</v>
      </c>
      <c r="I31" s="34" t="s">
        <v>479</v>
      </c>
      <c r="J31" s="145">
        <v>45209</v>
      </c>
      <c r="K31" s="118" t="s">
        <v>770</v>
      </c>
      <c r="L31" s="118">
        <v>0.3125</v>
      </c>
      <c r="Q31" s="116"/>
      <c r="R31" s="116"/>
    </row>
    <row r="32" spans="1:18">
      <c r="A32" t="s">
        <v>350</v>
      </c>
      <c r="B32" t="s">
        <v>53</v>
      </c>
      <c r="C32" t="s">
        <v>14</v>
      </c>
      <c r="D32" t="s">
        <v>331</v>
      </c>
      <c r="E32" t="s">
        <v>330</v>
      </c>
      <c r="F32">
        <v>3</v>
      </c>
      <c r="G32" t="s">
        <v>332</v>
      </c>
      <c r="H32" t="s">
        <v>332</v>
      </c>
      <c r="I32" s="34" t="s">
        <v>479</v>
      </c>
      <c r="J32" s="145">
        <v>45209</v>
      </c>
      <c r="K32" s="118" t="s">
        <v>771</v>
      </c>
      <c r="L32" s="118">
        <v>0.8125</v>
      </c>
      <c r="Q32" s="116"/>
      <c r="R32" s="116"/>
    </row>
    <row r="33" spans="1:18">
      <c r="A33" t="s">
        <v>351</v>
      </c>
      <c r="B33" t="s">
        <v>55</v>
      </c>
      <c r="C33" t="s">
        <v>14</v>
      </c>
      <c r="D33" t="s">
        <v>331</v>
      </c>
      <c r="E33" t="s">
        <v>330</v>
      </c>
      <c r="F33">
        <v>3</v>
      </c>
      <c r="G33" t="s">
        <v>332</v>
      </c>
      <c r="H33" t="s">
        <v>332</v>
      </c>
      <c r="I33" s="34" t="s">
        <v>479</v>
      </c>
      <c r="J33" s="145">
        <v>45209</v>
      </c>
      <c r="K33" s="118" t="s">
        <v>772</v>
      </c>
      <c r="L33" s="118">
        <v>0.84375</v>
      </c>
      <c r="Q33" s="116"/>
      <c r="R33" s="116"/>
    </row>
    <row r="34" spans="1:18">
      <c r="A34" t="s">
        <v>352</v>
      </c>
      <c r="B34" t="s">
        <v>73</v>
      </c>
      <c r="C34" t="s">
        <v>14</v>
      </c>
      <c r="D34" t="s">
        <v>331</v>
      </c>
      <c r="E34" t="s">
        <v>330</v>
      </c>
      <c r="F34">
        <v>2</v>
      </c>
      <c r="G34" t="s">
        <v>332</v>
      </c>
      <c r="H34" t="s">
        <v>332</v>
      </c>
      <c r="I34" s="34" t="s">
        <v>556</v>
      </c>
      <c r="J34" s="145">
        <v>45209</v>
      </c>
      <c r="K34" s="118" t="s">
        <v>772</v>
      </c>
      <c r="L34" s="118">
        <v>0.9375</v>
      </c>
      <c r="Q34" s="116"/>
      <c r="R34" s="116"/>
    </row>
    <row r="35" spans="1:18">
      <c r="A35" t="s">
        <v>353</v>
      </c>
      <c r="B35" t="s">
        <v>67</v>
      </c>
      <c r="C35" t="s">
        <v>14</v>
      </c>
      <c r="D35" t="s">
        <v>330</v>
      </c>
      <c r="E35" t="s">
        <v>8</v>
      </c>
      <c r="J35" s="145">
        <v>45225</v>
      </c>
      <c r="K35" s="115">
        <v>0.59027777777777779</v>
      </c>
      <c r="L35" s="118">
        <v>0.61111111111111105</v>
      </c>
      <c r="M35">
        <v>4</v>
      </c>
      <c r="Q35" s="133"/>
      <c r="R35" s="116"/>
    </row>
    <row r="36" spans="1:18">
      <c r="A36" t="s">
        <v>353</v>
      </c>
      <c r="B36" t="s">
        <v>67</v>
      </c>
      <c r="C36" t="s">
        <v>14</v>
      </c>
      <c r="D36" t="s">
        <v>331</v>
      </c>
      <c r="E36" t="s">
        <v>8</v>
      </c>
      <c r="F36">
        <v>3</v>
      </c>
      <c r="G36" t="s">
        <v>332</v>
      </c>
      <c r="H36" t="s">
        <v>332</v>
      </c>
      <c r="J36" s="145">
        <v>45225</v>
      </c>
      <c r="K36" s="115">
        <v>0.59027777777777779</v>
      </c>
      <c r="L36" s="118">
        <v>0.61111111111111105</v>
      </c>
      <c r="M36">
        <v>4</v>
      </c>
      <c r="Q36" s="133"/>
      <c r="R36" s="116"/>
    </row>
    <row r="37" spans="1:18">
      <c r="A37" t="s">
        <v>354</v>
      </c>
      <c r="B37" t="s">
        <v>40</v>
      </c>
      <c r="C37" t="s">
        <v>14</v>
      </c>
      <c r="D37" t="s">
        <v>331</v>
      </c>
      <c r="E37" t="s">
        <v>330</v>
      </c>
      <c r="F37">
        <v>3</v>
      </c>
      <c r="G37" t="s">
        <v>333</v>
      </c>
      <c r="H37" t="s">
        <v>333</v>
      </c>
      <c r="I37" s="34" t="s">
        <v>479</v>
      </c>
      <c r="J37" s="145">
        <v>45210</v>
      </c>
      <c r="K37" s="118" t="s">
        <v>781</v>
      </c>
      <c r="L37" s="118">
        <v>0.3125</v>
      </c>
      <c r="Q37" s="116"/>
      <c r="R37" s="116"/>
    </row>
    <row r="38" spans="1:18">
      <c r="A38" t="s">
        <v>355</v>
      </c>
      <c r="B38" t="s">
        <v>31</v>
      </c>
      <c r="C38" t="s">
        <v>14</v>
      </c>
      <c r="D38" t="s">
        <v>331</v>
      </c>
      <c r="E38" t="s">
        <v>330</v>
      </c>
      <c r="F38">
        <v>3</v>
      </c>
      <c r="G38" t="s">
        <v>332</v>
      </c>
      <c r="H38" t="s">
        <v>332</v>
      </c>
      <c r="I38" s="34" t="s">
        <v>479</v>
      </c>
      <c r="J38" s="145">
        <v>45210</v>
      </c>
      <c r="K38" s="118" t="s">
        <v>782</v>
      </c>
      <c r="L38" s="118">
        <v>0.8125</v>
      </c>
      <c r="Q38" s="116"/>
      <c r="R38" s="148"/>
    </row>
    <row r="39" spans="1:18">
      <c r="A39" t="s">
        <v>356</v>
      </c>
      <c r="B39" t="s">
        <v>59</v>
      </c>
      <c r="C39" t="s">
        <v>14</v>
      </c>
      <c r="D39" t="s">
        <v>331</v>
      </c>
      <c r="E39" t="s">
        <v>330</v>
      </c>
      <c r="F39">
        <v>3</v>
      </c>
      <c r="G39" t="s">
        <v>332</v>
      </c>
      <c r="H39" t="s">
        <v>332</v>
      </c>
      <c r="I39" s="34" t="s">
        <v>479</v>
      </c>
      <c r="J39" s="145">
        <v>45210</v>
      </c>
      <c r="K39" s="147" t="s">
        <v>782</v>
      </c>
      <c r="L39" s="118">
        <v>0.84375</v>
      </c>
      <c r="Q39" s="116"/>
      <c r="R39" s="148"/>
    </row>
    <row r="40" spans="1:18">
      <c r="A40" t="s">
        <v>357</v>
      </c>
      <c r="B40" t="s">
        <v>60</v>
      </c>
      <c r="C40" t="s">
        <v>14</v>
      </c>
      <c r="D40" t="s">
        <v>331</v>
      </c>
      <c r="E40" t="s">
        <v>330</v>
      </c>
      <c r="F40">
        <v>3</v>
      </c>
      <c r="G40" t="s">
        <v>332</v>
      </c>
      <c r="H40" t="s">
        <v>332</v>
      </c>
      <c r="I40" s="34" t="s">
        <v>479</v>
      </c>
      <c r="J40" s="145">
        <v>45210</v>
      </c>
      <c r="K40" s="118" t="s">
        <v>783</v>
      </c>
      <c r="L40" s="118">
        <v>0.9375</v>
      </c>
      <c r="Q40" s="116"/>
      <c r="R40" s="116"/>
    </row>
    <row r="41" spans="1:18">
      <c r="A41" t="s">
        <v>358</v>
      </c>
      <c r="B41" t="s">
        <v>123</v>
      </c>
      <c r="C41" t="s">
        <v>14</v>
      </c>
      <c r="D41" t="s">
        <v>331</v>
      </c>
      <c r="E41" t="s">
        <v>330</v>
      </c>
      <c r="F41">
        <v>3</v>
      </c>
      <c r="G41" t="s">
        <v>332</v>
      </c>
      <c r="H41" t="s">
        <v>332</v>
      </c>
      <c r="I41" s="34" t="s">
        <v>479</v>
      </c>
      <c r="J41" s="145">
        <v>45211</v>
      </c>
      <c r="K41" s="118" t="s">
        <v>781</v>
      </c>
      <c r="L41" s="118">
        <v>0.3125</v>
      </c>
      <c r="Q41" s="116"/>
      <c r="R41" s="116"/>
    </row>
    <row r="42" spans="1:18">
      <c r="A42" t="s">
        <v>359</v>
      </c>
      <c r="B42" t="s">
        <v>186</v>
      </c>
      <c r="C42" t="s">
        <v>14</v>
      </c>
      <c r="D42" t="s">
        <v>331</v>
      </c>
      <c r="E42" t="s">
        <v>330</v>
      </c>
      <c r="F42">
        <v>3</v>
      </c>
      <c r="G42" t="s">
        <v>332</v>
      </c>
      <c r="H42" t="s">
        <v>332</v>
      </c>
      <c r="I42" s="34" t="s">
        <v>479</v>
      </c>
      <c r="J42" s="145">
        <v>45211</v>
      </c>
      <c r="K42" s="118" t="s">
        <v>786</v>
      </c>
      <c r="L42" s="118">
        <v>0.8125</v>
      </c>
      <c r="Q42" s="116"/>
      <c r="R42" s="116"/>
    </row>
    <row r="43" spans="1:18">
      <c r="A43" t="s">
        <v>360</v>
      </c>
      <c r="B43" t="s">
        <v>41</v>
      </c>
      <c r="C43" t="s">
        <v>14</v>
      </c>
      <c r="D43" t="s">
        <v>331</v>
      </c>
      <c r="E43" t="s">
        <v>330</v>
      </c>
      <c r="F43">
        <v>3</v>
      </c>
      <c r="G43" t="s">
        <v>333</v>
      </c>
      <c r="H43" t="s">
        <v>333</v>
      </c>
      <c r="I43" s="34" t="s">
        <v>480</v>
      </c>
      <c r="J43" s="145">
        <v>45211</v>
      </c>
      <c r="K43" s="118" t="s">
        <v>762</v>
      </c>
      <c r="L43" s="118">
        <v>0.85069444444444453</v>
      </c>
      <c r="Q43" s="116"/>
      <c r="R43" s="116"/>
    </row>
    <row r="44" spans="1:18">
      <c r="A44" t="s">
        <v>361</v>
      </c>
      <c r="B44" t="s">
        <v>57</v>
      </c>
      <c r="C44" t="s">
        <v>14</v>
      </c>
      <c r="D44" t="s">
        <v>331</v>
      </c>
      <c r="E44" t="s">
        <v>330</v>
      </c>
      <c r="F44">
        <v>3</v>
      </c>
      <c r="G44" t="s">
        <v>332</v>
      </c>
      <c r="H44" t="s">
        <v>332</v>
      </c>
      <c r="I44" s="34" t="s">
        <v>479</v>
      </c>
      <c r="J44" s="145">
        <v>45211</v>
      </c>
      <c r="K44" s="118" t="s">
        <v>789</v>
      </c>
      <c r="L44" s="118">
        <v>0.9375</v>
      </c>
      <c r="Q44" s="116"/>
      <c r="R44" s="116"/>
    </row>
    <row r="45" spans="1:18">
      <c r="A45" t="s">
        <v>362</v>
      </c>
      <c r="B45" t="s">
        <v>142</v>
      </c>
      <c r="C45" t="s">
        <v>14</v>
      </c>
      <c r="D45" t="s">
        <v>331</v>
      </c>
      <c r="E45" t="s">
        <v>330</v>
      </c>
      <c r="F45">
        <v>2</v>
      </c>
      <c r="G45" t="s">
        <v>332</v>
      </c>
      <c r="H45" t="s">
        <v>332</v>
      </c>
      <c r="I45" s="34" t="s">
        <v>479</v>
      </c>
      <c r="J45" s="146">
        <v>45212</v>
      </c>
      <c r="K45" s="118">
        <v>0.82291666666666663</v>
      </c>
      <c r="L45" s="118">
        <v>0.85416666666666663</v>
      </c>
      <c r="Q45" s="116"/>
      <c r="R45" s="116"/>
    </row>
    <row r="46" spans="1:18">
      <c r="A46" t="s">
        <v>363</v>
      </c>
      <c r="B46" t="s">
        <v>39</v>
      </c>
      <c r="C46" t="s">
        <v>14</v>
      </c>
      <c r="D46" t="s">
        <v>331</v>
      </c>
      <c r="E46" t="s">
        <v>330</v>
      </c>
      <c r="F46">
        <v>3</v>
      </c>
      <c r="G46" t="s">
        <v>332</v>
      </c>
      <c r="H46" t="s">
        <v>332</v>
      </c>
      <c r="I46" s="34" t="s">
        <v>479</v>
      </c>
      <c r="J46" s="146">
        <v>45212</v>
      </c>
      <c r="K46" s="118">
        <v>0.79166666666666663</v>
      </c>
      <c r="L46" s="118">
        <v>0.8125</v>
      </c>
      <c r="Q46" s="116"/>
      <c r="R46" s="116"/>
    </row>
    <row r="47" spans="1:18">
      <c r="A47" t="s">
        <v>364</v>
      </c>
      <c r="B47" t="s">
        <v>75</v>
      </c>
      <c r="C47" t="s">
        <v>14</v>
      </c>
      <c r="D47" t="s">
        <v>331</v>
      </c>
      <c r="E47" t="s">
        <v>8</v>
      </c>
      <c r="F47">
        <v>3</v>
      </c>
      <c r="G47" t="s">
        <v>332</v>
      </c>
      <c r="H47" t="s">
        <v>332</v>
      </c>
      <c r="J47" s="145">
        <v>45222</v>
      </c>
      <c r="K47" s="115">
        <v>0.3125</v>
      </c>
      <c r="L47" s="118">
        <v>0.3263888888888889</v>
      </c>
      <c r="M47">
        <v>3</v>
      </c>
      <c r="Q47" s="149"/>
      <c r="R47" s="116"/>
    </row>
    <row r="48" spans="1:18">
      <c r="A48" t="s">
        <v>365</v>
      </c>
      <c r="B48" t="s">
        <v>143</v>
      </c>
      <c r="C48" t="s">
        <v>14</v>
      </c>
      <c r="D48" t="s">
        <v>331</v>
      </c>
      <c r="E48" t="s">
        <v>8</v>
      </c>
      <c r="F48">
        <v>3</v>
      </c>
      <c r="G48" t="s">
        <v>332</v>
      </c>
      <c r="H48" t="s">
        <v>332</v>
      </c>
      <c r="J48" s="145">
        <v>45222</v>
      </c>
      <c r="K48" s="115">
        <v>0.4513888888888889</v>
      </c>
      <c r="L48" s="118">
        <v>0.49305555555555558</v>
      </c>
      <c r="M48">
        <v>1</v>
      </c>
      <c r="Q48" s="133"/>
      <c r="R48" s="116"/>
    </row>
    <row r="49" spans="1:18">
      <c r="A49" t="s">
        <v>366</v>
      </c>
      <c r="B49" t="s">
        <v>492</v>
      </c>
      <c r="C49" t="s">
        <v>14</v>
      </c>
      <c r="D49" t="s">
        <v>331</v>
      </c>
      <c r="E49" t="s">
        <v>8</v>
      </c>
      <c r="F49">
        <v>3</v>
      </c>
      <c r="G49" t="s">
        <v>332</v>
      </c>
      <c r="H49" t="s">
        <v>332</v>
      </c>
      <c r="J49" s="145">
        <v>45222</v>
      </c>
      <c r="K49" s="115">
        <v>0.33333333333333331</v>
      </c>
      <c r="L49" s="118">
        <v>0.375</v>
      </c>
      <c r="M49">
        <v>6</v>
      </c>
      <c r="Q49" s="149"/>
      <c r="R49" s="116"/>
    </row>
    <row r="50" spans="1:18">
      <c r="A50" t="s">
        <v>367</v>
      </c>
      <c r="B50" t="s">
        <v>77</v>
      </c>
      <c r="C50" t="s">
        <v>14</v>
      </c>
      <c r="D50" t="s">
        <v>331</v>
      </c>
      <c r="E50" t="s">
        <v>8</v>
      </c>
      <c r="F50">
        <v>3</v>
      </c>
      <c r="G50" t="s">
        <v>332</v>
      </c>
      <c r="H50" t="s">
        <v>332</v>
      </c>
      <c r="J50" s="145">
        <v>45222</v>
      </c>
      <c r="K50" s="115">
        <v>0.3125</v>
      </c>
      <c r="L50" s="118">
        <v>0.44444444444444442</v>
      </c>
      <c r="M50">
        <v>3</v>
      </c>
      <c r="Q50" s="149"/>
      <c r="R50" s="116"/>
    </row>
    <row r="51" spans="1:18">
      <c r="A51" t="s">
        <v>368</v>
      </c>
      <c r="B51" t="s">
        <v>69</v>
      </c>
      <c r="C51" t="s">
        <v>14</v>
      </c>
      <c r="D51" t="s">
        <v>331</v>
      </c>
      <c r="E51" t="s">
        <v>8</v>
      </c>
      <c r="F51">
        <v>3</v>
      </c>
      <c r="G51" t="s">
        <v>332</v>
      </c>
      <c r="H51" t="s">
        <v>332</v>
      </c>
      <c r="J51" s="145">
        <v>45223</v>
      </c>
      <c r="K51" s="115">
        <v>0.40277777777777773</v>
      </c>
      <c r="L51" s="118">
        <v>0.44444444444444442</v>
      </c>
      <c r="M51">
        <v>1</v>
      </c>
      <c r="Q51" s="149"/>
      <c r="R51" s="148"/>
    </row>
    <row r="52" spans="1:18">
      <c r="A52" t="s">
        <v>369</v>
      </c>
      <c r="B52" t="s">
        <v>81</v>
      </c>
      <c r="C52" t="s">
        <v>14</v>
      </c>
      <c r="D52" t="s">
        <v>331</v>
      </c>
      <c r="E52" t="s">
        <v>8</v>
      </c>
      <c r="F52">
        <v>3</v>
      </c>
      <c r="G52" t="s">
        <v>332</v>
      </c>
      <c r="H52" t="s">
        <v>332</v>
      </c>
      <c r="J52" s="145">
        <v>45224</v>
      </c>
      <c r="K52" s="115">
        <v>0.3125</v>
      </c>
      <c r="L52" s="118">
        <v>0.35069444444444442</v>
      </c>
      <c r="M52">
        <v>3</v>
      </c>
      <c r="Q52" s="149"/>
      <c r="R52" s="116"/>
    </row>
    <row r="53" spans="1:18">
      <c r="A53" t="s">
        <v>370</v>
      </c>
      <c r="B53" t="s">
        <v>74</v>
      </c>
      <c r="C53" t="s">
        <v>14</v>
      </c>
      <c r="D53" t="s">
        <v>331</v>
      </c>
      <c r="E53" t="s">
        <v>8</v>
      </c>
      <c r="F53">
        <v>3</v>
      </c>
      <c r="G53" t="s">
        <v>332</v>
      </c>
      <c r="H53" t="s">
        <v>332</v>
      </c>
      <c r="J53" s="145">
        <v>45224</v>
      </c>
      <c r="K53" s="115">
        <v>0.5625</v>
      </c>
      <c r="L53" s="118">
        <v>0.59375</v>
      </c>
      <c r="M53">
        <v>3</v>
      </c>
      <c r="Q53" s="133"/>
      <c r="R53" s="116"/>
    </row>
    <row r="54" spans="1:18">
      <c r="A54" t="s">
        <v>371</v>
      </c>
      <c r="B54" t="s">
        <v>78</v>
      </c>
      <c r="C54" t="s">
        <v>14</v>
      </c>
      <c r="D54" t="s">
        <v>331</v>
      </c>
      <c r="E54" t="s">
        <v>8</v>
      </c>
      <c r="F54">
        <v>3</v>
      </c>
      <c r="G54" t="s">
        <v>332</v>
      </c>
      <c r="H54" t="s">
        <v>332</v>
      </c>
      <c r="J54" s="145">
        <v>45223</v>
      </c>
      <c r="K54" s="115">
        <v>0.34375</v>
      </c>
      <c r="L54" s="118">
        <v>0.48958333333333331</v>
      </c>
      <c r="M54">
        <v>3</v>
      </c>
      <c r="Q54" s="149"/>
      <c r="R54" s="116"/>
    </row>
    <row r="55" spans="1:18">
      <c r="A55" t="s">
        <v>372</v>
      </c>
      <c r="B55" t="s">
        <v>79</v>
      </c>
      <c r="C55" t="s">
        <v>14</v>
      </c>
      <c r="D55" t="s">
        <v>331</v>
      </c>
      <c r="E55" t="s">
        <v>8</v>
      </c>
      <c r="F55">
        <v>3</v>
      </c>
      <c r="G55" t="s">
        <v>332</v>
      </c>
      <c r="H55" t="s">
        <v>332</v>
      </c>
      <c r="J55" s="145">
        <v>45222</v>
      </c>
      <c r="K55" s="115">
        <v>0.44791666666666669</v>
      </c>
      <c r="L55" s="118">
        <v>0.48958333333333331</v>
      </c>
      <c r="M55">
        <v>3</v>
      </c>
      <c r="Q55" s="133"/>
      <c r="R55" s="116"/>
    </row>
    <row r="56" spans="1:18">
      <c r="A56" t="s">
        <v>373</v>
      </c>
      <c r="B56" t="s">
        <v>80</v>
      </c>
      <c r="C56" t="s">
        <v>14</v>
      </c>
      <c r="D56" t="s">
        <v>331</v>
      </c>
      <c r="E56" t="s">
        <v>8</v>
      </c>
      <c r="F56">
        <v>3</v>
      </c>
      <c r="G56" t="s">
        <v>332</v>
      </c>
      <c r="H56" t="s">
        <v>332</v>
      </c>
      <c r="J56" s="145">
        <v>45224</v>
      </c>
      <c r="K56" s="115">
        <v>0.35416666666666669</v>
      </c>
      <c r="L56" s="118">
        <v>0.38541666666666669</v>
      </c>
      <c r="M56">
        <v>3</v>
      </c>
      <c r="Q56" s="149"/>
      <c r="R56" s="116"/>
    </row>
    <row r="57" spans="1:18">
      <c r="A57" t="s">
        <v>374</v>
      </c>
      <c r="B57" t="s">
        <v>82</v>
      </c>
      <c r="C57" t="s">
        <v>14</v>
      </c>
      <c r="D57" t="s">
        <v>331</v>
      </c>
      <c r="E57" t="s">
        <v>8</v>
      </c>
      <c r="F57">
        <v>3</v>
      </c>
      <c r="G57" t="s">
        <v>332</v>
      </c>
      <c r="H57" t="s">
        <v>332</v>
      </c>
      <c r="J57" s="145">
        <v>45223</v>
      </c>
      <c r="K57" s="115">
        <v>0.40277777777777773</v>
      </c>
      <c r="L57" s="118">
        <v>0.88541666666666663</v>
      </c>
      <c r="M57">
        <v>3</v>
      </c>
      <c r="Q57" s="149"/>
      <c r="R57" s="116"/>
    </row>
    <row r="58" spans="1:18">
      <c r="A58" t="s">
        <v>375</v>
      </c>
      <c r="B58" t="s">
        <v>84</v>
      </c>
      <c r="C58" t="s">
        <v>14</v>
      </c>
      <c r="D58" t="s">
        <v>331</v>
      </c>
      <c r="E58" t="s">
        <v>8</v>
      </c>
      <c r="F58">
        <v>3</v>
      </c>
      <c r="G58" t="s">
        <v>332</v>
      </c>
      <c r="H58" t="s">
        <v>332</v>
      </c>
      <c r="J58" s="145">
        <v>45225</v>
      </c>
      <c r="K58" s="115">
        <v>0.34027777777777773</v>
      </c>
      <c r="L58" s="118">
        <v>0.375</v>
      </c>
      <c r="M58">
        <v>2</v>
      </c>
      <c r="Q58" s="149"/>
      <c r="R58" s="116"/>
    </row>
    <row r="59" spans="1:18">
      <c r="A59" t="s">
        <v>376</v>
      </c>
      <c r="B59" t="s">
        <v>96</v>
      </c>
      <c r="C59" t="s">
        <v>14</v>
      </c>
      <c r="D59" t="s">
        <v>331</v>
      </c>
      <c r="E59" t="s">
        <v>8</v>
      </c>
      <c r="F59">
        <v>3</v>
      </c>
      <c r="G59" t="s">
        <v>332</v>
      </c>
      <c r="H59" t="s">
        <v>332</v>
      </c>
      <c r="J59" s="145">
        <v>45224</v>
      </c>
      <c r="K59" s="115">
        <v>0.59722222222222221</v>
      </c>
      <c r="L59" s="118">
        <v>0.63888888888888895</v>
      </c>
      <c r="M59">
        <v>5</v>
      </c>
      <c r="Q59" s="133"/>
      <c r="R59" s="116"/>
    </row>
    <row r="60" spans="1:18">
      <c r="A60" s="121" t="s">
        <v>377</v>
      </c>
      <c r="B60" s="121" t="s">
        <v>94</v>
      </c>
      <c r="C60" s="121" t="s">
        <v>14</v>
      </c>
      <c r="D60" s="121" t="s">
        <v>9</v>
      </c>
      <c r="E60" s="121" t="s">
        <v>330</v>
      </c>
      <c r="F60">
        <v>5</v>
      </c>
      <c r="G60" t="s">
        <v>160</v>
      </c>
      <c r="H60" t="s">
        <v>160</v>
      </c>
      <c r="I60" s="34" t="s">
        <v>481</v>
      </c>
      <c r="J60" s="130">
        <v>45213</v>
      </c>
      <c r="K60" s="151" t="s">
        <v>659</v>
      </c>
      <c r="L60" s="132">
        <v>0.83333333333333337</v>
      </c>
      <c r="M60" s="121"/>
      <c r="Q60" s="116"/>
      <c r="R60" s="133"/>
    </row>
    <row r="61" spans="1:18">
      <c r="A61" s="121" t="s">
        <v>463</v>
      </c>
      <c r="B61" s="121" t="s">
        <v>445</v>
      </c>
      <c r="C61" s="121" t="s">
        <v>14</v>
      </c>
      <c r="D61" s="121" t="s">
        <v>9</v>
      </c>
      <c r="E61" s="121" t="s">
        <v>8</v>
      </c>
      <c r="F61">
        <v>6</v>
      </c>
      <c r="G61" t="s">
        <v>160</v>
      </c>
      <c r="H61" t="s">
        <v>160</v>
      </c>
      <c r="J61" s="130">
        <v>45224</v>
      </c>
      <c r="K61" s="131">
        <v>0.84722222222222221</v>
      </c>
      <c r="L61" s="132">
        <v>0.89236111111111116</v>
      </c>
      <c r="M61" s="121">
        <v>2</v>
      </c>
      <c r="Q61" s="149"/>
      <c r="R61" s="133"/>
    </row>
    <row r="62" spans="1:18">
      <c r="A62" s="121" t="s">
        <v>493</v>
      </c>
      <c r="B62" s="121" t="s">
        <v>76</v>
      </c>
      <c r="C62" s="121" t="s">
        <v>14</v>
      </c>
      <c r="D62" s="121" t="s">
        <v>9</v>
      </c>
      <c r="E62" s="121" t="s">
        <v>8</v>
      </c>
      <c r="F62">
        <v>3</v>
      </c>
      <c r="G62" t="s">
        <v>160</v>
      </c>
      <c r="H62" t="s">
        <v>160</v>
      </c>
      <c r="J62" s="130">
        <v>45225</v>
      </c>
      <c r="K62" s="131">
        <v>0.3125</v>
      </c>
      <c r="L62" s="132">
        <v>0.33680555555555558</v>
      </c>
      <c r="M62" s="121">
        <v>1</v>
      </c>
      <c r="Q62" s="149"/>
      <c r="R62" s="133"/>
    </row>
    <row r="63" spans="1:18">
      <c r="A63" s="121" t="s">
        <v>234</v>
      </c>
      <c r="B63" s="121" t="s">
        <v>61</v>
      </c>
      <c r="C63" s="121" t="s">
        <v>11</v>
      </c>
      <c r="D63" s="121" t="s">
        <v>330</v>
      </c>
      <c r="E63" s="121" t="s">
        <v>8</v>
      </c>
      <c r="F63" s="118"/>
      <c r="G63" s="118"/>
      <c r="J63" s="130">
        <v>45223</v>
      </c>
      <c r="K63" s="131">
        <v>0.3125</v>
      </c>
      <c r="L63" s="132">
        <v>0.34375</v>
      </c>
      <c r="M63" s="121">
        <v>4</v>
      </c>
      <c r="Q63" s="149"/>
      <c r="R63" s="149"/>
    </row>
    <row r="64" spans="1:18">
      <c r="A64" s="121" t="s">
        <v>234</v>
      </c>
      <c r="B64" s="121" t="s">
        <v>61</v>
      </c>
      <c r="C64" s="121" t="s">
        <v>11</v>
      </c>
      <c r="D64" s="121" t="s">
        <v>331</v>
      </c>
      <c r="E64" s="121" t="s">
        <v>8</v>
      </c>
      <c r="F64">
        <v>3</v>
      </c>
      <c r="G64" t="s">
        <v>332</v>
      </c>
      <c r="H64" t="s">
        <v>332</v>
      </c>
      <c r="J64" s="130">
        <v>45223</v>
      </c>
      <c r="K64" s="131">
        <v>0.35069444444444442</v>
      </c>
      <c r="L64" s="132">
        <v>0.34375</v>
      </c>
      <c r="M64" s="121">
        <v>4</v>
      </c>
      <c r="Q64" s="149"/>
      <c r="R64" s="149"/>
    </row>
    <row r="65" spans="1:18">
      <c r="A65" s="121" t="s">
        <v>235</v>
      </c>
      <c r="B65" s="121" t="s">
        <v>27</v>
      </c>
      <c r="C65" s="121" t="s">
        <v>11</v>
      </c>
      <c r="D65" s="121" t="s">
        <v>331</v>
      </c>
      <c r="E65" s="121" t="s">
        <v>330</v>
      </c>
      <c r="F65">
        <v>3</v>
      </c>
      <c r="G65" t="s">
        <v>332</v>
      </c>
      <c r="H65" t="s">
        <v>332</v>
      </c>
      <c r="I65" s="34" t="s">
        <v>479</v>
      </c>
      <c r="J65" s="135">
        <v>45210</v>
      </c>
      <c r="K65" s="151" t="s">
        <v>778</v>
      </c>
      <c r="L65" s="151">
        <v>0.3125</v>
      </c>
      <c r="M65" s="121"/>
      <c r="Q65" s="148"/>
      <c r="R65" s="149"/>
    </row>
    <row r="66" spans="1:18">
      <c r="A66" s="121" t="s">
        <v>236</v>
      </c>
      <c r="B66" s="121" t="s">
        <v>135</v>
      </c>
      <c r="C66" s="121" t="s">
        <v>11</v>
      </c>
      <c r="D66" s="121" t="s">
        <v>331</v>
      </c>
      <c r="E66" s="121" t="s">
        <v>330</v>
      </c>
      <c r="F66">
        <v>3</v>
      </c>
      <c r="G66" t="s">
        <v>332</v>
      </c>
      <c r="H66" t="s">
        <v>332</v>
      </c>
      <c r="I66" s="34" t="s">
        <v>479</v>
      </c>
      <c r="J66" s="135">
        <v>45210</v>
      </c>
      <c r="K66" s="151" t="s">
        <v>779</v>
      </c>
      <c r="L66" s="151">
        <v>0.8125</v>
      </c>
      <c r="M66" s="121"/>
      <c r="Q66" s="148"/>
      <c r="R66" s="149"/>
    </row>
    <row r="67" spans="1:18">
      <c r="A67" s="121" t="s">
        <v>237</v>
      </c>
      <c r="B67" s="121" t="s">
        <v>43</v>
      </c>
      <c r="C67" s="121" t="s">
        <v>11</v>
      </c>
      <c r="D67" s="121" t="s">
        <v>331</v>
      </c>
      <c r="E67" s="121" t="s">
        <v>330</v>
      </c>
      <c r="F67">
        <v>3</v>
      </c>
      <c r="G67" t="s">
        <v>332</v>
      </c>
      <c r="H67" t="s">
        <v>332</v>
      </c>
      <c r="I67" s="34" t="s">
        <v>480</v>
      </c>
      <c r="J67" s="135">
        <v>45210</v>
      </c>
      <c r="K67" s="151" t="s">
        <v>780</v>
      </c>
      <c r="L67" s="151">
        <v>0.9375</v>
      </c>
      <c r="M67" s="121"/>
      <c r="Q67" s="148"/>
      <c r="R67" s="149"/>
    </row>
    <row r="68" spans="1:18">
      <c r="A68" s="121" t="s">
        <v>239</v>
      </c>
      <c r="B68" s="121" t="s">
        <v>64</v>
      </c>
      <c r="C68" s="121" t="s">
        <v>11</v>
      </c>
      <c r="D68" s="121" t="s">
        <v>330</v>
      </c>
      <c r="E68" s="154" t="s">
        <v>8</v>
      </c>
      <c r="F68" s="147"/>
      <c r="G68" s="147"/>
      <c r="J68" s="130">
        <v>45223</v>
      </c>
      <c r="K68" s="131">
        <v>0.35069444444444442</v>
      </c>
      <c r="L68" s="132">
        <v>0.375</v>
      </c>
      <c r="M68" s="121">
        <v>4</v>
      </c>
      <c r="Q68" s="149"/>
      <c r="R68" s="149"/>
    </row>
    <row r="69" spans="1:18">
      <c r="A69" s="121" t="s">
        <v>239</v>
      </c>
      <c r="B69" s="121" t="s">
        <v>64</v>
      </c>
      <c r="C69" s="121" t="s">
        <v>11</v>
      </c>
      <c r="D69" s="121" t="s">
        <v>331</v>
      </c>
      <c r="E69" s="121" t="s">
        <v>8</v>
      </c>
      <c r="F69">
        <v>3</v>
      </c>
      <c r="G69" t="s">
        <v>332</v>
      </c>
      <c r="H69" t="s">
        <v>332</v>
      </c>
      <c r="J69" s="130">
        <v>45223</v>
      </c>
      <c r="K69" s="150">
        <v>0.89583333333333337</v>
      </c>
      <c r="L69" s="151">
        <v>0.375</v>
      </c>
      <c r="M69" s="121">
        <v>4</v>
      </c>
      <c r="Q69" s="149"/>
      <c r="R69" s="149"/>
    </row>
    <row r="70" spans="1:18">
      <c r="A70" s="121" t="s">
        <v>241</v>
      </c>
      <c r="B70" s="121" t="s">
        <v>30</v>
      </c>
      <c r="C70" s="121" t="s">
        <v>11</v>
      </c>
      <c r="D70" s="121" t="s">
        <v>331</v>
      </c>
      <c r="E70" s="121" t="s">
        <v>330</v>
      </c>
      <c r="F70">
        <v>3</v>
      </c>
      <c r="G70" t="s">
        <v>332</v>
      </c>
      <c r="H70" t="s">
        <v>332</v>
      </c>
      <c r="I70" s="34" t="s">
        <v>479</v>
      </c>
      <c r="J70" s="135">
        <v>45210</v>
      </c>
      <c r="K70" s="151" t="s">
        <v>762</v>
      </c>
      <c r="L70" s="151">
        <v>0.85416666666666663</v>
      </c>
      <c r="M70" s="121"/>
      <c r="Q70" s="148"/>
      <c r="R70" s="149"/>
    </row>
    <row r="71" spans="1:18">
      <c r="A71" s="121" t="s">
        <v>242</v>
      </c>
      <c r="B71" s="121" t="s">
        <v>54</v>
      </c>
      <c r="C71" s="121" t="s">
        <v>11</v>
      </c>
      <c r="D71" s="121" t="s">
        <v>331</v>
      </c>
      <c r="E71" s="121" t="s">
        <v>330</v>
      </c>
      <c r="F71">
        <v>2</v>
      </c>
      <c r="G71" t="s">
        <v>332</v>
      </c>
      <c r="H71" t="s">
        <v>332</v>
      </c>
      <c r="I71" s="34" t="s">
        <v>480</v>
      </c>
      <c r="J71" s="135">
        <v>45211</v>
      </c>
      <c r="K71" s="151" t="s">
        <v>770</v>
      </c>
      <c r="L71" s="151">
        <v>0.82291666666666663</v>
      </c>
      <c r="M71" s="121"/>
      <c r="Q71" s="148"/>
      <c r="R71" s="149"/>
    </row>
    <row r="72" spans="1:18">
      <c r="A72" s="121" t="s">
        <v>248</v>
      </c>
      <c r="B72" s="121" t="s">
        <v>67</v>
      </c>
      <c r="C72" s="121" t="s">
        <v>11</v>
      </c>
      <c r="D72" s="121" t="s">
        <v>330</v>
      </c>
      <c r="E72" s="138" t="s">
        <v>8</v>
      </c>
      <c r="J72" s="130" t="s">
        <v>764</v>
      </c>
      <c r="K72" s="131">
        <v>0.61458333333333337</v>
      </c>
      <c r="L72" s="132">
        <v>0.64583333333333337</v>
      </c>
      <c r="M72" s="121">
        <v>4</v>
      </c>
      <c r="Q72" s="133"/>
      <c r="R72" s="149"/>
    </row>
    <row r="73" spans="1:18">
      <c r="A73" s="121" t="s">
        <v>248</v>
      </c>
      <c r="B73" s="121" t="s">
        <v>67</v>
      </c>
      <c r="C73" s="121" t="s">
        <v>11</v>
      </c>
      <c r="D73" s="121" t="s">
        <v>331</v>
      </c>
      <c r="E73" s="121" t="s">
        <v>8</v>
      </c>
      <c r="F73">
        <v>3</v>
      </c>
      <c r="G73" t="s">
        <v>332</v>
      </c>
      <c r="H73" t="s">
        <v>332</v>
      </c>
      <c r="J73" s="130">
        <v>45225</v>
      </c>
      <c r="K73" s="131">
        <v>0.61458333333333337</v>
      </c>
      <c r="L73" s="132">
        <v>0.64583333333333337</v>
      </c>
      <c r="M73" s="121">
        <v>4</v>
      </c>
      <c r="Q73" s="149"/>
      <c r="R73" s="149"/>
    </row>
    <row r="74" spans="1:18">
      <c r="A74" s="121" t="s">
        <v>252</v>
      </c>
      <c r="B74" s="121" t="s">
        <v>136</v>
      </c>
      <c r="C74" s="121" t="s">
        <v>11</v>
      </c>
      <c r="D74" s="121" t="s">
        <v>331</v>
      </c>
      <c r="E74" s="121" t="s">
        <v>330</v>
      </c>
      <c r="F74">
        <v>3</v>
      </c>
      <c r="G74" t="s">
        <v>332</v>
      </c>
      <c r="H74" t="s">
        <v>332</v>
      </c>
      <c r="I74" s="34" t="s">
        <v>480</v>
      </c>
      <c r="J74" s="135">
        <v>45208</v>
      </c>
      <c r="K74" s="151" t="s">
        <v>768</v>
      </c>
      <c r="L74" s="151">
        <v>0.82291666666666663</v>
      </c>
      <c r="M74" s="121"/>
      <c r="Q74" s="148"/>
      <c r="R74" s="149"/>
    </row>
    <row r="75" spans="1:18">
      <c r="A75" s="121" t="s">
        <v>253</v>
      </c>
      <c r="B75" s="121" t="s">
        <v>39</v>
      </c>
      <c r="C75" s="121" t="s">
        <v>11</v>
      </c>
      <c r="D75" s="121" t="s">
        <v>331</v>
      </c>
      <c r="E75" s="121" t="s">
        <v>330</v>
      </c>
      <c r="F75">
        <v>3</v>
      </c>
      <c r="G75" t="s">
        <v>332</v>
      </c>
      <c r="H75" t="s">
        <v>332</v>
      </c>
      <c r="I75" s="34" t="s">
        <v>479</v>
      </c>
      <c r="J75" s="135">
        <v>45208</v>
      </c>
      <c r="K75" s="151" t="s">
        <v>768</v>
      </c>
      <c r="L75" s="151">
        <v>0.3125</v>
      </c>
      <c r="M75" s="121"/>
      <c r="Q75" s="148"/>
      <c r="R75" s="149"/>
    </row>
    <row r="76" spans="1:18">
      <c r="A76" s="121" t="s">
        <v>254</v>
      </c>
      <c r="B76" s="121" t="s">
        <v>451</v>
      </c>
      <c r="C76" s="121" t="s">
        <v>11</v>
      </c>
      <c r="D76" s="121" t="s">
        <v>331</v>
      </c>
      <c r="E76" s="121" t="s">
        <v>330</v>
      </c>
      <c r="F76">
        <v>2</v>
      </c>
      <c r="G76" t="s">
        <v>332</v>
      </c>
      <c r="H76" t="s">
        <v>332</v>
      </c>
      <c r="I76" s="34" t="s">
        <v>481</v>
      </c>
      <c r="J76" s="135">
        <v>45209</v>
      </c>
      <c r="K76" s="151" t="s">
        <v>769</v>
      </c>
      <c r="L76" s="151">
        <v>0.83333333333333337</v>
      </c>
      <c r="M76" s="121"/>
      <c r="Q76" s="148"/>
      <c r="R76" s="149"/>
    </row>
    <row r="77" spans="1:18">
      <c r="A77" t="s">
        <v>255</v>
      </c>
      <c r="B77" t="s">
        <v>185</v>
      </c>
      <c r="C77" t="s">
        <v>11</v>
      </c>
      <c r="D77" t="s">
        <v>331</v>
      </c>
      <c r="E77" t="s">
        <v>8</v>
      </c>
      <c r="F77">
        <v>3</v>
      </c>
      <c r="G77" t="s">
        <v>333</v>
      </c>
      <c r="H77" t="s">
        <v>333</v>
      </c>
      <c r="J77" s="145">
        <v>45222</v>
      </c>
      <c r="K77" s="120">
        <v>0.3125</v>
      </c>
      <c r="L77" s="147">
        <v>0.35416666666666669</v>
      </c>
      <c r="M77">
        <v>5</v>
      </c>
      <c r="Q77" s="149"/>
      <c r="R77" s="116"/>
    </row>
    <row r="78" spans="1:18">
      <c r="A78" t="s">
        <v>256</v>
      </c>
      <c r="B78" t="s">
        <v>65</v>
      </c>
      <c r="C78" t="s">
        <v>11</v>
      </c>
      <c r="D78" t="s">
        <v>331</v>
      </c>
      <c r="E78" t="s">
        <v>8</v>
      </c>
      <c r="F78">
        <v>3</v>
      </c>
      <c r="G78" t="s">
        <v>332</v>
      </c>
      <c r="H78" t="s">
        <v>332</v>
      </c>
      <c r="J78" s="145">
        <v>45224</v>
      </c>
      <c r="K78" s="115">
        <v>0.3125</v>
      </c>
      <c r="L78" s="118">
        <v>0.34722222222222227</v>
      </c>
      <c r="M78">
        <v>4</v>
      </c>
      <c r="Q78" s="149"/>
      <c r="R78" s="116"/>
    </row>
    <row r="79" spans="1:18">
      <c r="A79" t="s">
        <v>257</v>
      </c>
      <c r="B79" t="s">
        <v>452</v>
      </c>
      <c r="C79" t="s">
        <v>11</v>
      </c>
      <c r="D79" t="s">
        <v>331</v>
      </c>
      <c r="E79" t="s">
        <v>8</v>
      </c>
      <c r="F79">
        <v>3</v>
      </c>
      <c r="G79" t="s">
        <v>332</v>
      </c>
      <c r="H79" t="s">
        <v>332</v>
      </c>
      <c r="J79" s="145">
        <v>45222</v>
      </c>
      <c r="K79" s="115">
        <v>0.59722222222222221</v>
      </c>
      <c r="L79" s="118">
        <v>0.4236111111111111</v>
      </c>
      <c r="M79">
        <v>4</v>
      </c>
      <c r="Q79" s="133"/>
      <c r="R79" s="116"/>
    </row>
    <row r="80" spans="1:18">
      <c r="A80" t="s">
        <v>258</v>
      </c>
      <c r="B80" t="s">
        <v>453</v>
      </c>
      <c r="C80" t="s">
        <v>11</v>
      </c>
      <c r="D80" t="s">
        <v>331</v>
      </c>
      <c r="E80" t="s">
        <v>8</v>
      </c>
      <c r="F80">
        <v>3</v>
      </c>
      <c r="G80" t="s">
        <v>332</v>
      </c>
      <c r="H80" t="s">
        <v>332</v>
      </c>
      <c r="J80" s="145">
        <v>45224</v>
      </c>
      <c r="K80" s="115">
        <v>0.35069444444444442</v>
      </c>
      <c r="L80" s="118">
        <v>0.375</v>
      </c>
      <c r="M80">
        <v>4</v>
      </c>
      <c r="Q80" s="149"/>
      <c r="R80" s="148"/>
    </row>
    <row r="81" spans="1:18">
      <c r="A81" t="s">
        <v>259</v>
      </c>
      <c r="B81" t="s">
        <v>89</v>
      </c>
      <c r="C81" t="s">
        <v>11</v>
      </c>
      <c r="D81" t="s">
        <v>331</v>
      </c>
      <c r="E81" t="s">
        <v>8</v>
      </c>
      <c r="F81">
        <v>3</v>
      </c>
      <c r="G81" t="s">
        <v>332</v>
      </c>
      <c r="H81" t="s">
        <v>332</v>
      </c>
      <c r="J81" s="145">
        <v>45222</v>
      </c>
      <c r="K81" s="115">
        <v>0.42708333333333331</v>
      </c>
      <c r="L81" s="118">
        <v>0.4548611111111111</v>
      </c>
      <c r="M81">
        <v>6</v>
      </c>
      <c r="Q81" s="133"/>
      <c r="R81" s="148"/>
    </row>
    <row r="82" spans="1:18">
      <c r="A82" t="s">
        <v>260</v>
      </c>
      <c r="B82" t="s">
        <v>91</v>
      </c>
      <c r="C82" t="s">
        <v>11</v>
      </c>
      <c r="D82" t="s">
        <v>331</v>
      </c>
      <c r="E82" t="s">
        <v>8</v>
      </c>
      <c r="F82">
        <v>3</v>
      </c>
      <c r="G82" t="s">
        <v>332</v>
      </c>
      <c r="H82" t="s">
        <v>332</v>
      </c>
      <c r="J82" s="145">
        <v>45223</v>
      </c>
      <c r="K82" s="115">
        <v>0.40625</v>
      </c>
      <c r="L82" s="118">
        <v>0.43055555555555558</v>
      </c>
      <c r="M82">
        <v>6</v>
      </c>
      <c r="Q82" s="149"/>
      <c r="R82" s="148"/>
    </row>
    <row r="83" spans="1:18">
      <c r="A83" t="s">
        <v>261</v>
      </c>
      <c r="B83" t="s">
        <v>444</v>
      </c>
      <c r="C83" t="s">
        <v>11</v>
      </c>
      <c r="D83" t="s">
        <v>331</v>
      </c>
      <c r="E83" t="s">
        <v>8</v>
      </c>
      <c r="F83">
        <v>3</v>
      </c>
      <c r="G83" t="s">
        <v>332</v>
      </c>
      <c r="H83" t="s">
        <v>332</v>
      </c>
      <c r="J83" s="145">
        <v>45224</v>
      </c>
      <c r="K83" s="115">
        <v>0.40625</v>
      </c>
      <c r="L83" s="118">
        <v>0.42708333333333331</v>
      </c>
      <c r="M83">
        <v>6</v>
      </c>
      <c r="Q83" s="149"/>
      <c r="R83" s="116"/>
    </row>
    <row r="84" spans="1:18">
      <c r="A84" t="s">
        <v>262</v>
      </c>
      <c r="B84" t="s">
        <v>92</v>
      </c>
      <c r="C84" t="s">
        <v>11</v>
      </c>
      <c r="D84" t="s">
        <v>331</v>
      </c>
      <c r="E84" t="s">
        <v>8</v>
      </c>
      <c r="F84">
        <v>3</v>
      </c>
      <c r="G84" t="s">
        <v>332</v>
      </c>
      <c r="H84" t="s">
        <v>332</v>
      </c>
      <c r="J84" s="145">
        <v>45224</v>
      </c>
      <c r="K84" s="115">
        <v>0.5625</v>
      </c>
      <c r="L84" s="118">
        <v>0.58333333333333337</v>
      </c>
      <c r="M84">
        <v>6</v>
      </c>
      <c r="Q84" s="133"/>
      <c r="R84" s="116"/>
    </row>
    <row r="85" spans="1:18">
      <c r="A85" t="s">
        <v>263</v>
      </c>
      <c r="B85" t="s">
        <v>93</v>
      </c>
      <c r="C85" t="s">
        <v>11</v>
      </c>
      <c r="D85" t="s">
        <v>331</v>
      </c>
      <c r="E85" t="s">
        <v>8</v>
      </c>
      <c r="F85">
        <v>3</v>
      </c>
      <c r="G85" t="s">
        <v>332</v>
      </c>
      <c r="H85" t="s">
        <v>332</v>
      </c>
      <c r="J85" s="145">
        <v>45224</v>
      </c>
      <c r="K85" s="115">
        <v>0.58680555555555558</v>
      </c>
      <c r="L85" s="156">
        <v>0.1076388888888889</v>
      </c>
      <c r="M85">
        <v>6</v>
      </c>
      <c r="Q85" s="133"/>
      <c r="R85" s="116"/>
    </row>
    <row r="86" spans="1:18">
      <c r="A86" t="s">
        <v>264</v>
      </c>
      <c r="B86" t="s">
        <v>69</v>
      </c>
      <c r="C86" t="s">
        <v>11</v>
      </c>
      <c r="D86" t="s">
        <v>331</v>
      </c>
      <c r="E86" t="s">
        <v>8</v>
      </c>
      <c r="F86">
        <v>3</v>
      </c>
      <c r="G86" t="s">
        <v>332</v>
      </c>
      <c r="H86" t="s">
        <v>332</v>
      </c>
      <c r="J86" s="145">
        <v>45222</v>
      </c>
      <c r="K86" s="115">
        <v>0.45833333333333331</v>
      </c>
      <c r="L86" s="118">
        <v>0.5</v>
      </c>
      <c r="M86">
        <v>4</v>
      </c>
      <c r="Q86" s="133"/>
      <c r="R86" s="116"/>
    </row>
    <row r="87" spans="1:18">
      <c r="A87" t="s">
        <v>265</v>
      </c>
      <c r="B87" t="s">
        <v>71</v>
      </c>
      <c r="C87" t="s">
        <v>11</v>
      </c>
      <c r="D87" t="s">
        <v>331</v>
      </c>
      <c r="E87" t="s">
        <v>8</v>
      </c>
      <c r="F87">
        <v>3</v>
      </c>
      <c r="G87" t="s">
        <v>332</v>
      </c>
      <c r="H87" t="s">
        <v>332</v>
      </c>
      <c r="J87" s="145">
        <v>45222</v>
      </c>
      <c r="K87" s="115">
        <v>0.61111111111111105</v>
      </c>
      <c r="L87" s="118">
        <v>0.44444444444444442</v>
      </c>
      <c r="M87">
        <v>1</v>
      </c>
      <c r="Q87" s="149"/>
      <c r="R87" s="116"/>
    </row>
    <row r="88" spans="1:18">
      <c r="A88" t="s">
        <v>266</v>
      </c>
      <c r="B88" t="s">
        <v>74</v>
      </c>
      <c r="C88" t="s">
        <v>11</v>
      </c>
      <c r="D88" t="s">
        <v>331</v>
      </c>
      <c r="E88" t="s">
        <v>8</v>
      </c>
      <c r="F88">
        <v>3</v>
      </c>
      <c r="G88" t="s">
        <v>332</v>
      </c>
      <c r="H88" t="s">
        <v>332</v>
      </c>
      <c r="J88" s="145">
        <v>45224</v>
      </c>
      <c r="K88" s="115">
        <v>0.61111111111111105</v>
      </c>
      <c r="L88" s="118">
        <v>0.63888888888888895</v>
      </c>
      <c r="M88">
        <v>4</v>
      </c>
      <c r="Q88" s="149"/>
      <c r="R88" s="116"/>
    </row>
    <row r="89" spans="1:18">
      <c r="A89" t="s">
        <v>267</v>
      </c>
      <c r="B89" t="s">
        <v>78</v>
      </c>
      <c r="C89" t="s">
        <v>11</v>
      </c>
      <c r="D89" t="s">
        <v>331</v>
      </c>
      <c r="E89" t="s">
        <v>8</v>
      </c>
      <c r="F89">
        <v>3</v>
      </c>
      <c r="G89" t="s">
        <v>332</v>
      </c>
      <c r="H89" t="s">
        <v>332</v>
      </c>
      <c r="J89" s="145">
        <v>45223</v>
      </c>
      <c r="K89" s="115">
        <v>0.3125</v>
      </c>
      <c r="L89" s="118">
        <v>0.47569444444444442</v>
      </c>
      <c r="M89">
        <v>4</v>
      </c>
      <c r="Q89" s="149"/>
      <c r="R89" s="116"/>
    </row>
    <row r="90" spans="1:18">
      <c r="A90" t="s">
        <v>268</v>
      </c>
      <c r="B90" t="s">
        <v>79</v>
      </c>
      <c r="C90" t="s">
        <v>11</v>
      </c>
      <c r="D90" t="s">
        <v>331</v>
      </c>
      <c r="E90" t="s">
        <v>8</v>
      </c>
      <c r="F90">
        <v>3</v>
      </c>
      <c r="G90" t="s">
        <v>332</v>
      </c>
      <c r="H90" t="s">
        <v>332</v>
      </c>
      <c r="J90" s="145">
        <v>45225</v>
      </c>
      <c r="K90" s="115">
        <v>0.3125</v>
      </c>
      <c r="L90" s="118">
        <v>0.34722222222222227</v>
      </c>
      <c r="M90">
        <v>4</v>
      </c>
      <c r="Q90" s="149"/>
      <c r="R90" s="116"/>
    </row>
    <row r="91" spans="1:18">
      <c r="A91" t="s">
        <v>269</v>
      </c>
      <c r="B91" t="s">
        <v>80</v>
      </c>
      <c r="C91" t="s">
        <v>11</v>
      </c>
      <c r="D91" t="s">
        <v>331</v>
      </c>
      <c r="E91" t="s">
        <v>8</v>
      </c>
      <c r="F91">
        <v>3</v>
      </c>
      <c r="G91" t="s">
        <v>332</v>
      </c>
      <c r="H91" t="s">
        <v>332</v>
      </c>
      <c r="J91" s="145">
        <v>45223</v>
      </c>
      <c r="K91" s="115">
        <v>0.40277777777777773</v>
      </c>
      <c r="L91" s="118">
        <v>0.88888888888888884</v>
      </c>
      <c r="M91">
        <v>2</v>
      </c>
      <c r="Q91" s="149"/>
      <c r="R91" s="116"/>
    </row>
    <row r="92" spans="1:18">
      <c r="A92" t="s">
        <v>270</v>
      </c>
      <c r="B92" t="s">
        <v>82</v>
      </c>
      <c r="C92" t="s">
        <v>11</v>
      </c>
      <c r="D92" t="s">
        <v>331</v>
      </c>
      <c r="E92" t="s">
        <v>8</v>
      </c>
      <c r="F92">
        <v>3</v>
      </c>
      <c r="G92" t="s">
        <v>332</v>
      </c>
      <c r="H92" t="s">
        <v>332</v>
      </c>
      <c r="J92" s="145">
        <v>45225</v>
      </c>
      <c r="K92" s="115">
        <v>0.85069444444444453</v>
      </c>
      <c r="L92" s="118">
        <v>0.88888888888888884</v>
      </c>
      <c r="M92">
        <v>4</v>
      </c>
      <c r="Q92" s="149"/>
      <c r="R92" s="116"/>
    </row>
    <row r="93" spans="1:18">
      <c r="A93" t="s">
        <v>271</v>
      </c>
      <c r="B93" s="34" t="s">
        <v>553</v>
      </c>
      <c r="C93" t="s">
        <v>11</v>
      </c>
      <c r="D93" t="s">
        <v>331</v>
      </c>
      <c r="E93" t="s">
        <v>8</v>
      </c>
      <c r="F93">
        <v>3</v>
      </c>
      <c r="G93" t="s">
        <v>332</v>
      </c>
      <c r="H93" t="s">
        <v>332</v>
      </c>
      <c r="J93" s="145">
        <v>45223</v>
      </c>
      <c r="K93" s="115">
        <v>0.84375</v>
      </c>
      <c r="L93" s="118">
        <v>0.51041666666666663</v>
      </c>
      <c r="M93">
        <v>4</v>
      </c>
      <c r="Q93" s="149"/>
      <c r="R93" s="116"/>
    </row>
    <row r="94" spans="1:18">
      <c r="A94" t="s">
        <v>272</v>
      </c>
      <c r="B94" t="s">
        <v>84</v>
      </c>
      <c r="C94" t="s">
        <v>11</v>
      </c>
      <c r="D94" t="s">
        <v>331</v>
      </c>
      <c r="E94" t="s">
        <v>8</v>
      </c>
      <c r="F94">
        <v>3</v>
      </c>
      <c r="G94" t="s">
        <v>332</v>
      </c>
      <c r="H94" t="s">
        <v>332</v>
      </c>
      <c r="J94" s="145">
        <v>45224</v>
      </c>
      <c r="K94" s="115">
        <v>0.85069444444444453</v>
      </c>
      <c r="L94" s="118">
        <v>0.88888888888888884</v>
      </c>
      <c r="M94">
        <v>1</v>
      </c>
      <c r="Q94" s="149"/>
      <c r="R94" s="116"/>
    </row>
    <row r="95" spans="1:18">
      <c r="A95" t="s">
        <v>273</v>
      </c>
      <c r="B95" t="s">
        <v>446</v>
      </c>
      <c r="C95" t="s">
        <v>11</v>
      </c>
      <c r="D95" t="s">
        <v>331</v>
      </c>
      <c r="E95" t="s">
        <v>8</v>
      </c>
      <c r="F95">
        <v>3</v>
      </c>
      <c r="G95" t="s">
        <v>332</v>
      </c>
      <c r="H95" t="s">
        <v>332</v>
      </c>
      <c r="J95" s="145">
        <v>45225</v>
      </c>
      <c r="K95" s="115">
        <v>0.5625</v>
      </c>
      <c r="L95" s="118">
        <v>0.59375</v>
      </c>
      <c r="M95">
        <v>5</v>
      </c>
      <c r="Q95" s="133"/>
      <c r="R95" s="116"/>
    </row>
    <row r="96" spans="1:18">
      <c r="A96" t="s">
        <v>274</v>
      </c>
      <c r="B96" t="s">
        <v>63</v>
      </c>
      <c r="C96" t="s">
        <v>11</v>
      </c>
      <c r="D96" t="s">
        <v>331</v>
      </c>
      <c r="E96" t="s">
        <v>8</v>
      </c>
      <c r="F96">
        <v>2</v>
      </c>
      <c r="G96" t="s">
        <v>160</v>
      </c>
      <c r="H96" t="s">
        <v>160</v>
      </c>
      <c r="J96" s="145">
        <v>45222</v>
      </c>
      <c r="K96" s="115">
        <v>0.36458333333333331</v>
      </c>
      <c r="L96" s="118">
        <v>0.37847222222222227</v>
      </c>
      <c r="M96">
        <v>4</v>
      </c>
      <c r="Q96" s="149"/>
      <c r="R96" s="116"/>
    </row>
    <row r="97" spans="1:18">
      <c r="A97" t="s">
        <v>275</v>
      </c>
      <c r="B97" t="s">
        <v>445</v>
      </c>
      <c r="C97" t="s">
        <v>11</v>
      </c>
      <c r="D97" t="s">
        <v>9</v>
      </c>
      <c r="E97" t="s">
        <v>8</v>
      </c>
      <c r="F97">
        <v>6</v>
      </c>
      <c r="G97" t="s">
        <v>160</v>
      </c>
      <c r="H97" t="s">
        <v>160</v>
      </c>
      <c r="J97" s="145">
        <v>45225</v>
      </c>
      <c r="K97" s="115">
        <v>0.60416666666666663</v>
      </c>
      <c r="L97" s="118">
        <v>0.64583333333333337</v>
      </c>
      <c r="M97">
        <v>2</v>
      </c>
      <c r="Q97" s="149"/>
      <c r="R97" s="148"/>
    </row>
    <row r="98" spans="1:18">
      <c r="A98" t="s">
        <v>276</v>
      </c>
      <c r="B98" t="s">
        <v>76</v>
      </c>
      <c r="C98" t="s">
        <v>11</v>
      </c>
      <c r="D98" t="s">
        <v>9</v>
      </c>
      <c r="E98" t="s">
        <v>8</v>
      </c>
      <c r="F98">
        <v>3</v>
      </c>
      <c r="G98" t="s">
        <v>160</v>
      </c>
      <c r="H98" t="s">
        <v>160</v>
      </c>
      <c r="J98" s="145">
        <v>45225</v>
      </c>
      <c r="K98" s="115">
        <v>0.84722222222222221</v>
      </c>
      <c r="L98" s="118">
        <v>0.875</v>
      </c>
      <c r="M98">
        <v>2</v>
      </c>
      <c r="Q98" s="149"/>
      <c r="R98" s="148"/>
    </row>
    <row r="99" spans="1:18">
      <c r="A99" t="s">
        <v>378</v>
      </c>
      <c r="B99" t="s">
        <v>35</v>
      </c>
      <c r="C99" t="s">
        <v>18</v>
      </c>
      <c r="D99" t="s">
        <v>331</v>
      </c>
      <c r="E99" t="s">
        <v>330</v>
      </c>
      <c r="F99">
        <v>2</v>
      </c>
      <c r="G99" t="s">
        <v>332</v>
      </c>
      <c r="H99" t="s">
        <v>332</v>
      </c>
      <c r="I99" t="s">
        <v>480</v>
      </c>
      <c r="J99" s="145">
        <v>45211</v>
      </c>
      <c r="K99" s="118" t="s">
        <v>790</v>
      </c>
      <c r="L99" s="118">
        <v>0.9375</v>
      </c>
      <c r="Q99" s="116"/>
      <c r="R99" s="116"/>
    </row>
    <row r="100" spans="1:18">
      <c r="A100" t="s">
        <v>379</v>
      </c>
      <c r="B100" t="s">
        <v>45</v>
      </c>
      <c r="C100" t="s">
        <v>18</v>
      </c>
      <c r="D100" t="s">
        <v>331</v>
      </c>
      <c r="E100" t="s">
        <v>330</v>
      </c>
      <c r="F100">
        <v>2</v>
      </c>
      <c r="G100" t="s">
        <v>332</v>
      </c>
      <c r="H100" t="s">
        <v>332</v>
      </c>
      <c r="I100" t="s">
        <v>479</v>
      </c>
      <c r="J100" s="145">
        <v>45212</v>
      </c>
      <c r="K100" s="118">
        <v>0.80208333333333337</v>
      </c>
      <c r="L100" s="118">
        <v>0.82291666666666663</v>
      </c>
      <c r="Q100" s="116"/>
      <c r="R100" s="116"/>
    </row>
    <row r="101" spans="1:18">
      <c r="A101" t="s">
        <v>380</v>
      </c>
      <c r="B101" t="s">
        <v>191</v>
      </c>
      <c r="C101" t="s">
        <v>18</v>
      </c>
      <c r="D101" t="s">
        <v>331</v>
      </c>
      <c r="E101" t="s">
        <v>330</v>
      </c>
      <c r="F101">
        <v>3</v>
      </c>
      <c r="G101" t="s">
        <v>332</v>
      </c>
      <c r="H101" t="s">
        <v>332</v>
      </c>
      <c r="I101" t="s">
        <v>479</v>
      </c>
      <c r="J101" s="145">
        <v>45212</v>
      </c>
      <c r="K101" s="118">
        <v>0.83333333333333337</v>
      </c>
      <c r="L101" s="118">
        <v>0.85416666666666663</v>
      </c>
      <c r="Q101" s="116"/>
      <c r="R101" s="116"/>
    </row>
    <row r="102" spans="1:18">
      <c r="A102" t="s">
        <v>381</v>
      </c>
      <c r="B102" t="s">
        <v>42</v>
      </c>
      <c r="C102" t="s">
        <v>18</v>
      </c>
      <c r="D102" t="s">
        <v>331</v>
      </c>
      <c r="E102" t="s">
        <v>330</v>
      </c>
      <c r="F102">
        <v>2</v>
      </c>
      <c r="G102" t="s">
        <v>332</v>
      </c>
      <c r="H102" t="s">
        <v>332</v>
      </c>
      <c r="I102" t="s">
        <v>479</v>
      </c>
      <c r="J102" s="145">
        <v>45212</v>
      </c>
      <c r="K102" s="118">
        <v>0.90625</v>
      </c>
      <c r="L102" s="118">
        <v>0.92708333333333337</v>
      </c>
      <c r="Q102" s="116"/>
      <c r="R102" s="116"/>
    </row>
    <row r="103" spans="1:18">
      <c r="A103" t="s">
        <v>386</v>
      </c>
      <c r="B103" t="s">
        <v>66</v>
      </c>
      <c r="C103" t="s">
        <v>18</v>
      </c>
      <c r="D103" t="s">
        <v>331</v>
      </c>
      <c r="E103" t="s">
        <v>330</v>
      </c>
      <c r="F103">
        <v>2</v>
      </c>
      <c r="G103" t="s">
        <v>332</v>
      </c>
      <c r="H103" t="s">
        <v>332</v>
      </c>
      <c r="I103" t="s">
        <v>480</v>
      </c>
      <c r="J103" s="145">
        <v>45207</v>
      </c>
      <c r="K103" s="118" t="s">
        <v>768</v>
      </c>
      <c r="L103" s="118">
        <v>0.82291666666666663</v>
      </c>
      <c r="Q103" s="116"/>
      <c r="R103" s="116"/>
    </row>
    <row r="104" spans="1:18">
      <c r="A104" t="s">
        <v>387</v>
      </c>
      <c r="B104" t="s">
        <v>187</v>
      </c>
      <c r="C104" t="s">
        <v>18</v>
      </c>
      <c r="D104" t="s">
        <v>331</v>
      </c>
      <c r="E104" t="s">
        <v>330</v>
      </c>
      <c r="F104">
        <v>3</v>
      </c>
      <c r="G104" t="s">
        <v>332</v>
      </c>
      <c r="H104" t="s">
        <v>332</v>
      </c>
      <c r="I104" t="s">
        <v>479</v>
      </c>
      <c r="J104" s="145">
        <v>45207</v>
      </c>
      <c r="K104" s="118" t="s">
        <v>768</v>
      </c>
      <c r="L104" s="118">
        <v>0.3125</v>
      </c>
      <c r="Q104" s="116"/>
      <c r="R104" s="116"/>
    </row>
    <row r="105" spans="1:18">
      <c r="A105" s="121" t="s">
        <v>388</v>
      </c>
      <c r="B105" s="121" t="s">
        <v>52</v>
      </c>
      <c r="C105" s="121" t="s">
        <v>18</v>
      </c>
      <c r="D105" s="121" t="s">
        <v>331</v>
      </c>
      <c r="E105" s="121" t="s">
        <v>330</v>
      </c>
      <c r="F105">
        <v>3</v>
      </c>
      <c r="G105" t="s">
        <v>332</v>
      </c>
      <c r="H105" t="s">
        <v>332</v>
      </c>
      <c r="I105" t="s">
        <v>479</v>
      </c>
      <c r="J105" s="130">
        <v>45207</v>
      </c>
      <c r="K105" s="132" t="s">
        <v>768</v>
      </c>
      <c r="L105" s="132">
        <v>0.85069444444444453</v>
      </c>
      <c r="M105" s="121"/>
      <c r="Q105" s="116"/>
      <c r="R105" s="149"/>
    </row>
    <row r="106" spans="1:18">
      <c r="A106" s="121" t="s">
        <v>389</v>
      </c>
      <c r="B106" s="121" t="s">
        <v>38</v>
      </c>
      <c r="C106" s="121" t="s">
        <v>18</v>
      </c>
      <c r="D106" s="121" t="s">
        <v>331</v>
      </c>
      <c r="E106" s="121" t="s">
        <v>330</v>
      </c>
      <c r="F106">
        <v>3</v>
      </c>
      <c r="G106" t="s">
        <v>333</v>
      </c>
      <c r="H106" t="s">
        <v>333</v>
      </c>
      <c r="I106" t="s">
        <v>480</v>
      </c>
      <c r="J106" s="130">
        <v>45208</v>
      </c>
      <c r="K106" s="132" t="s">
        <v>768</v>
      </c>
      <c r="L106" s="132">
        <v>0.82291666666666663</v>
      </c>
      <c r="M106" s="121"/>
      <c r="Q106" s="116"/>
      <c r="R106" s="149"/>
    </row>
    <row r="107" spans="1:18">
      <c r="A107" s="121" t="s">
        <v>390</v>
      </c>
      <c r="B107" s="121" t="s">
        <v>447</v>
      </c>
      <c r="C107" s="121" t="s">
        <v>18</v>
      </c>
      <c r="D107" s="121" t="s">
        <v>331</v>
      </c>
      <c r="E107" s="121" t="s">
        <v>330</v>
      </c>
      <c r="F107">
        <v>3</v>
      </c>
      <c r="G107" t="s">
        <v>333</v>
      </c>
      <c r="H107" t="s">
        <v>333</v>
      </c>
      <c r="I107" t="s">
        <v>480</v>
      </c>
      <c r="J107" s="130">
        <v>45209</v>
      </c>
      <c r="K107" s="132" t="s">
        <v>773</v>
      </c>
      <c r="L107" s="132">
        <v>0.82291666666666663</v>
      </c>
      <c r="M107" s="121"/>
      <c r="Q107" s="116"/>
      <c r="R107" s="149"/>
    </row>
    <row r="108" spans="1:18">
      <c r="A108" s="121" t="s">
        <v>391</v>
      </c>
      <c r="B108" s="121" t="s">
        <v>64</v>
      </c>
      <c r="C108" s="121" t="s">
        <v>18</v>
      </c>
      <c r="D108" s="121" t="s">
        <v>330</v>
      </c>
      <c r="E108" s="121" t="s">
        <v>8</v>
      </c>
      <c r="J108" s="130">
        <v>45227</v>
      </c>
      <c r="K108" s="131">
        <v>0.30208333333333331</v>
      </c>
      <c r="L108" s="132">
        <v>0.84375</v>
      </c>
      <c r="M108" s="121">
        <v>4</v>
      </c>
      <c r="Q108" s="149"/>
      <c r="R108" s="149"/>
    </row>
    <row r="109" spans="1:18">
      <c r="A109" s="121" t="s">
        <v>391</v>
      </c>
      <c r="B109" s="121" t="s">
        <v>64</v>
      </c>
      <c r="C109" s="121" t="s">
        <v>18</v>
      </c>
      <c r="D109" s="121" t="s">
        <v>331</v>
      </c>
      <c r="E109" s="121" t="s">
        <v>8</v>
      </c>
      <c r="F109">
        <v>3</v>
      </c>
      <c r="G109" t="s">
        <v>332</v>
      </c>
      <c r="H109" t="s">
        <v>332</v>
      </c>
      <c r="J109" s="130">
        <v>45227</v>
      </c>
      <c r="K109" s="131">
        <v>0.34722222222222227</v>
      </c>
      <c r="L109" s="132">
        <v>0.38194444444444442</v>
      </c>
      <c r="M109" s="121">
        <v>4</v>
      </c>
      <c r="Q109" s="149"/>
      <c r="R109" s="149"/>
    </row>
    <row r="110" spans="1:18">
      <c r="A110" s="121" t="s">
        <v>392</v>
      </c>
      <c r="B110" s="121" t="s">
        <v>37</v>
      </c>
      <c r="C110" s="121" t="s">
        <v>18</v>
      </c>
      <c r="D110" s="121" t="s">
        <v>331</v>
      </c>
      <c r="E110" s="121" t="s">
        <v>330</v>
      </c>
      <c r="F110">
        <v>3</v>
      </c>
      <c r="G110" t="s">
        <v>333</v>
      </c>
      <c r="H110" t="s">
        <v>333</v>
      </c>
      <c r="I110" t="s">
        <v>479</v>
      </c>
      <c r="J110" s="130">
        <v>45207</v>
      </c>
      <c r="K110" s="132" t="s">
        <v>768</v>
      </c>
      <c r="L110" s="132">
        <v>0.93402777777777779</v>
      </c>
      <c r="M110" s="121"/>
      <c r="Q110" s="116"/>
      <c r="R110" s="149"/>
    </row>
    <row r="111" spans="1:18">
      <c r="A111" s="121" t="s">
        <v>393</v>
      </c>
      <c r="B111" s="121" t="s">
        <v>56</v>
      </c>
      <c r="C111" s="121" t="s">
        <v>18</v>
      </c>
      <c r="D111" s="121" t="s">
        <v>331</v>
      </c>
      <c r="E111" s="121" t="s">
        <v>330</v>
      </c>
      <c r="F111">
        <v>3</v>
      </c>
      <c r="G111" t="s">
        <v>332</v>
      </c>
      <c r="H111" t="s">
        <v>332</v>
      </c>
      <c r="I111" t="s">
        <v>479</v>
      </c>
      <c r="J111" s="130">
        <v>45208</v>
      </c>
      <c r="K111" s="132" t="s">
        <v>768</v>
      </c>
      <c r="L111" s="132">
        <v>0.3125</v>
      </c>
      <c r="M111" s="121"/>
      <c r="Q111" s="116"/>
      <c r="R111" s="149"/>
    </row>
    <row r="112" spans="1:18">
      <c r="A112" s="121" t="s">
        <v>394</v>
      </c>
      <c r="B112" s="121" t="s">
        <v>58</v>
      </c>
      <c r="C112" s="121" t="s">
        <v>18</v>
      </c>
      <c r="D112" s="121" t="s">
        <v>331</v>
      </c>
      <c r="E112" s="121" t="s">
        <v>330</v>
      </c>
      <c r="F112">
        <v>3</v>
      </c>
      <c r="G112" t="s">
        <v>332</v>
      </c>
      <c r="H112" t="s">
        <v>332</v>
      </c>
      <c r="I112" t="s">
        <v>479</v>
      </c>
      <c r="J112" s="130">
        <v>45208</v>
      </c>
      <c r="K112" s="132" t="s">
        <v>768</v>
      </c>
      <c r="L112" s="132">
        <v>0.85069444444444453</v>
      </c>
      <c r="M112" s="121"/>
      <c r="Q112" s="116"/>
      <c r="R112" s="149"/>
    </row>
    <row r="113" spans="1:18">
      <c r="A113" t="s">
        <v>395</v>
      </c>
      <c r="B113" t="s">
        <v>70</v>
      </c>
      <c r="C113" t="s">
        <v>18</v>
      </c>
      <c r="D113" t="s">
        <v>331</v>
      </c>
      <c r="E113" t="s">
        <v>330</v>
      </c>
      <c r="F113">
        <v>2</v>
      </c>
      <c r="G113" t="s">
        <v>332</v>
      </c>
      <c r="H113" t="s">
        <v>332</v>
      </c>
      <c r="I113" t="s">
        <v>479</v>
      </c>
      <c r="J113" s="130">
        <v>45208</v>
      </c>
      <c r="K113" s="118" t="s">
        <v>768</v>
      </c>
      <c r="L113" s="118">
        <v>0.93402777777777779</v>
      </c>
      <c r="Q113" s="116"/>
      <c r="R113" s="149"/>
    </row>
    <row r="114" spans="1:18">
      <c r="A114" t="s">
        <v>396</v>
      </c>
      <c r="B114" t="s">
        <v>50</v>
      </c>
      <c r="C114" t="s">
        <v>18</v>
      </c>
      <c r="D114" t="s">
        <v>331</v>
      </c>
      <c r="E114" t="s">
        <v>330</v>
      </c>
      <c r="F114">
        <v>3</v>
      </c>
      <c r="G114" t="s">
        <v>332</v>
      </c>
      <c r="H114" t="s">
        <v>332</v>
      </c>
      <c r="I114" t="s">
        <v>479</v>
      </c>
      <c r="J114" s="130">
        <v>45209</v>
      </c>
      <c r="K114" s="118" t="s">
        <v>774</v>
      </c>
      <c r="L114" s="118">
        <v>0.3125</v>
      </c>
      <c r="Q114" s="116"/>
      <c r="R114" s="149"/>
    </row>
    <row r="115" spans="1:18">
      <c r="A115" s="121" t="s">
        <v>397</v>
      </c>
      <c r="B115" s="121" t="s">
        <v>51</v>
      </c>
      <c r="C115" s="121" t="s">
        <v>18</v>
      </c>
      <c r="D115" s="121" t="s">
        <v>331</v>
      </c>
      <c r="E115" s="121" t="s">
        <v>330</v>
      </c>
      <c r="F115">
        <v>3</v>
      </c>
      <c r="G115" t="s">
        <v>332</v>
      </c>
      <c r="H115" t="s">
        <v>332</v>
      </c>
      <c r="I115" t="s">
        <v>479</v>
      </c>
      <c r="J115" s="130">
        <v>45209</v>
      </c>
      <c r="K115" s="132" t="s">
        <v>775</v>
      </c>
      <c r="L115" s="132">
        <v>0.85069444444444453</v>
      </c>
      <c r="M115" s="121"/>
      <c r="Q115" s="116"/>
      <c r="R115" s="149"/>
    </row>
    <row r="116" spans="1:18">
      <c r="A116" s="121" t="s">
        <v>398</v>
      </c>
      <c r="B116" s="121" t="s">
        <v>53</v>
      </c>
      <c r="C116" s="121" t="s">
        <v>18</v>
      </c>
      <c r="D116" s="121" t="s">
        <v>331</v>
      </c>
      <c r="E116" s="121" t="s">
        <v>330</v>
      </c>
      <c r="F116">
        <v>3</v>
      </c>
      <c r="G116" t="s">
        <v>332</v>
      </c>
      <c r="H116" t="s">
        <v>332</v>
      </c>
      <c r="I116" t="s">
        <v>479</v>
      </c>
      <c r="J116" s="130">
        <v>45209</v>
      </c>
      <c r="K116" s="132" t="s">
        <v>776</v>
      </c>
      <c r="L116" s="132">
        <v>0.93402777777777779</v>
      </c>
      <c r="M116" s="121"/>
      <c r="Q116" s="116"/>
      <c r="R116" s="149"/>
    </row>
    <row r="117" spans="1:18">
      <c r="A117" s="121" t="s">
        <v>399</v>
      </c>
      <c r="B117" s="121" t="s">
        <v>55</v>
      </c>
      <c r="C117" s="121" t="s">
        <v>18</v>
      </c>
      <c r="D117" s="121" t="s">
        <v>331</v>
      </c>
      <c r="E117" s="121" t="s">
        <v>330</v>
      </c>
      <c r="F117">
        <v>3</v>
      </c>
      <c r="G117" t="s">
        <v>332</v>
      </c>
      <c r="H117" t="s">
        <v>332</v>
      </c>
      <c r="I117" t="s">
        <v>479</v>
      </c>
      <c r="J117" s="130">
        <v>45210</v>
      </c>
      <c r="K117" s="132" t="s">
        <v>783</v>
      </c>
      <c r="L117" s="132">
        <v>0.3125</v>
      </c>
      <c r="M117" s="121"/>
      <c r="Q117" s="116"/>
      <c r="R117" s="149"/>
    </row>
    <row r="118" spans="1:18">
      <c r="A118" s="121" t="s">
        <v>400</v>
      </c>
      <c r="B118" s="121" t="s">
        <v>73</v>
      </c>
      <c r="C118" s="121" t="s">
        <v>18</v>
      </c>
      <c r="D118" s="121" t="s">
        <v>331</v>
      </c>
      <c r="E118" s="121" t="s">
        <v>330</v>
      </c>
      <c r="F118">
        <v>2</v>
      </c>
      <c r="G118" t="s">
        <v>332</v>
      </c>
      <c r="H118" t="s">
        <v>332</v>
      </c>
      <c r="I118" t="s">
        <v>480</v>
      </c>
      <c r="J118" s="130">
        <v>45210</v>
      </c>
      <c r="K118" s="132" t="s">
        <v>783</v>
      </c>
      <c r="L118" s="132">
        <v>0.82291666666666663</v>
      </c>
      <c r="M118" s="121"/>
      <c r="Q118" s="116"/>
      <c r="R118" s="149"/>
    </row>
    <row r="119" spans="1:18">
      <c r="A119" s="121" t="s">
        <v>401</v>
      </c>
      <c r="B119" s="121" t="s">
        <v>67</v>
      </c>
      <c r="C119" s="121" t="s">
        <v>18</v>
      </c>
      <c r="D119" s="121" t="s">
        <v>331</v>
      </c>
      <c r="E119" s="121" t="s">
        <v>8</v>
      </c>
      <c r="F119">
        <v>3</v>
      </c>
      <c r="G119" t="s">
        <v>332</v>
      </c>
      <c r="H119" t="s">
        <v>332</v>
      </c>
      <c r="J119" s="130">
        <v>45227</v>
      </c>
      <c r="K119" s="131">
        <v>0.30208333333333331</v>
      </c>
      <c r="L119" s="132">
        <v>0.34375</v>
      </c>
      <c r="M119" s="121">
        <v>4</v>
      </c>
      <c r="Q119" s="149"/>
      <c r="R119" s="149"/>
    </row>
    <row r="120" spans="1:18">
      <c r="A120" s="121" t="s">
        <v>401</v>
      </c>
      <c r="B120" s="121" t="s">
        <v>67</v>
      </c>
      <c r="C120" s="121" t="s">
        <v>18</v>
      </c>
      <c r="D120" s="121" t="s">
        <v>330</v>
      </c>
      <c r="E120" s="121" t="s">
        <v>8</v>
      </c>
      <c r="J120" s="130">
        <v>45227</v>
      </c>
      <c r="K120" s="131">
        <v>0.34722222222222227</v>
      </c>
      <c r="L120" s="132">
        <v>0.38194444444444442</v>
      </c>
      <c r="M120" s="121">
        <v>4</v>
      </c>
      <c r="Q120" s="149"/>
      <c r="R120" s="149"/>
    </row>
    <row r="121" spans="1:18">
      <c r="A121" s="121" t="s">
        <v>402</v>
      </c>
      <c r="B121" s="121" t="s">
        <v>40</v>
      </c>
      <c r="C121" s="121" t="s">
        <v>18</v>
      </c>
      <c r="D121" s="121" t="s">
        <v>331</v>
      </c>
      <c r="E121" s="121" t="s">
        <v>330</v>
      </c>
      <c r="F121">
        <v>3</v>
      </c>
      <c r="G121" t="s">
        <v>333</v>
      </c>
      <c r="H121" t="s">
        <v>333</v>
      </c>
      <c r="I121" t="s">
        <v>479</v>
      </c>
      <c r="J121" s="130">
        <v>45210</v>
      </c>
      <c r="K121" s="132" t="s">
        <v>783</v>
      </c>
      <c r="L121" s="132">
        <v>0.85069444444444453</v>
      </c>
      <c r="M121" s="121"/>
      <c r="Q121" s="116"/>
      <c r="R121" s="149"/>
    </row>
    <row r="122" spans="1:18">
      <c r="A122" s="121" t="s">
        <v>403</v>
      </c>
      <c r="B122" s="121" t="s">
        <v>59</v>
      </c>
      <c r="C122" s="121" t="s">
        <v>18</v>
      </c>
      <c r="D122" s="121" t="s">
        <v>331</v>
      </c>
      <c r="E122" s="121" t="s">
        <v>330</v>
      </c>
      <c r="F122">
        <v>3</v>
      </c>
      <c r="G122" t="s">
        <v>332</v>
      </c>
      <c r="H122" t="s">
        <v>332</v>
      </c>
      <c r="I122" t="s">
        <v>479</v>
      </c>
      <c r="J122" s="130">
        <v>45210</v>
      </c>
      <c r="K122" s="132" t="s">
        <v>784</v>
      </c>
      <c r="L122" s="132">
        <v>0.93402777777777779</v>
      </c>
      <c r="M122" s="121"/>
      <c r="Q122" s="116"/>
      <c r="R122" s="149"/>
    </row>
    <row r="123" spans="1:18">
      <c r="A123" s="121" t="s">
        <v>404</v>
      </c>
      <c r="B123" s="121" t="s">
        <v>60</v>
      </c>
      <c r="C123" s="121" t="s">
        <v>18</v>
      </c>
      <c r="D123" s="121" t="s">
        <v>331</v>
      </c>
      <c r="E123" s="121" t="s">
        <v>330</v>
      </c>
      <c r="F123">
        <v>3</v>
      </c>
      <c r="G123" t="s">
        <v>332</v>
      </c>
      <c r="H123" t="s">
        <v>332</v>
      </c>
      <c r="I123" t="s">
        <v>479</v>
      </c>
      <c r="J123" s="130">
        <v>45211</v>
      </c>
      <c r="K123" s="132" t="s">
        <v>791</v>
      </c>
      <c r="L123" s="132">
        <v>0.3125</v>
      </c>
      <c r="M123" s="121"/>
      <c r="Q123" s="116"/>
      <c r="R123" s="149"/>
    </row>
    <row r="124" spans="1:18">
      <c r="A124" s="121" t="s">
        <v>405</v>
      </c>
      <c r="B124" s="121" t="s">
        <v>131</v>
      </c>
      <c r="C124" s="121" t="s">
        <v>18</v>
      </c>
      <c r="D124" s="121" t="s">
        <v>331</v>
      </c>
      <c r="E124" s="121" t="s">
        <v>330</v>
      </c>
      <c r="F124">
        <v>3</v>
      </c>
      <c r="G124" t="s">
        <v>332</v>
      </c>
      <c r="H124" t="s">
        <v>332</v>
      </c>
      <c r="I124" t="s">
        <v>479</v>
      </c>
      <c r="J124" s="130">
        <v>45211</v>
      </c>
      <c r="K124" s="132">
        <v>0.82986111111111116</v>
      </c>
      <c r="L124" s="132">
        <v>0.85069444444444453</v>
      </c>
      <c r="M124" s="121"/>
      <c r="Q124" s="116"/>
      <c r="R124" s="149"/>
    </row>
    <row r="125" spans="1:18">
      <c r="A125" s="121" t="s">
        <v>406</v>
      </c>
      <c r="B125" s="121" t="s">
        <v>32</v>
      </c>
      <c r="C125" s="121" t="s">
        <v>18</v>
      </c>
      <c r="D125" s="121" t="s">
        <v>331</v>
      </c>
      <c r="E125" s="121" t="s">
        <v>330</v>
      </c>
      <c r="F125">
        <v>3</v>
      </c>
      <c r="G125" t="s">
        <v>332</v>
      </c>
      <c r="H125" t="s">
        <v>332</v>
      </c>
      <c r="I125" t="s">
        <v>480</v>
      </c>
      <c r="J125" s="130">
        <v>45211</v>
      </c>
      <c r="K125" s="132">
        <v>0.79166666666666663</v>
      </c>
      <c r="L125" s="132">
        <v>0.82291666666666663</v>
      </c>
      <c r="M125" s="121"/>
      <c r="Q125" s="116"/>
      <c r="R125" s="149"/>
    </row>
    <row r="126" spans="1:18">
      <c r="A126" s="121" t="s">
        <v>407</v>
      </c>
      <c r="B126" s="121" t="s">
        <v>177</v>
      </c>
      <c r="C126" s="121" t="s">
        <v>18</v>
      </c>
      <c r="D126" s="121" t="s">
        <v>331</v>
      </c>
      <c r="E126" s="121" t="s">
        <v>8</v>
      </c>
      <c r="F126">
        <v>3</v>
      </c>
      <c r="G126" t="s">
        <v>332</v>
      </c>
      <c r="H126" t="s">
        <v>332</v>
      </c>
      <c r="J126" s="130">
        <v>45222</v>
      </c>
      <c r="K126" s="131">
        <v>0.3125</v>
      </c>
      <c r="L126" s="132">
        <v>0.32291666666666669</v>
      </c>
      <c r="M126" s="121">
        <v>2</v>
      </c>
      <c r="Q126" s="149"/>
      <c r="R126" s="149"/>
    </row>
    <row r="127" spans="1:18">
      <c r="A127" s="121" t="s">
        <v>408</v>
      </c>
      <c r="B127" s="121" t="s">
        <v>83</v>
      </c>
      <c r="C127" s="121" t="s">
        <v>18</v>
      </c>
      <c r="D127" s="121" t="s">
        <v>331</v>
      </c>
      <c r="E127" s="121" t="s">
        <v>8</v>
      </c>
      <c r="F127">
        <v>3</v>
      </c>
      <c r="G127" t="s">
        <v>332</v>
      </c>
      <c r="H127" t="s">
        <v>332</v>
      </c>
      <c r="J127" s="130">
        <v>45222</v>
      </c>
      <c r="K127" s="131">
        <v>0.3263888888888889</v>
      </c>
      <c r="L127" s="132">
        <v>0.375</v>
      </c>
      <c r="M127" s="121">
        <v>2</v>
      </c>
      <c r="Q127" s="149"/>
      <c r="R127" s="149"/>
    </row>
    <row r="128" spans="1:18">
      <c r="A128" s="121" t="s">
        <v>409</v>
      </c>
      <c r="B128" s="121" t="s">
        <v>196</v>
      </c>
      <c r="C128" s="121" t="s">
        <v>18</v>
      </c>
      <c r="D128" s="121" t="s">
        <v>331</v>
      </c>
      <c r="E128" s="121" t="s">
        <v>8</v>
      </c>
      <c r="F128">
        <v>3</v>
      </c>
      <c r="G128" t="s">
        <v>332</v>
      </c>
      <c r="H128" t="s">
        <v>332</v>
      </c>
      <c r="J128" s="130">
        <v>45222</v>
      </c>
      <c r="K128" s="131">
        <v>0.89583333333333337</v>
      </c>
      <c r="L128" s="132">
        <v>0.9375</v>
      </c>
      <c r="M128" s="121">
        <v>4</v>
      </c>
      <c r="Q128" s="149"/>
      <c r="R128" s="149"/>
    </row>
    <row r="129" spans="1:18">
      <c r="A129" s="121" t="s">
        <v>410</v>
      </c>
      <c r="B129" s="121" t="s">
        <v>72</v>
      </c>
      <c r="C129" s="121" t="s">
        <v>18</v>
      </c>
      <c r="D129" s="121" t="s">
        <v>331</v>
      </c>
      <c r="E129" s="121" t="s">
        <v>8</v>
      </c>
      <c r="F129">
        <v>2</v>
      </c>
      <c r="G129" t="s">
        <v>332</v>
      </c>
      <c r="H129" t="s">
        <v>332</v>
      </c>
      <c r="J129" s="130">
        <v>45225</v>
      </c>
      <c r="K129" s="131">
        <v>0.3125</v>
      </c>
      <c r="L129" s="132">
        <v>0.36458333333333331</v>
      </c>
      <c r="M129" s="121">
        <v>5</v>
      </c>
      <c r="Q129" s="149"/>
      <c r="R129" s="149"/>
    </row>
    <row r="130" spans="1:18">
      <c r="A130" t="s">
        <v>411</v>
      </c>
      <c r="B130" t="s">
        <v>105</v>
      </c>
      <c r="C130" t="s">
        <v>18</v>
      </c>
      <c r="D130" t="s">
        <v>331</v>
      </c>
      <c r="E130" t="s">
        <v>8</v>
      </c>
      <c r="F130">
        <v>2</v>
      </c>
      <c r="G130" t="s">
        <v>332</v>
      </c>
      <c r="H130" t="s">
        <v>332</v>
      </c>
      <c r="J130" s="145">
        <v>45223</v>
      </c>
      <c r="K130" s="115">
        <v>0.40277777777777773</v>
      </c>
      <c r="L130" s="118">
        <v>0.4236111111111111</v>
      </c>
      <c r="M130">
        <v>2</v>
      </c>
      <c r="Q130" s="149"/>
      <c r="R130" s="116"/>
    </row>
    <row r="131" spans="1:18">
      <c r="A131" t="s">
        <v>412</v>
      </c>
      <c r="B131" t="s">
        <v>87</v>
      </c>
      <c r="C131" t="s">
        <v>18</v>
      </c>
      <c r="D131" t="s">
        <v>331</v>
      </c>
      <c r="E131" t="s">
        <v>8</v>
      </c>
      <c r="F131">
        <v>2</v>
      </c>
      <c r="G131" t="s">
        <v>332</v>
      </c>
      <c r="H131" t="s">
        <v>332</v>
      </c>
      <c r="J131" s="145">
        <v>45224</v>
      </c>
      <c r="K131" s="115">
        <v>0.34375</v>
      </c>
      <c r="L131" s="118">
        <v>0.375</v>
      </c>
      <c r="M131">
        <v>2</v>
      </c>
      <c r="Q131" s="149"/>
      <c r="R131" s="116"/>
    </row>
    <row r="132" spans="1:18">
      <c r="A132" t="s">
        <v>413</v>
      </c>
      <c r="B132" t="s">
        <v>88</v>
      </c>
      <c r="C132" t="s">
        <v>18</v>
      </c>
      <c r="D132" t="s">
        <v>331</v>
      </c>
      <c r="E132" t="s">
        <v>8</v>
      </c>
      <c r="F132">
        <v>3</v>
      </c>
      <c r="G132" t="s">
        <v>332</v>
      </c>
      <c r="H132" t="s">
        <v>332</v>
      </c>
      <c r="J132" s="145">
        <v>45225</v>
      </c>
      <c r="K132" s="115">
        <v>0.44791666666666669</v>
      </c>
      <c r="L132" s="118">
        <v>0.4861111111111111</v>
      </c>
      <c r="M132">
        <v>1</v>
      </c>
      <c r="Q132" s="133"/>
      <c r="R132" s="116"/>
    </row>
    <row r="133" spans="1:18">
      <c r="A133" t="s">
        <v>414</v>
      </c>
      <c r="B133" t="s">
        <v>457</v>
      </c>
      <c r="C133" t="s">
        <v>18</v>
      </c>
      <c r="D133" t="s">
        <v>331</v>
      </c>
      <c r="E133" t="s">
        <v>8</v>
      </c>
      <c r="F133">
        <v>3</v>
      </c>
      <c r="G133" t="s">
        <v>332</v>
      </c>
      <c r="H133" t="s">
        <v>332</v>
      </c>
      <c r="J133" s="145">
        <v>45225</v>
      </c>
      <c r="K133" s="115">
        <v>0.5625</v>
      </c>
      <c r="L133" s="118">
        <v>0.60416666666666663</v>
      </c>
      <c r="M133">
        <v>1</v>
      </c>
      <c r="Q133" s="133"/>
      <c r="R133" s="116"/>
    </row>
    <row r="134" spans="1:18">
      <c r="A134" t="s">
        <v>415</v>
      </c>
      <c r="B134" t="s">
        <v>458</v>
      </c>
      <c r="C134" t="s">
        <v>18</v>
      </c>
      <c r="D134" t="s">
        <v>331</v>
      </c>
      <c r="E134" t="s">
        <v>8</v>
      </c>
      <c r="F134">
        <v>3</v>
      </c>
      <c r="G134" t="s">
        <v>332</v>
      </c>
      <c r="H134" t="s">
        <v>332</v>
      </c>
      <c r="J134" s="145">
        <v>45225</v>
      </c>
      <c r="K134" s="115">
        <v>0.61458333333333337</v>
      </c>
      <c r="L134" s="118">
        <v>0.64583333333333337</v>
      </c>
      <c r="M134">
        <v>1</v>
      </c>
      <c r="Q134" s="149"/>
      <c r="R134" s="116"/>
    </row>
    <row r="135" spans="1:18">
      <c r="A135" t="s">
        <v>416</v>
      </c>
      <c r="B135" t="s">
        <v>114</v>
      </c>
      <c r="C135" t="s">
        <v>18</v>
      </c>
      <c r="D135" t="s">
        <v>331</v>
      </c>
      <c r="E135" t="s">
        <v>8</v>
      </c>
      <c r="F135">
        <v>3</v>
      </c>
      <c r="G135" t="s">
        <v>333</v>
      </c>
      <c r="H135" t="s">
        <v>333</v>
      </c>
      <c r="J135" s="145">
        <v>45222</v>
      </c>
      <c r="K135" s="115">
        <v>0.61111111111111105</v>
      </c>
      <c r="L135" s="118">
        <v>0.64583333333333337</v>
      </c>
      <c r="M135">
        <v>4</v>
      </c>
      <c r="Q135" s="149"/>
      <c r="R135" s="116"/>
    </row>
    <row r="136" spans="1:18">
      <c r="A136" t="s">
        <v>417</v>
      </c>
      <c r="B136" t="s">
        <v>81</v>
      </c>
      <c r="C136" t="s">
        <v>18</v>
      </c>
      <c r="D136" t="s">
        <v>331</v>
      </c>
      <c r="E136" t="s">
        <v>8</v>
      </c>
      <c r="F136">
        <v>3</v>
      </c>
      <c r="G136" t="s">
        <v>332</v>
      </c>
      <c r="H136" t="s">
        <v>332</v>
      </c>
      <c r="J136" s="145">
        <v>45225</v>
      </c>
      <c r="K136" s="115">
        <v>0.84722222222222221</v>
      </c>
      <c r="L136" s="118">
        <v>0.875</v>
      </c>
      <c r="M136">
        <v>3</v>
      </c>
      <c r="Q136" s="149"/>
      <c r="R136" s="116"/>
    </row>
    <row r="137" spans="1:18">
      <c r="A137" t="s">
        <v>418</v>
      </c>
      <c r="B137" t="s">
        <v>71</v>
      </c>
      <c r="C137" t="s">
        <v>18</v>
      </c>
      <c r="D137" t="s">
        <v>331</v>
      </c>
      <c r="E137" t="s">
        <v>8</v>
      </c>
      <c r="F137">
        <v>3</v>
      </c>
      <c r="G137" t="s">
        <v>332</v>
      </c>
      <c r="H137" t="s">
        <v>332</v>
      </c>
      <c r="J137" s="145">
        <v>45222</v>
      </c>
      <c r="K137" s="115">
        <v>0.5625</v>
      </c>
      <c r="L137" s="118">
        <v>0.60416666666666663</v>
      </c>
      <c r="M137">
        <v>1</v>
      </c>
      <c r="Q137" s="133"/>
      <c r="R137" s="116"/>
    </row>
    <row r="138" spans="1:18">
      <c r="A138" t="s">
        <v>419</v>
      </c>
      <c r="B138" t="s">
        <v>74</v>
      </c>
      <c r="C138" t="s">
        <v>18</v>
      </c>
      <c r="D138" t="s">
        <v>331</v>
      </c>
      <c r="E138" t="s">
        <v>8</v>
      </c>
      <c r="F138">
        <v>3</v>
      </c>
      <c r="G138" t="s">
        <v>332</v>
      </c>
      <c r="H138" t="s">
        <v>332</v>
      </c>
      <c r="J138" s="145">
        <v>45225</v>
      </c>
      <c r="K138" s="115">
        <v>0.88194444444444453</v>
      </c>
      <c r="L138" s="118">
        <v>0.91319444444444453</v>
      </c>
      <c r="M138">
        <v>3</v>
      </c>
      <c r="Q138" s="149"/>
      <c r="R138" s="116"/>
    </row>
    <row r="139" spans="1:18">
      <c r="A139" s="121" t="s">
        <v>420</v>
      </c>
      <c r="B139" s="121" t="s">
        <v>78</v>
      </c>
      <c r="C139" s="121" t="s">
        <v>18</v>
      </c>
      <c r="D139" s="121" t="s">
        <v>331</v>
      </c>
      <c r="E139" s="121" t="s">
        <v>8</v>
      </c>
      <c r="F139">
        <v>3</v>
      </c>
      <c r="G139" t="s">
        <v>332</v>
      </c>
      <c r="H139" t="s">
        <v>332</v>
      </c>
      <c r="J139" s="130">
        <v>45222</v>
      </c>
      <c r="K139" s="131">
        <v>0.85069444444444453</v>
      </c>
      <c r="L139" s="132">
        <v>0.88888888888888884</v>
      </c>
      <c r="M139" s="121">
        <v>2</v>
      </c>
      <c r="Q139" s="149"/>
      <c r="R139" s="149"/>
    </row>
    <row r="140" spans="1:18">
      <c r="A140" t="s">
        <v>421</v>
      </c>
      <c r="B140" t="s">
        <v>5</v>
      </c>
      <c r="C140" t="s">
        <v>18</v>
      </c>
      <c r="D140" t="s">
        <v>331</v>
      </c>
      <c r="E140" t="s">
        <v>8</v>
      </c>
      <c r="F140">
        <v>3</v>
      </c>
      <c r="G140" t="s">
        <v>332</v>
      </c>
      <c r="H140" t="s">
        <v>332</v>
      </c>
      <c r="J140" s="145">
        <v>45225</v>
      </c>
      <c r="K140" s="115">
        <v>0.91666666666666663</v>
      </c>
      <c r="L140" s="118">
        <v>0.9375</v>
      </c>
      <c r="M140">
        <v>3</v>
      </c>
      <c r="Q140" s="133"/>
      <c r="R140" s="116"/>
    </row>
    <row r="141" spans="1:18">
      <c r="A141" t="s">
        <v>422</v>
      </c>
      <c r="B141" t="s">
        <v>82</v>
      </c>
      <c r="C141" t="s">
        <v>18</v>
      </c>
      <c r="D141" t="s">
        <v>331</v>
      </c>
      <c r="E141" t="s">
        <v>8</v>
      </c>
      <c r="F141">
        <v>3</v>
      </c>
      <c r="G141" t="s">
        <v>332</v>
      </c>
      <c r="H141" t="s">
        <v>332</v>
      </c>
      <c r="J141" s="145">
        <v>45222</v>
      </c>
      <c r="K141" s="115">
        <v>0.61111111111111105</v>
      </c>
      <c r="L141" s="118">
        <v>0.64583333333333337</v>
      </c>
      <c r="M141">
        <v>2</v>
      </c>
      <c r="Q141" s="149"/>
      <c r="R141" s="116"/>
    </row>
    <row r="142" spans="1:18">
      <c r="A142" t="s">
        <v>423</v>
      </c>
      <c r="B142" t="s">
        <v>95</v>
      </c>
      <c r="C142" t="s">
        <v>18</v>
      </c>
      <c r="D142" t="s">
        <v>331</v>
      </c>
      <c r="E142" t="s">
        <v>8</v>
      </c>
      <c r="F142">
        <v>3</v>
      </c>
      <c r="G142" t="s">
        <v>332</v>
      </c>
      <c r="H142" t="s">
        <v>332</v>
      </c>
      <c r="J142" s="145">
        <v>45222</v>
      </c>
      <c r="K142" s="115">
        <v>0.89583333333333337</v>
      </c>
      <c r="L142" s="118">
        <v>0.9375</v>
      </c>
      <c r="M142">
        <v>5</v>
      </c>
      <c r="Q142" s="149"/>
      <c r="R142" s="116"/>
    </row>
    <row r="143" spans="1:18">
      <c r="A143" t="s">
        <v>424</v>
      </c>
      <c r="B143" t="s">
        <v>84</v>
      </c>
      <c r="C143" t="s">
        <v>18</v>
      </c>
      <c r="D143" t="s">
        <v>331</v>
      </c>
      <c r="E143" t="s">
        <v>8</v>
      </c>
      <c r="F143">
        <v>3</v>
      </c>
      <c r="G143" t="s">
        <v>332</v>
      </c>
      <c r="H143" t="s">
        <v>332</v>
      </c>
      <c r="J143" s="145">
        <v>45223</v>
      </c>
      <c r="K143" s="115">
        <v>0.85069444444444453</v>
      </c>
      <c r="L143" s="118">
        <v>0.89236111111111116</v>
      </c>
      <c r="M143">
        <v>1</v>
      </c>
      <c r="Q143" s="149"/>
      <c r="R143" s="116"/>
    </row>
    <row r="144" spans="1:18">
      <c r="A144" t="s">
        <v>425</v>
      </c>
      <c r="B144" t="s">
        <v>190</v>
      </c>
      <c r="C144" t="s">
        <v>18</v>
      </c>
      <c r="D144" t="s">
        <v>331</v>
      </c>
      <c r="E144" t="s">
        <v>8</v>
      </c>
      <c r="F144">
        <v>3</v>
      </c>
      <c r="G144" t="s">
        <v>332</v>
      </c>
      <c r="H144" t="s">
        <v>332</v>
      </c>
      <c r="J144" s="145">
        <v>45224</v>
      </c>
      <c r="K144" s="115">
        <v>0.40277777777777773</v>
      </c>
      <c r="L144" s="118">
        <v>0.44444444444444442</v>
      </c>
      <c r="M144">
        <v>5</v>
      </c>
      <c r="Q144" s="149"/>
      <c r="R144" s="116"/>
    </row>
    <row r="145" spans="1:18">
      <c r="A145" t="s">
        <v>426</v>
      </c>
      <c r="B145" t="s">
        <v>85</v>
      </c>
      <c r="C145" t="s">
        <v>18</v>
      </c>
      <c r="D145" t="s">
        <v>9</v>
      </c>
      <c r="E145" t="s">
        <v>8</v>
      </c>
      <c r="F145">
        <v>2</v>
      </c>
      <c r="G145" t="s">
        <v>160</v>
      </c>
      <c r="H145" t="s">
        <v>160</v>
      </c>
      <c r="J145" s="145">
        <v>45222</v>
      </c>
      <c r="K145" s="115">
        <v>0.49305555555555558</v>
      </c>
      <c r="L145" s="118">
        <v>0.52083333333333337</v>
      </c>
      <c r="M145">
        <v>3</v>
      </c>
      <c r="Q145" s="133"/>
      <c r="R145" s="116"/>
    </row>
    <row r="146" spans="1:18">
      <c r="A146" t="s">
        <v>427</v>
      </c>
      <c r="B146" t="s">
        <v>97</v>
      </c>
      <c r="C146" t="s">
        <v>18</v>
      </c>
      <c r="D146" t="s">
        <v>9</v>
      </c>
      <c r="E146" t="s">
        <v>330</v>
      </c>
      <c r="F146">
        <v>3</v>
      </c>
      <c r="G146" t="s">
        <v>160</v>
      </c>
      <c r="H146" t="s">
        <v>160</v>
      </c>
      <c r="I146" t="s">
        <v>481</v>
      </c>
      <c r="J146" s="145">
        <v>45211</v>
      </c>
      <c r="K146" s="118">
        <v>0.88541666666666663</v>
      </c>
      <c r="L146" s="118">
        <v>0.92708333333333337</v>
      </c>
      <c r="Q146" s="116"/>
      <c r="R146" s="116"/>
    </row>
    <row r="147" spans="1:18">
      <c r="A147" t="s">
        <v>428</v>
      </c>
      <c r="B147" t="s">
        <v>555</v>
      </c>
      <c r="C147" t="s">
        <v>18</v>
      </c>
      <c r="D147" t="s">
        <v>9</v>
      </c>
      <c r="E147" t="s">
        <v>8</v>
      </c>
      <c r="F147">
        <v>2</v>
      </c>
      <c r="G147" t="s">
        <v>160</v>
      </c>
      <c r="H147" t="s">
        <v>160</v>
      </c>
      <c r="J147" s="145">
        <v>45224</v>
      </c>
      <c r="K147" s="115">
        <v>0.3125</v>
      </c>
      <c r="L147" s="118">
        <v>0.34027777777777773</v>
      </c>
      <c r="M147">
        <v>2</v>
      </c>
      <c r="Q147" s="149"/>
      <c r="R147" s="116"/>
    </row>
    <row r="148" spans="1:18">
      <c r="A148" t="s">
        <v>429</v>
      </c>
      <c r="B148" t="s">
        <v>86</v>
      </c>
      <c r="C148" t="s">
        <v>18</v>
      </c>
      <c r="D148" t="s">
        <v>9</v>
      </c>
      <c r="E148" t="s">
        <v>8</v>
      </c>
      <c r="F148">
        <v>6</v>
      </c>
      <c r="G148" t="s">
        <v>160</v>
      </c>
      <c r="H148" t="s">
        <v>160</v>
      </c>
      <c r="J148" s="145">
        <v>45226</v>
      </c>
      <c r="K148" s="115">
        <v>0.84722222222222221</v>
      </c>
      <c r="L148" s="118">
        <v>0.88888888888888884</v>
      </c>
      <c r="M148">
        <v>1</v>
      </c>
      <c r="Q148" s="149"/>
      <c r="R148" s="116"/>
    </row>
    <row r="149" spans="1:18">
      <c r="A149" t="s">
        <v>430</v>
      </c>
      <c r="B149" t="s">
        <v>90</v>
      </c>
      <c r="C149" t="s">
        <v>18</v>
      </c>
      <c r="D149" t="s">
        <v>9</v>
      </c>
      <c r="E149" t="s">
        <v>8</v>
      </c>
      <c r="F149">
        <v>3</v>
      </c>
      <c r="G149" t="s">
        <v>160</v>
      </c>
      <c r="H149" t="s">
        <v>160</v>
      </c>
      <c r="J149" s="145">
        <v>45226</v>
      </c>
      <c r="K149" s="115">
        <v>0.89583333333333337</v>
      </c>
      <c r="L149" s="118">
        <v>0.9375</v>
      </c>
      <c r="M149">
        <v>1</v>
      </c>
      <c r="Q149" s="149"/>
      <c r="R149" s="116"/>
    </row>
    <row r="150" spans="1:18">
      <c r="A150" t="s">
        <v>277</v>
      </c>
      <c r="B150" t="s">
        <v>117</v>
      </c>
      <c r="C150" t="s">
        <v>21</v>
      </c>
      <c r="D150" t="s">
        <v>331</v>
      </c>
      <c r="E150" t="s">
        <v>330</v>
      </c>
      <c r="F150">
        <v>3</v>
      </c>
      <c r="G150" t="s">
        <v>332</v>
      </c>
      <c r="H150" t="s">
        <v>332</v>
      </c>
      <c r="I150" t="s">
        <v>480</v>
      </c>
      <c r="J150" s="145">
        <v>45208</v>
      </c>
      <c r="K150" s="118" t="s">
        <v>768</v>
      </c>
      <c r="L150" s="118">
        <v>0.82291666666666663</v>
      </c>
      <c r="Q150" s="116"/>
      <c r="R150" s="116"/>
    </row>
    <row r="151" spans="1:18">
      <c r="A151" t="s">
        <v>278</v>
      </c>
      <c r="B151" t="s">
        <v>118</v>
      </c>
      <c r="C151" t="s">
        <v>21</v>
      </c>
      <c r="D151" t="s">
        <v>331</v>
      </c>
      <c r="E151" t="s">
        <v>330</v>
      </c>
      <c r="F151">
        <v>3</v>
      </c>
      <c r="G151" t="s">
        <v>332</v>
      </c>
      <c r="H151" t="s">
        <v>332</v>
      </c>
      <c r="I151" t="s">
        <v>480</v>
      </c>
      <c r="J151" s="145">
        <v>45208</v>
      </c>
      <c r="K151" s="118" t="s">
        <v>769</v>
      </c>
      <c r="L151" s="118">
        <v>0.90625</v>
      </c>
      <c r="Q151" s="116"/>
      <c r="R151" s="116"/>
    </row>
    <row r="152" spans="1:18">
      <c r="A152" t="s">
        <v>279</v>
      </c>
      <c r="B152" t="s">
        <v>178</v>
      </c>
      <c r="C152" t="s">
        <v>21</v>
      </c>
      <c r="D152" t="s">
        <v>331</v>
      </c>
      <c r="E152" t="s">
        <v>330</v>
      </c>
      <c r="F152">
        <v>3</v>
      </c>
      <c r="G152" t="s">
        <v>333</v>
      </c>
      <c r="H152" t="s">
        <v>333</v>
      </c>
      <c r="J152" s="145">
        <v>45222</v>
      </c>
      <c r="L152" s="118">
        <v>0.75</v>
      </c>
      <c r="Q152" s="116"/>
      <c r="R152" s="116"/>
    </row>
    <row r="153" spans="1:18">
      <c r="A153" t="s">
        <v>280</v>
      </c>
      <c r="B153" t="s">
        <v>42</v>
      </c>
      <c r="C153" t="s">
        <v>21</v>
      </c>
      <c r="D153" t="s">
        <v>331</v>
      </c>
      <c r="E153" t="s">
        <v>330</v>
      </c>
      <c r="F153">
        <v>2</v>
      </c>
      <c r="G153" t="s">
        <v>332</v>
      </c>
      <c r="H153" t="s">
        <v>332</v>
      </c>
      <c r="I153" t="s">
        <v>479</v>
      </c>
      <c r="J153" s="145">
        <v>45208</v>
      </c>
      <c r="K153" s="118" t="s">
        <v>769</v>
      </c>
      <c r="L153" s="118">
        <v>0.3125</v>
      </c>
      <c r="Q153" s="116"/>
      <c r="R153" s="116"/>
    </row>
    <row r="154" spans="1:18">
      <c r="A154" t="s">
        <v>281</v>
      </c>
      <c r="B154" t="s">
        <v>44</v>
      </c>
      <c r="C154" t="s">
        <v>21</v>
      </c>
      <c r="D154" t="s">
        <v>331</v>
      </c>
      <c r="E154" t="s">
        <v>330</v>
      </c>
      <c r="F154">
        <v>3</v>
      </c>
      <c r="G154" t="s">
        <v>332</v>
      </c>
      <c r="H154" t="s">
        <v>332</v>
      </c>
      <c r="I154" t="s">
        <v>479</v>
      </c>
      <c r="J154" s="145">
        <v>45208</v>
      </c>
      <c r="K154" s="118" t="s">
        <v>769</v>
      </c>
      <c r="L154" s="118">
        <v>0.93402777777777779</v>
      </c>
      <c r="Q154" s="116"/>
      <c r="R154" s="116"/>
    </row>
    <row r="155" spans="1:18">
      <c r="A155" t="s">
        <v>282</v>
      </c>
      <c r="B155" t="s">
        <v>47</v>
      </c>
      <c r="C155" t="s">
        <v>21</v>
      </c>
      <c r="D155" t="s">
        <v>331</v>
      </c>
      <c r="E155" t="s">
        <v>330</v>
      </c>
      <c r="F155">
        <v>3</v>
      </c>
      <c r="G155" t="s">
        <v>332</v>
      </c>
      <c r="H155" t="s">
        <v>332</v>
      </c>
      <c r="I155" t="s">
        <v>479</v>
      </c>
      <c r="J155" s="145">
        <v>45209</v>
      </c>
      <c r="K155" s="118" t="s">
        <v>772</v>
      </c>
      <c r="L155" s="118">
        <v>0.3125</v>
      </c>
      <c r="Q155" s="116"/>
      <c r="R155" s="116"/>
    </row>
    <row r="156" spans="1:18">
      <c r="A156" s="121" t="s">
        <v>283</v>
      </c>
      <c r="B156" s="121" t="s">
        <v>48</v>
      </c>
      <c r="C156" s="121" t="s">
        <v>21</v>
      </c>
      <c r="D156" s="121" t="s">
        <v>331</v>
      </c>
      <c r="E156" s="121" t="s">
        <v>330</v>
      </c>
      <c r="F156">
        <v>3</v>
      </c>
      <c r="G156" t="s">
        <v>332</v>
      </c>
      <c r="H156" t="s">
        <v>332</v>
      </c>
      <c r="I156" t="s">
        <v>479</v>
      </c>
      <c r="J156" s="130">
        <v>45209</v>
      </c>
      <c r="K156" s="132" t="s">
        <v>772</v>
      </c>
      <c r="L156" s="132">
        <v>0.8125</v>
      </c>
      <c r="M156" s="121"/>
      <c r="Q156" s="116"/>
      <c r="R156" s="149"/>
    </row>
    <row r="157" spans="1:18">
      <c r="A157" s="121" t="s">
        <v>284</v>
      </c>
      <c r="B157" s="121" t="s">
        <v>66</v>
      </c>
      <c r="C157" s="121" t="s">
        <v>21</v>
      </c>
      <c r="D157" s="121" t="s">
        <v>331</v>
      </c>
      <c r="E157" s="121" t="s">
        <v>330</v>
      </c>
      <c r="F157">
        <v>2</v>
      </c>
      <c r="G157" t="s">
        <v>332</v>
      </c>
      <c r="H157" t="s">
        <v>332</v>
      </c>
      <c r="I157" t="s">
        <v>479</v>
      </c>
      <c r="J157" s="130">
        <v>45209</v>
      </c>
      <c r="K157" s="132" t="s">
        <v>777</v>
      </c>
      <c r="L157" s="132">
        <v>0.90277777777777779</v>
      </c>
      <c r="M157" s="121"/>
      <c r="Q157" s="116"/>
      <c r="R157" s="149"/>
    </row>
    <row r="158" spans="1:18" ht="13.9">
      <c r="A158" s="121" t="s">
        <v>285</v>
      </c>
      <c r="B158" s="11" t="s">
        <v>785</v>
      </c>
      <c r="C158" s="121" t="s">
        <v>21</v>
      </c>
      <c r="D158" s="121" t="s">
        <v>331</v>
      </c>
      <c r="E158" s="121" t="s">
        <v>330</v>
      </c>
      <c r="F158">
        <v>3</v>
      </c>
      <c r="G158" t="s">
        <v>332</v>
      </c>
      <c r="H158" t="s">
        <v>332</v>
      </c>
      <c r="I158" t="s">
        <v>480</v>
      </c>
      <c r="J158" s="130">
        <v>45210</v>
      </c>
      <c r="K158" s="132" t="s">
        <v>786</v>
      </c>
      <c r="L158" s="132">
        <v>0.90625</v>
      </c>
      <c r="M158" s="121"/>
      <c r="Q158" s="116"/>
      <c r="R158" s="149"/>
    </row>
    <row r="159" spans="1:18">
      <c r="A159" s="121" t="s">
        <v>286</v>
      </c>
      <c r="B159" s="121" t="s">
        <v>195</v>
      </c>
      <c r="C159" s="121" t="s">
        <v>21</v>
      </c>
      <c r="D159" s="121" t="s">
        <v>330</v>
      </c>
      <c r="E159" s="121" t="s">
        <v>8</v>
      </c>
      <c r="J159" s="130">
        <v>45225</v>
      </c>
      <c r="K159" s="131">
        <v>0.89583333333333337</v>
      </c>
      <c r="L159" s="132">
        <v>0.9375</v>
      </c>
      <c r="M159" s="121">
        <v>4</v>
      </c>
      <c r="Q159" s="149"/>
      <c r="R159" s="149"/>
    </row>
    <row r="160" spans="1:18">
      <c r="A160" s="121" t="s">
        <v>286</v>
      </c>
      <c r="B160" s="121" t="s">
        <v>195</v>
      </c>
      <c r="C160" s="121" t="s">
        <v>21</v>
      </c>
      <c r="D160" s="121" t="s">
        <v>331</v>
      </c>
      <c r="E160" s="121" t="s">
        <v>8</v>
      </c>
      <c r="F160">
        <v>2</v>
      </c>
      <c r="G160" t="s">
        <v>332</v>
      </c>
      <c r="H160" t="s">
        <v>332</v>
      </c>
      <c r="J160" s="130">
        <v>45225</v>
      </c>
      <c r="K160" s="131">
        <v>0.89583333333333337</v>
      </c>
      <c r="L160" s="132">
        <v>0.9375</v>
      </c>
      <c r="M160" s="121">
        <v>4</v>
      </c>
      <c r="Q160" s="149"/>
      <c r="R160" s="149"/>
    </row>
    <row r="161" spans="1:18">
      <c r="A161" s="121" t="s">
        <v>286</v>
      </c>
      <c r="B161" s="121" t="s">
        <v>195</v>
      </c>
      <c r="C161" s="121" t="s">
        <v>21</v>
      </c>
      <c r="D161" s="121" t="s">
        <v>330</v>
      </c>
      <c r="E161" s="121" t="s">
        <v>8</v>
      </c>
      <c r="J161" s="130">
        <v>45225</v>
      </c>
      <c r="K161" s="131">
        <v>0.89583333333333337</v>
      </c>
      <c r="L161" s="132">
        <v>0.9375</v>
      </c>
      <c r="M161" s="121">
        <v>4</v>
      </c>
      <c r="Q161" s="149"/>
      <c r="R161" s="149"/>
    </row>
    <row r="162" spans="1:18">
      <c r="A162" s="121" t="s">
        <v>287</v>
      </c>
      <c r="B162" s="121" t="s">
        <v>70</v>
      </c>
      <c r="C162" s="121" t="s">
        <v>21</v>
      </c>
      <c r="D162" s="121" t="s">
        <v>331</v>
      </c>
      <c r="E162" s="121" t="s">
        <v>330</v>
      </c>
      <c r="F162">
        <v>2</v>
      </c>
      <c r="G162" t="s">
        <v>332</v>
      </c>
      <c r="H162" t="s">
        <v>332</v>
      </c>
      <c r="I162" t="s">
        <v>480</v>
      </c>
      <c r="J162" s="130">
        <v>45210</v>
      </c>
      <c r="K162" s="132" t="s">
        <v>786</v>
      </c>
      <c r="L162" s="132">
        <v>0.45833333333333331</v>
      </c>
      <c r="M162" s="121"/>
      <c r="Q162" s="116"/>
      <c r="R162" s="149"/>
    </row>
    <row r="163" spans="1:18">
      <c r="A163" s="121" t="s">
        <v>288</v>
      </c>
      <c r="B163" s="121" t="s">
        <v>50</v>
      </c>
      <c r="C163" s="121" t="s">
        <v>21</v>
      </c>
      <c r="D163" s="121" t="s">
        <v>331</v>
      </c>
      <c r="E163" s="121" t="s">
        <v>330</v>
      </c>
      <c r="F163">
        <v>3</v>
      </c>
      <c r="G163" t="s">
        <v>332</v>
      </c>
      <c r="H163" t="s">
        <v>332</v>
      </c>
      <c r="I163" t="s">
        <v>479</v>
      </c>
      <c r="J163" s="130" t="s">
        <v>793</v>
      </c>
      <c r="K163" s="132">
        <v>0.91319444444444453</v>
      </c>
      <c r="L163" s="132">
        <v>0.93402777777777779</v>
      </c>
      <c r="M163" s="121"/>
      <c r="R163" s="149"/>
    </row>
    <row r="164" spans="1:18">
      <c r="A164" s="121" t="s">
        <v>289</v>
      </c>
      <c r="B164" s="121" t="s">
        <v>51</v>
      </c>
      <c r="C164" s="121" t="s">
        <v>21</v>
      </c>
      <c r="D164" s="121" t="s">
        <v>331</v>
      </c>
      <c r="E164" s="121" t="s">
        <v>330</v>
      </c>
      <c r="F164">
        <v>3</v>
      </c>
      <c r="G164" t="s">
        <v>332</v>
      </c>
      <c r="H164" t="s">
        <v>332</v>
      </c>
      <c r="I164" t="s">
        <v>479</v>
      </c>
      <c r="J164" s="130">
        <v>45210</v>
      </c>
      <c r="K164" s="132" t="s">
        <v>786</v>
      </c>
      <c r="L164" s="132">
        <v>0.93402777777777779</v>
      </c>
      <c r="M164" s="121"/>
      <c r="Q164" s="116"/>
      <c r="R164" s="149"/>
    </row>
    <row r="165" spans="1:18">
      <c r="A165" s="121" t="s">
        <v>290</v>
      </c>
      <c r="B165" s="121" t="s">
        <v>53</v>
      </c>
      <c r="C165" s="121" t="s">
        <v>21</v>
      </c>
      <c r="D165" s="121" t="s">
        <v>331</v>
      </c>
      <c r="E165" s="121" t="s">
        <v>330</v>
      </c>
      <c r="F165">
        <v>3</v>
      </c>
      <c r="G165" t="s">
        <v>332</v>
      </c>
      <c r="H165" t="s">
        <v>332</v>
      </c>
      <c r="I165" t="s">
        <v>479</v>
      </c>
      <c r="J165" s="130">
        <v>45210</v>
      </c>
      <c r="K165" s="132" t="s">
        <v>787</v>
      </c>
      <c r="L165" s="132">
        <v>0.3125</v>
      </c>
      <c r="M165" s="121"/>
      <c r="Q165" s="116"/>
      <c r="R165" s="149"/>
    </row>
    <row r="166" spans="1:18">
      <c r="A166" s="121" t="s">
        <v>291</v>
      </c>
      <c r="B166" s="121" t="s">
        <v>55</v>
      </c>
      <c r="C166" s="121" t="s">
        <v>21</v>
      </c>
      <c r="D166" s="121" t="s">
        <v>331</v>
      </c>
      <c r="E166" s="121" t="s">
        <v>330</v>
      </c>
      <c r="F166">
        <v>3</v>
      </c>
      <c r="G166" t="s">
        <v>332</v>
      </c>
      <c r="H166" t="s">
        <v>332</v>
      </c>
      <c r="I166" t="s">
        <v>479</v>
      </c>
      <c r="J166" s="130">
        <v>45210</v>
      </c>
      <c r="K166" s="132" t="s">
        <v>788</v>
      </c>
      <c r="L166" s="132">
        <v>0.8125</v>
      </c>
      <c r="M166" s="121"/>
      <c r="Q166" s="116"/>
      <c r="R166" s="149"/>
    </row>
    <row r="167" spans="1:18">
      <c r="A167" s="121" t="s">
        <v>292</v>
      </c>
      <c r="B167" s="121" t="s">
        <v>119</v>
      </c>
      <c r="C167" s="121" t="s">
        <v>21</v>
      </c>
      <c r="D167" s="121" t="s">
        <v>331</v>
      </c>
      <c r="E167" s="121" t="s">
        <v>330</v>
      </c>
      <c r="F167">
        <v>3</v>
      </c>
      <c r="G167" t="s">
        <v>332</v>
      </c>
      <c r="H167" t="s">
        <v>332</v>
      </c>
      <c r="I167" t="s">
        <v>479</v>
      </c>
      <c r="J167" s="130">
        <v>45211</v>
      </c>
      <c r="K167" s="132">
        <v>0.29166666666666669</v>
      </c>
      <c r="L167" s="132">
        <v>0.3125</v>
      </c>
      <c r="M167" s="121"/>
      <c r="Q167" s="116"/>
      <c r="R167" s="149"/>
    </row>
    <row r="168" spans="1:18">
      <c r="A168" s="121" t="s">
        <v>293</v>
      </c>
      <c r="B168" s="121" t="s">
        <v>120</v>
      </c>
      <c r="C168" s="121" t="s">
        <v>21</v>
      </c>
      <c r="D168" s="121" t="s">
        <v>331</v>
      </c>
      <c r="E168" s="121" t="s">
        <v>330</v>
      </c>
      <c r="F168">
        <v>3</v>
      </c>
      <c r="G168" t="s">
        <v>332</v>
      </c>
      <c r="H168" t="s">
        <v>332</v>
      </c>
      <c r="I168" t="s">
        <v>479</v>
      </c>
      <c r="J168" s="130">
        <v>45211</v>
      </c>
      <c r="K168" s="132">
        <v>0.79166666666666663</v>
      </c>
      <c r="L168" s="132">
        <v>0.8125</v>
      </c>
      <c r="M168" s="121"/>
      <c r="Q168" s="116"/>
      <c r="R168" s="149"/>
    </row>
    <row r="169" spans="1:18">
      <c r="A169" s="121" t="s">
        <v>294</v>
      </c>
      <c r="B169" s="121" t="s">
        <v>121</v>
      </c>
      <c r="C169" s="121" t="s">
        <v>21</v>
      </c>
      <c r="D169" s="121" t="s">
        <v>331</v>
      </c>
      <c r="E169" s="121" t="s">
        <v>330</v>
      </c>
      <c r="F169">
        <v>3</v>
      </c>
      <c r="G169" t="s">
        <v>332</v>
      </c>
      <c r="H169" t="s">
        <v>332</v>
      </c>
      <c r="I169" t="s">
        <v>479</v>
      </c>
      <c r="J169" s="130">
        <v>45211</v>
      </c>
      <c r="K169" s="132">
        <v>0.88194444444444453</v>
      </c>
      <c r="L169" s="132">
        <v>0.90277777777777779</v>
      </c>
      <c r="M169" s="121"/>
      <c r="Q169" s="116"/>
      <c r="R169" s="149"/>
    </row>
    <row r="170" spans="1:18">
      <c r="A170" s="121" t="s">
        <v>295</v>
      </c>
      <c r="B170" s="121" t="s">
        <v>122</v>
      </c>
      <c r="C170" s="121" t="s">
        <v>21</v>
      </c>
      <c r="D170" s="121" t="s">
        <v>331</v>
      </c>
      <c r="E170" s="121" t="s">
        <v>330</v>
      </c>
      <c r="F170">
        <v>3</v>
      </c>
      <c r="G170" t="s">
        <v>332</v>
      </c>
      <c r="H170" t="s">
        <v>332</v>
      </c>
      <c r="I170" t="s">
        <v>479</v>
      </c>
      <c r="J170" s="130">
        <v>45211</v>
      </c>
      <c r="K170" s="132">
        <v>0.91319444444444453</v>
      </c>
      <c r="L170" s="132">
        <v>0.93402777777777779</v>
      </c>
      <c r="M170" s="121"/>
      <c r="Q170" s="116"/>
      <c r="R170" s="149"/>
    </row>
    <row r="171" spans="1:18">
      <c r="A171" s="121" t="s">
        <v>296</v>
      </c>
      <c r="B171" s="121" t="s">
        <v>448</v>
      </c>
      <c r="C171" s="121" t="s">
        <v>21</v>
      </c>
      <c r="D171" s="121" t="s">
        <v>331</v>
      </c>
      <c r="E171" s="121" t="s">
        <v>330</v>
      </c>
      <c r="F171">
        <v>2</v>
      </c>
      <c r="G171" t="s">
        <v>332</v>
      </c>
      <c r="H171" t="s">
        <v>332</v>
      </c>
      <c r="I171" t="s">
        <v>481</v>
      </c>
      <c r="J171" s="130">
        <v>45210</v>
      </c>
      <c r="K171" s="132" t="s">
        <v>762</v>
      </c>
      <c r="L171" s="132">
        <v>0.50694444444444442</v>
      </c>
      <c r="M171" s="121"/>
      <c r="Q171" s="116"/>
      <c r="R171" s="149"/>
    </row>
    <row r="172" spans="1:18">
      <c r="A172" s="121" t="s">
        <v>297</v>
      </c>
      <c r="B172" s="121" t="s">
        <v>59</v>
      </c>
      <c r="C172" s="121" t="s">
        <v>21</v>
      </c>
      <c r="D172" s="121" t="s">
        <v>331</v>
      </c>
      <c r="E172" s="121" t="s">
        <v>330</v>
      </c>
      <c r="F172">
        <v>3</v>
      </c>
      <c r="G172" t="s">
        <v>332</v>
      </c>
      <c r="H172" t="s">
        <v>332</v>
      </c>
      <c r="I172" t="s">
        <v>479</v>
      </c>
      <c r="J172" s="130">
        <v>45212</v>
      </c>
      <c r="K172" s="132">
        <v>0.79166666666666663</v>
      </c>
      <c r="L172" s="132">
        <v>0.8125</v>
      </c>
      <c r="M172" s="121"/>
      <c r="Q172" s="116"/>
      <c r="R172" s="149"/>
    </row>
    <row r="173" spans="1:18">
      <c r="A173" s="121" t="s">
        <v>298</v>
      </c>
      <c r="B173" s="121" t="s">
        <v>60</v>
      </c>
      <c r="C173" s="121" t="s">
        <v>21</v>
      </c>
      <c r="D173" s="121" t="s">
        <v>331</v>
      </c>
      <c r="E173" s="121" t="s">
        <v>330</v>
      </c>
      <c r="F173">
        <v>3</v>
      </c>
      <c r="G173" t="s">
        <v>332</v>
      </c>
      <c r="H173" t="s">
        <v>332</v>
      </c>
      <c r="I173" t="s">
        <v>479</v>
      </c>
      <c r="J173" s="130">
        <v>45212</v>
      </c>
      <c r="K173" s="132">
        <v>0.88194444444444453</v>
      </c>
      <c r="L173" s="132">
        <v>0.90277777777777779</v>
      </c>
      <c r="M173" s="121"/>
      <c r="Q173" s="116"/>
      <c r="R173" s="149"/>
    </row>
    <row r="174" spans="1:18">
      <c r="A174" s="121" t="s">
        <v>299</v>
      </c>
      <c r="B174" s="121" t="s">
        <v>123</v>
      </c>
      <c r="C174" s="121" t="s">
        <v>21</v>
      </c>
      <c r="D174" s="121" t="s">
        <v>331</v>
      </c>
      <c r="E174" s="121" t="s">
        <v>330</v>
      </c>
      <c r="F174">
        <v>3</v>
      </c>
      <c r="G174" t="s">
        <v>332</v>
      </c>
      <c r="H174" t="s">
        <v>332</v>
      </c>
      <c r="I174" t="s">
        <v>479</v>
      </c>
      <c r="J174" s="130">
        <v>45212</v>
      </c>
      <c r="K174" s="132">
        <v>0.91319444444444453</v>
      </c>
      <c r="L174" s="132">
        <v>0.93402777777777779</v>
      </c>
      <c r="M174" s="121"/>
      <c r="Q174" s="116"/>
      <c r="R174" s="149"/>
    </row>
    <row r="175" spans="1:18">
      <c r="A175" s="121" t="s">
        <v>300</v>
      </c>
      <c r="B175" s="121" t="s">
        <v>62</v>
      </c>
      <c r="C175" s="121" t="s">
        <v>21</v>
      </c>
      <c r="D175" s="121" t="s">
        <v>331</v>
      </c>
      <c r="E175" s="121" t="s">
        <v>330</v>
      </c>
      <c r="F175">
        <v>3</v>
      </c>
      <c r="G175" t="s">
        <v>332</v>
      </c>
      <c r="H175" t="s">
        <v>332</v>
      </c>
      <c r="I175" t="s">
        <v>479</v>
      </c>
      <c r="J175" s="130">
        <v>45213</v>
      </c>
      <c r="K175" s="132">
        <v>0.29166666666666669</v>
      </c>
      <c r="L175" s="132">
        <v>0.3125</v>
      </c>
      <c r="M175" s="121"/>
      <c r="Q175" s="116"/>
      <c r="R175" s="149"/>
    </row>
    <row r="176" spans="1:18">
      <c r="A176" t="s">
        <v>301</v>
      </c>
      <c r="B176" t="s">
        <v>68</v>
      </c>
      <c r="C176" t="s">
        <v>21</v>
      </c>
      <c r="D176" t="s">
        <v>331</v>
      </c>
      <c r="E176" t="s">
        <v>330</v>
      </c>
      <c r="F176">
        <v>2</v>
      </c>
      <c r="G176" t="s">
        <v>332</v>
      </c>
      <c r="H176" t="s">
        <v>332</v>
      </c>
      <c r="I176" t="s">
        <v>480</v>
      </c>
      <c r="J176" s="145">
        <v>45213</v>
      </c>
      <c r="K176" s="118">
        <v>0.29166666666666669</v>
      </c>
      <c r="L176" s="118">
        <v>0.32291666666666669</v>
      </c>
      <c r="Q176" s="116"/>
      <c r="R176" s="116"/>
    </row>
    <row r="177" spans="1:25">
      <c r="A177" s="121" t="s">
        <v>302</v>
      </c>
      <c r="B177" s="121" t="s">
        <v>183</v>
      </c>
      <c r="C177" s="121" t="s">
        <v>21</v>
      </c>
      <c r="D177" s="121" t="s">
        <v>331</v>
      </c>
      <c r="E177" s="121" t="s">
        <v>330</v>
      </c>
      <c r="F177">
        <v>1</v>
      </c>
      <c r="G177" t="s">
        <v>332</v>
      </c>
      <c r="H177" t="s">
        <v>332</v>
      </c>
      <c r="I177" t="s">
        <v>481</v>
      </c>
      <c r="J177" s="130">
        <v>45213</v>
      </c>
      <c r="K177" s="132">
        <v>0.88541666666666663</v>
      </c>
      <c r="L177" s="132">
        <v>0.92708333333333337</v>
      </c>
      <c r="M177" s="121"/>
      <c r="Q177" s="116"/>
      <c r="R177" s="149"/>
    </row>
    <row r="178" spans="1:25">
      <c r="A178" s="121" t="s">
        <v>303</v>
      </c>
      <c r="B178" s="121" t="s">
        <v>99</v>
      </c>
      <c r="C178" s="121" t="s">
        <v>21</v>
      </c>
      <c r="D178" s="121" t="s">
        <v>331</v>
      </c>
      <c r="E178" s="121" t="s">
        <v>8</v>
      </c>
      <c r="F178">
        <v>3</v>
      </c>
      <c r="G178" t="s">
        <v>332</v>
      </c>
      <c r="H178" t="s">
        <v>332</v>
      </c>
      <c r="J178" s="130">
        <v>45222</v>
      </c>
      <c r="K178" s="131">
        <v>0.3125</v>
      </c>
      <c r="L178" s="132">
        <v>0.35416666666666669</v>
      </c>
      <c r="M178" s="121">
        <v>1</v>
      </c>
      <c r="Q178" s="149"/>
      <c r="R178" s="149"/>
    </row>
    <row r="179" spans="1:25">
      <c r="A179" t="s">
        <v>304</v>
      </c>
      <c r="B179" t="s">
        <v>177</v>
      </c>
      <c r="C179" t="s">
        <v>21</v>
      </c>
      <c r="D179" t="s">
        <v>331</v>
      </c>
      <c r="E179" t="s">
        <v>8</v>
      </c>
      <c r="F179">
        <v>3</v>
      </c>
      <c r="G179" t="s">
        <v>332</v>
      </c>
      <c r="H179" t="s">
        <v>332</v>
      </c>
      <c r="J179" s="145">
        <v>45223</v>
      </c>
      <c r="K179" s="115">
        <v>0.40625</v>
      </c>
      <c r="L179" s="118">
        <v>0.375</v>
      </c>
      <c r="M179">
        <v>1</v>
      </c>
      <c r="Q179" s="149"/>
      <c r="R179" s="116"/>
    </row>
    <row r="180" spans="1:25">
      <c r="A180" t="s">
        <v>305</v>
      </c>
      <c r="B180" t="s">
        <v>101</v>
      </c>
      <c r="C180" t="s">
        <v>21</v>
      </c>
      <c r="D180" t="s">
        <v>331</v>
      </c>
      <c r="E180" t="s">
        <v>8</v>
      </c>
      <c r="F180">
        <v>2</v>
      </c>
      <c r="G180" t="s">
        <v>333</v>
      </c>
      <c r="H180" t="s">
        <v>333</v>
      </c>
      <c r="J180" s="145">
        <v>45223</v>
      </c>
      <c r="K180" s="115">
        <v>0.40277777777777773</v>
      </c>
      <c r="L180" s="118">
        <v>0.43402777777777773</v>
      </c>
      <c r="M180">
        <v>5</v>
      </c>
      <c r="Q180" s="149"/>
      <c r="R180" s="116"/>
    </row>
    <row r="181" spans="1:25">
      <c r="A181" t="s">
        <v>306</v>
      </c>
      <c r="B181" t="s">
        <v>181</v>
      </c>
      <c r="C181" t="s">
        <v>21</v>
      </c>
      <c r="D181" t="s">
        <v>331</v>
      </c>
      <c r="E181" t="s">
        <v>8</v>
      </c>
      <c r="F181">
        <v>3</v>
      </c>
      <c r="G181" t="s">
        <v>332</v>
      </c>
      <c r="H181" t="s">
        <v>332</v>
      </c>
      <c r="J181" s="145">
        <v>45223</v>
      </c>
      <c r="K181" s="115">
        <v>0.3125</v>
      </c>
      <c r="L181" s="118">
        <v>0.47916666666666669</v>
      </c>
      <c r="M181">
        <v>2</v>
      </c>
      <c r="Q181" s="149"/>
      <c r="R181" s="116"/>
      <c r="U181" s="113"/>
      <c r="X181" s="113" t="s">
        <v>208</v>
      </c>
    </row>
    <row r="182" spans="1:25">
      <c r="A182" t="s">
        <v>307</v>
      </c>
      <c r="B182" t="s">
        <v>450</v>
      </c>
      <c r="C182" t="s">
        <v>21</v>
      </c>
      <c r="D182" t="s">
        <v>331</v>
      </c>
      <c r="E182" t="s">
        <v>8</v>
      </c>
      <c r="F182">
        <v>3</v>
      </c>
      <c r="G182" t="s">
        <v>332</v>
      </c>
      <c r="H182" t="s">
        <v>332</v>
      </c>
      <c r="J182" s="145">
        <v>45224</v>
      </c>
      <c r="K182" s="115">
        <v>0.84375</v>
      </c>
      <c r="L182" s="118">
        <v>0.88541666666666663</v>
      </c>
      <c r="M182">
        <v>4</v>
      </c>
      <c r="Q182" s="149"/>
      <c r="R182" s="116"/>
    </row>
    <row r="183" spans="1:25">
      <c r="A183" t="s">
        <v>308</v>
      </c>
      <c r="B183" t="s">
        <v>194</v>
      </c>
      <c r="C183" t="s">
        <v>21</v>
      </c>
      <c r="D183" t="s">
        <v>331</v>
      </c>
      <c r="E183" t="s">
        <v>8</v>
      </c>
      <c r="F183">
        <v>3</v>
      </c>
      <c r="G183" t="s">
        <v>332</v>
      </c>
      <c r="H183" t="s">
        <v>332</v>
      </c>
      <c r="J183" s="145">
        <v>45224</v>
      </c>
      <c r="K183" s="115">
        <v>0.40277777777777773</v>
      </c>
      <c r="L183" s="118">
        <v>0.44444444444444442</v>
      </c>
      <c r="M183">
        <v>2</v>
      </c>
      <c r="Q183" s="149"/>
      <c r="X183" t="str" cm="1">
        <f t="array" ref="X183:X192">_xlfn._xlws.FILTER(tbl_programList5[[ mvmt]],tbl_programList5[Position]=X181)</f>
        <v>GN01</v>
      </c>
      <c r="Y183" t="str" cm="1">
        <f t="array" ref="Y183:Y192">_xlfn._xlws.FILTER(tbl_programList5[Pr. Name],tbl_programList5[Position]=X181)</f>
        <v>COLLAGE</v>
      </c>
    </row>
    <row r="184" spans="1:25">
      <c r="A184" s="121" t="s">
        <v>309</v>
      </c>
      <c r="B184" s="121" t="s">
        <v>103</v>
      </c>
      <c r="C184" s="121" t="s">
        <v>21</v>
      </c>
      <c r="D184" s="121" t="s">
        <v>331</v>
      </c>
      <c r="E184" s="121" t="s">
        <v>8</v>
      </c>
      <c r="F184">
        <v>3</v>
      </c>
      <c r="G184" t="s">
        <v>332</v>
      </c>
      <c r="H184" t="s">
        <v>332</v>
      </c>
      <c r="J184" s="130">
        <v>45223</v>
      </c>
      <c r="K184" s="131">
        <v>0.40277777777777773</v>
      </c>
      <c r="L184" s="132">
        <v>0.44444444444444442</v>
      </c>
      <c r="M184" s="121">
        <v>2</v>
      </c>
      <c r="Q184" s="149"/>
      <c r="R184" s="149"/>
      <c r="X184" t="str">
        <v>GN02</v>
      </c>
      <c r="Y184" t="str">
        <v>DIGITAL MAGAZINE</v>
      </c>
    </row>
    <row r="185" spans="1:25">
      <c r="A185" s="121" t="s">
        <v>310</v>
      </c>
      <c r="B185" s="121" t="s">
        <v>105</v>
      </c>
      <c r="C185" s="121" t="s">
        <v>21</v>
      </c>
      <c r="D185" s="121" t="s">
        <v>331</v>
      </c>
      <c r="E185" s="121" t="s">
        <v>8</v>
      </c>
      <c r="F185">
        <v>3</v>
      </c>
      <c r="G185" t="s">
        <v>332</v>
      </c>
      <c r="H185" t="s">
        <v>332</v>
      </c>
      <c r="J185" s="130">
        <v>45223</v>
      </c>
      <c r="K185" s="131">
        <v>0.84722222222222221</v>
      </c>
      <c r="L185" s="132">
        <v>0.63888888888888895</v>
      </c>
      <c r="M185" s="121">
        <v>1</v>
      </c>
      <c r="Q185" s="149"/>
      <c r="R185" s="149"/>
      <c r="X185" t="str">
        <v>GN03</v>
      </c>
      <c r="Y185" t="str">
        <v>DOCUMENTARY</v>
      </c>
    </row>
    <row r="186" spans="1:25">
      <c r="A186" s="121" t="s">
        <v>311</v>
      </c>
      <c r="B186" s="121" t="s">
        <v>107</v>
      </c>
      <c r="C186" s="121" t="s">
        <v>21</v>
      </c>
      <c r="D186" s="121" t="s">
        <v>331</v>
      </c>
      <c r="E186" s="121" t="s">
        <v>8</v>
      </c>
      <c r="F186">
        <v>3</v>
      </c>
      <c r="G186" t="s">
        <v>332</v>
      </c>
      <c r="H186" t="s">
        <v>332</v>
      </c>
      <c r="J186" s="130">
        <v>45225</v>
      </c>
      <c r="K186" s="131">
        <v>0.3125</v>
      </c>
      <c r="L186" s="132">
        <v>0.375</v>
      </c>
      <c r="M186" s="121">
        <v>4</v>
      </c>
      <c r="Q186" s="149"/>
      <c r="R186" s="149"/>
      <c r="X186" t="str">
        <v>GN04</v>
      </c>
      <c r="Y186" t="str">
        <v>PROJECT BRANDING</v>
      </c>
    </row>
    <row r="187" spans="1:25">
      <c r="A187" s="121" t="s">
        <v>312</v>
      </c>
      <c r="B187" s="121" t="s">
        <v>109</v>
      </c>
      <c r="C187" s="121" t="s">
        <v>21</v>
      </c>
      <c r="D187" s="121" t="s">
        <v>331</v>
      </c>
      <c r="E187" s="121" t="s">
        <v>8</v>
      </c>
      <c r="F187">
        <v>2</v>
      </c>
      <c r="G187" t="s">
        <v>332</v>
      </c>
      <c r="H187" t="s">
        <v>332</v>
      </c>
      <c r="J187" s="130">
        <v>45222</v>
      </c>
      <c r="K187" s="131">
        <v>0.61458333333333337</v>
      </c>
      <c r="L187" s="132">
        <v>0.64583333333333337</v>
      </c>
      <c r="M187" s="121">
        <v>1</v>
      </c>
      <c r="Q187" s="149"/>
      <c r="R187" s="149"/>
      <c r="X187" t="str">
        <v>GN05</v>
      </c>
      <c r="Y187" t="str">
        <v>WALL PAINTING</v>
      </c>
    </row>
    <row r="188" spans="1:25">
      <c r="A188" s="121" t="s">
        <v>313</v>
      </c>
      <c r="B188" s="121" t="s">
        <v>111</v>
      </c>
      <c r="C188" s="121" t="s">
        <v>21</v>
      </c>
      <c r="D188" s="121" t="s">
        <v>331</v>
      </c>
      <c r="E188" s="121" t="s">
        <v>8</v>
      </c>
      <c r="F188">
        <v>2</v>
      </c>
      <c r="G188" t="s">
        <v>333</v>
      </c>
      <c r="H188" t="s">
        <v>333</v>
      </c>
      <c r="J188" s="130">
        <v>45223</v>
      </c>
      <c r="K188" s="131">
        <v>0.35416666666666669</v>
      </c>
      <c r="L188" s="132">
        <v>0.88888888888888884</v>
      </c>
      <c r="M188" s="121">
        <v>5</v>
      </c>
      <c r="Q188" s="149"/>
      <c r="R188" s="149"/>
      <c r="X188" t="str">
        <v>GN07</v>
      </c>
      <c r="Y188" t="str">
        <v>DEBATE ENGLISH</v>
      </c>
    </row>
    <row r="189" spans="1:25">
      <c r="A189" s="121" t="s">
        <v>314</v>
      </c>
      <c r="B189" s="121" t="s">
        <v>88</v>
      </c>
      <c r="C189" s="121" t="s">
        <v>21</v>
      </c>
      <c r="D189" s="121" t="s">
        <v>331</v>
      </c>
      <c r="E189" s="121" t="s">
        <v>8</v>
      </c>
      <c r="F189">
        <v>3</v>
      </c>
      <c r="G189" t="s">
        <v>332</v>
      </c>
      <c r="H189" t="s">
        <v>332</v>
      </c>
      <c r="J189" s="130">
        <v>45223</v>
      </c>
      <c r="K189" s="131">
        <v>0.3125</v>
      </c>
      <c r="L189" s="132">
        <v>0.60069444444444442</v>
      </c>
      <c r="M189" s="121">
        <v>1</v>
      </c>
      <c r="Q189" s="149"/>
      <c r="R189" s="149"/>
      <c r="X189" t="str">
        <v>GN10</v>
      </c>
      <c r="Y189" t="str">
        <v>ISHQE RASOOL</v>
      </c>
    </row>
    <row r="190" spans="1:25">
      <c r="A190" t="s">
        <v>315</v>
      </c>
      <c r="B190" t="s">
        <v>113</v>
      </c>
      <c r="C190" t="s">
        <v>21</v>
      </c>
      <c r="D190" t="s">
        <v>331</v>
      </c>
      <c r="E190" t="s">
        <v>8</v>
      </c>
      <c r="F190">
        <v>3</v>
      </c>
      <c r="G190" t="s">
        <v>332</v>
      </c>
      <c r="H190" t="s">
        <v>332</v>
      </c>
      <c r="J190" s="130">
        <v>45222</v>
      </c>
      <c r="K190" s="115">
        <v>0.4513888888888889</v>
      </c>
      <c r="L190" s="118">
        <v>0.48958333333333331</v>
      </c>
      <c r="M190">
        <v>2</v>
      </c>
      <c r="Q190" s="133"/>
      <c r="R190" s="149"/>
      <c r="X190" t="str">
        <v>GN11</v>
      </c>
      <c r="Y190" t="str">
        <v>MUNĀẒARAH FINAL</v>
      </c>
    </row>
    <row r="191" spans="1:25">
      <c r="A191" t="s">
        <v>316</v>
      </c>
      <c r="B191" t="s">
        <v>144</v>
      </c>
      <c r="C191" t="s">
        <v>21</v>
      </c>
      <c r="D191" t="s">
        <v>331</v>
      </c>
      <c r="E191" t="s">
        <v>8</v>
      </c>
      <c r="F191">
        <v>2</v>
      </c>
      <c r="G191" t="s">
        <v>332</v>
      </c>
      <c r="H191" t="s">
        <v>332</v>
      </c>
      <c r="J191" s="145">
        <v>45224</v>
      </c>
      <c r="K191" s="115">
        <v>0.54861111111111105</v>
      </c>
      <c r="L191" s="118">
        <v>0.58333333333333337</v>
      </c>
      <c r="M191">
        <v>1</v>
      </c>
      <c r="Q191" s="133"/>
      <c r="R191" s="149"/>
      <c r="X191" t="str">
        <v>GN13</v>
      </c>
      <c r="Y191" t="str">
        <v>QAWWALI URD</v>
      </c>
    </row>
    <row r="192" spans="1:25">
      <c r="A192" t="s">
        <v>317</v>
      </c>
      <c r="B192" t="s">
        <v>449</v>
      </c>
      <c r="C192" t="s">
        <v>21</v>
      </c>
      <c r="D192" t="s">
        <v>331</v>
      </c>
      <c r="E192" t="s">
        <v>8</v>
      </c>
      <c r="F192">
        <v>1</v>
      </c>
      <c r="G192" t="s">
        <v>333</v>
      </c>
      <c r="H192" t="s">
        <v>333</v>
      </c>
      <c r="J192" s="130">
        <v>45222</v>
      </c>
      <c r="K192" s="115">
        <v>0.49305555555555558</v>
      </c>
      <c r="L192" s="118">
        <v>0.51736111111111105</v>
      </c>
      <c r="M192">
        <v>5</v>
      </c>
      <c r="Q192" s="133"/>
      <c r="R192" s="149"/>
      <c r="X192" t="str">
        <v>GN14</v>
      </c>
      <c r="Y192" t="str">
        <v>SUFI SANGEEDAM</v>
      </c>
    </row>
    <row r="193" spans="1:27">
      <c r="A193" s="121" t="s">
        <v>318</v>
      </c>
      <c r="B193" s="121" t="s">
        <v>114</v>
      </c>
      <c r="C193" s="121" t="s">
        <v>21</v>
      </c>
      <c r="D193" s="121" t="s">
        <v>331</v>
      </c>
      <c r="E193" s="121" t="s">
        <v>8</v>
      </c>
      <c r="F193">
        <v>1</v>
      </c>
      <c r="G193" t="s">
        <v>333</v>
      </c>
      <c r="H193" t="s">
        <v>333</v>
      </c>
      <c r="J193" s="130">
        <v>45222</v>
      </c>
      <c r="K193" s="131">
        <v>0.5625</v>
      </c>
      <c r="L193" s="132">
        <v>0.60416666666666663</v>
      </c>
      <c r="M193" s="121">
        <v>4</v>
      </c>
      <c r="Q193" s="133"/>
      <c r="R193" s="149"/>
    </row>
    <row r="194" spans="1:27">
      <c r="A194" s="121" t="s">
        <v>319</v>
      </c>
      <c r="B194" s="121" t="s">
        <v>115</v>
      </c>
      <c r="C194" s="121" t="s">
        <v>21</v>
      </c>
      <c r="D194" s="121" t="s">
        <v>331</v>
      </c>
      <c r="E194" s="121" t="s">
        <v>8</v>
      </c>
      <c r="F194">
        <v>2</v>
      </c>
      <c r="G194" t="s">
        <v>332</v>
      </c>
      <c r="H194" t="s">
        <v>332</v>
      </c>
      <c r="J194" s="130">
        <v>45222</v>
      </c>
      <c r="K194" s="131">
        <v>0.84722222222222221</v>
      </c>
      <c r="L194" s="132">
        <v>0.88888888888888884</v>
      </c>
      <c r="M194" s="121">
        <v>1</v>
      </c>
      <c r="Q194" s="149"/>
      <c r="R194" s="149"/>
    </row>
    <row r="195" spans="1:27">
      <c r="A195" s="121" t="s">
        <v>320</v>
      </c>
      <c r="B195" s="121" t="s">
        <v>81</v>
      </c>
      <c r="C195" s="121" t="s">
        <v>21</v>
      </c>
      <c r="D195" s="121" t="s">
        <v>331</v>
      </c>
      <c r="E195" s="121" t="s">
        <v>8</v>
      </c>
      <c r="F195">
        <v>3</v>
      </c>
      <c r="G195" t="s">
        <v>332</v>
      </c>
      <c r="H195" t="s">
        <v>332</v>
      </c>
      <c r="J195" s="130">
        <v>45224</v>
      </c>
      <c r="K195" s="131">
        <v>0.3125</v>
      </c>
      <c r="L195" s="132">
        <v>0.35416666666666669</v>
      </c>
      <c r="M195" s="121">
        <v>1</v>
      </c>
      <c r="Q195" s="149"/>
      <c r="R195" s="149"/>
      <c r="U195" s="113"/>
      <c r="Z195" s="113" t="s">
        <v>9</v>
      </c>
    </row>
    <row r="196" spans="1:27">
      <c r="A196" s="121" t="s">
        <v>321</v>
      </c>
      <c r="B196" s="121" t="s">
        <v>116</v>
      </c>
      <c r="C196" s="121" t="s">
        <v>21</v>
      </c>
      <c r="D196" s="121" t="s">
        <v>331</v>
      </c>
      <c r="E196" s="121" t="s">
        <v>8</v>
      </c>
      <c r="F196">
        <v>3</v>
      </c>
      <c r="G196" t="s">
        <v>332</v>
      </c>
      <c r="H196" t="s">
        <v>332</v>
      </c>
      <c r="J196" s="130">
        <v>45225</v>
      </c>
      <c r="K196" s="131">
        <v>0.89583333333333337</v>
      </c>
      <c r="L196" s="132">
        <v>0.9375</v>
      </c>
      <c r="M196" s="121">
        <v>6</v>
      </c>
      <c r="Q196" s="149"/>
      <c r="R196" s="149"/>
    </row>
    <row r="197" spans="1:27">
      <c r="A197" s="121" t="s">
        <v>322</v>
      </c>
      <c r="B197" s="121" t="s">
        <v>84</v>
      </c>
      <c r="C197" s="121" t="s">
        <v>21</v>
      </c>
      <c r="D197" s="121" t="s">
        <v>331</v>
      </c>
      <c r="E197" s="121" t="s">
        <v>8</v>
      </c>
      <c r="F197">
        <v>3</v>
      </c>
      <c r="G197" t="s">
        <v>332</v>
      </c>
      <c r="H197" t="s">
        <v>332</v>
      </c>
      <c r="J197" s="130">
        <v>45224</v>
      </c>
      <c r="K197" s="131">
        <v>0.59375</v>
      </c>
      <c r="L197" s="132">
        <v>0.63541666666666663</v>
      </c>
      <c r="M197" s="121">
        <v>1</v>
      </c>
      <c r="Q197" s="133"/>
      <c r="R197" s="149"/>
      <c r="Z197" t="str" cm="1">
        <f t="array" ref="Z197:Z210">_xlfn._xlws.FILTER(tbl_programList5[[ mvmt]],tbl_programList5[Position]=Z195)</f>
        <v>JN44</v>
      </c>
      <c r="AA197" t="str" cm="1">
        <f t="array" ref="AA197:AA210">_xlfn._xlws.FILTER(tbl_programList5[Pr. Name],tbl_programList5[Position]=Z195)</f>
        <v>INSTANT MAGAZINE MLM</v>
      </c>
    </row>
    <row r="198" spans="1:27">
      <c r="A198" t="s">
        <v>464</v>
      </c>
      <c r="B198" s="121" t="s">
        <v>461</v>
      </c>
      <c r="C198" s="121" t="s">
        <v>21</v>
      </c>
      <c r="D198" t="s">
        <v>9</v>
      </c>
      <c r="E198" t="s">
        <v>330</v>
      </c>
      <c r="F198">
        <v>3</v>
      </c>
      <c r="G198" t="s">
        <v>160</v>
      </c>
      <c r="H198" t="s">
        <v>160</v>
      </c>
      <c r="J198" s="130">
        <v>45214</v>
      </c>
      <c r="K198" s="132">
        <v>0.88541666666666663</v>
      </c>
      <c r="L198" s="132">
        <v>0.92708333333333337</v>
      </c>
      <c r="M198" s="121"/>
      <c r="Q198" s="116"/>
      <c r="R198" s="149"/>
      <c r="Z198" t="str">
        <v>JN45</v>
      </c>
      <c r="AA198" t="str">
        <v>MASH UP</v>
      </c>
    </row>
    <row r="199" spans="1:27">
      <c r="A199" t="s">
        <v>465</v>
      </c>
      <c r="B199" s="121" t="s">
        <v>86</v>
      </c>
      <c r="C199" s="121" t="s">
        <v>21</v>
      </c>
      <c r="D199" t="s">
        <v>9</v>
      </c>
      <c r="E199" t="s">
        <v>8</v>
      </c>
      <c r="F199">
        <v>6</v>
      </c>
      <c r="G199" t="s">
        <v>160</v>
      </c>
      <c r="H199" t="s">
        <v>160</v>
      </c>
      <c r="J199" s="130">
        <v>45225</v>
      </c>
      <c r="K199" s="131">
        <v>0.84722222222222221</v>
      </c>
      <c r="L199" s="132">
        <v>0.88888888888888884</v>
      </c>
      <c r="M199" s="121">
        <v>1</v>
      </c>
      <c r="Q199" s="149"/>
      <c r="R199" s="149"/>
      <c r="Z199" t="str">
        <v>JN46</v>
      </c>
      <c r="AA199" t="str">
        <v>SPEECH &amp; SONG MLM</v>
      </c>
    </row>
    <row r="200" spans="1:27">
      <c r="A200" t="s">
        <v>491</v>
      </c>
      <c r="B200" s="121" t="s">
        <v>456</v>
      </c>
      <c r="C200" s="121" t="s">
        <v>21</v>
      </c>
      <c r="D200" t="s">
        <v>9</v>
      </c>
      <c r="E200" t="s">
        <v>8</v>
      </c>
      <c r="F200">
        <v>4</v>
      </c>
      <c r="G200" t="s">
        <v>160</v>
      </c>
      <c r="H200" t="s">
        <v>160</v>
      </c>
      <c r="J200" s="130">
        <v>45222</v>
      </c>
      <c r="K200" s="131">
        <v>0.89583333333333337</v>
      </c>
      <c r="L200" s="132">
        <v>0.9375</v>
      </c>
      <c r="M200" s="121">
        <v>1</v>
      </c>
      <c r="Q200" s="149"/>
      <c r="R200" s="149"/>
      <c r="Z200" t="str">
        <v>SJ41</v>
      </c>
      <c r="AA200" t="str">
        <v>CONVERSATION MLM</v>
      </c>
    </row>
    <row r="201" spans="1:27">
      <c r="B201" s="121" t="s">
        <v>759</v>
      </c>
      <c r="C201" s="121" t="s">
        <v>26</v>
      </c>
      <c r="D201" s="34"/>
      <c r="F201" s="34"/>
      <c r="G201" s="34"/>
      <c r="H201" s="34"/>
      <c r="I201" s="34"/>
      <c r="J201" s="135" t="s">
        <v>760</v>
      </c>
      <c r="K201" s="134" t="s">
        <v>761</v>
      </c>
      <c r="L201" s="134" t="s">
        <v>762</v>
      </c>
      <c r="M201" s="134">
        <v>1</v>
      </c>
      <c r="Q201" s="133"/>
      <c r="R201" s="149"/>
      <c r="Z201" t="str">
        <v>SJ42</v>
      </c>
      <c r="AA201" t="str">
        <v>MASH UP</v>
      </c>
    </row>
    <row r="202" spans="1:27">
      <c r="Z202" t="str">
        <v>SJ43</v>
      </c>
      <c r="AA202" t="str">
        <v>SPEECH &amp; SONG MLM</v>
      </c>
    </row>
    <row r="203" spans="1:27">
      <c r="Z203" t="str">
        <v>SN49</v>
      </c>
      <c r="AA203" t="str">
        <v>FACE TO FACE ENG</v>
      </c>
    </row>
    <row r="204" spans="1:27">
      <c r="Z204" t="str">
        <v>SN50</v>
      </c>
      <c r="AA204" t="str">
        <v>INSTANT MAGAZINE ENG</v>
      </c>
    </row>
    <row r="205" spans="1:27">
      <c r="Z205" t="str">
        <v>SN51</v>
      </c>
      <c r="AA205" t="str">
        <v>MALA COMPOSITION</v>
      </c>
    </row>
    <row r="206" spans="1:27">
      <c r="Z206" t="str">
        <v>SN52</v>
      </c>
      <c r="AA206" t="str">
        <v>MASHUP</v>
      </c>
    </row>
    <row r="207" spans="1:27">
      <c r="Z207" t="str">
        <v>SN53</v>
      </c>
      <c r="AA207" t="str">
        <v>SPEECH &amp; SONG ARB</v>
      </c>
    </row>
    <row r="208" spans="1:27">
      <c r="Z208" t="str">
        <v>SS47</v>
      </c>
      <c r="AA208" t="str">
        <v>INSTANT DIGITAL TABLOID ARB</v>
      </c>
    </row>
    <row r="209" spans="26:27">
      <c r="Z209" t="str">
        <v>SS48</v>
      </c>
      <c r="AA209" t="str">
        <v>MASHUP</v>
      </c>
    </row>
    <row r="210" spans="26:27">
      <c r="Z210" t="str">
        <v>SS49</v>
      </c>
      <c r="AA210" t="str">
        <v>SPOT TRANSLATION</v>
      </c>
    </row>
  </sheetData>
  <conditionalFormatting sqref="A3:A201">
    <cfRule type="duplicateValues" dxfId="0" priority="1"/>
  </conditionalFormatting>
  <dataValidations count="2">
    <dataValidation type="list" allowBlank="1" showInputMessage="1" showErrorMessage="1" sqref="D193:D201 U7:U8 S7:S8 K179:K183 G6:H192 C6:C201 E6:E192 E3:E4 C3:C4" xr:uid="{A1FD717F-E01D-4453-B1FB-BB265BBF36A7}">
      <formula1>#REF!</formula1>
    </dataValidation>
    <dataValidation type="list" allowBlank="1" showInputMessage="1" showErrorMessage="1" sqref="T7:T8 D6:D192" xr:uid="{C3212388-75F9-453A-AADC-63432E90A8EC}">
      <formula1>#REF!</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2853F6-403E-40CA-9653-08DD529826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ARTS</vt:lpstr>
      <vt:lpstr>SPORTS</vt:lpstr>
      <vt:lpstr>Programs needed subject</vt:lpstr>
      <vt:lpstr>Subject Making Print</vt:lpstr>
      <vt:lpstr>SPORTS PROGRAM TABLE</vt:lpstr>
      <vt:lpstr>ARTS PROGRAM TABLE</vt:lpstr>
      <vt:lpstr>Sheet1</vt:lpstr>
      <vt:lpstr>Mon</vt:lpstr>
      <vt:lpstr>Tue</vt:lpstr>
      <vt:lpstr>Wed</vt:lpstr>
      <vt:lpstr>Thu</vt:lpstr>
      <vt:lpstr>vlook for time limit</vt:lpstr>
      <vt:lpstr>JUDGE WISE</vt:lpstr>
      <vt:lpstr>Sheet2</vt:lpstr>
      <vt:lpstr>Sheet3</vt:lpstr>
      <vt:lpstr>Sheet4</vt:lpstr>
      <vt:lpstr>ARTS!Print_Area</vt:lpstr>
      <vt:lpstr>'ARTS PROGRAM TABLE'!Print_Area</vt:lpstr>
      <vt:lpstr>SPORTS!Print_Area</vt:lpstr>
      <vt:lpstr>tbl_program_details</vt:lpstr>
      <vt:lpstr>tbl_time_limit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Ashraf</dc:creator>
  <cp:lastModifiedBy>Muhammed Ashraf</cp:lastModifiedBy>
  <cp:lastPrinted>2023-10-25T17:25:29Z</cp:lastPrinted>
  <dcterms:created xsi:type="dcterms:W3CDTF">2022-11-22T17:43:24Z</dcterms:created>
  <dcterms:modified xsi:type="dcterms:W3CDTF">2024-06-05T03:46:11Z</dcterms:modified>
</cp:coreProperties>
</file>