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base de données\"/>
    </mc:Choice>
  </mc:AlternateContent>
  <xr:revisionPtr revIDLastSave="0" documentId="13_ncr:1_{B122D4F3-75DE-4DDD-A816-8FBD79364AE2}" xr6:coauthVersionLast="47" xr6:coauthVersionMax="47" xr10:uidLastSave="{00000000-0000-0000-0000-000000000000}"/>
  <bookViews>
    <workbookView xWindow="-108" yWindow="-108" windowWidth="23256" windowHeight="12456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Feuil1" sheetId="14" r:id="rId12"/>
  </sheets>
  <definedNames>
    <definedName name="si">'IF-IFS'!$J$2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K3" i="5"/>
  <c r="K2" i="5"/>
  <c r="J3" i="5"/>
  <c r="J4" i="5"/>
  <c r="J5" i="5"/>
  <c r="J6" i="5"/>
  <c r="J7" i="5"/>
  <c r="J8" i="5"/>
  <c r="J9" i="5"/>
  <c r="J10" i="5"/>
  <c r="J2" i="5"/>
  <c r="N6" i="13"/>
  <c r="N3" i="13"/>
  <c r="N4" i="13"/>
  <c r="N5" i="13"/>
  <c r="N7" i="13"/>
  <c r="N8" i="13"/>
  <c r="N9" i="13"/>
  <c r="N10" i="13"/>
  <c r="N2" i="13"/>
  <c r="M3" i="13"/>
  <c r="M4" i="13"/>
  <c r="M5" i="13"/>
  <c r="M6" i="13"/>
  <c r="M7" i="13"/>
  <c r="M8" i="13"/>
  <c r="M9" i="13"/>
  <c r="M10" i="13"/>
  <c r="L6" i="13"/>
  <c r="L3" i="13"/>
  <c r="L4" i="13"/>
  <c r="L5" i="13"/>
  <c r="L7" i="13"/>
  <c r="L8" i="13"/>
  <c r="L10" i="13"/>
  <c r="L3" i="12"/>
  <c r="L2" i="12"/>
  <c r="K3" i="12"/>
  <c r="K2" i="12"/>
  <c r="J3" i="12"/>
  <c r="J4" i="12"/>
  <c r="J5" i="12"/>
  <c r="J6" i="12"/>
  <c r="J7" i="12"/>
  <c r="J8" i="12"/>
  <c r="J9" i="12"/>
  <c r="J10" i="12"/>
  <c r="J2" i="12"/>
  <c r="J3" i="13"/>
  <c r="J4" i="13"/>
  <c r="J5" i="13"/>
  <c r="J6" i="13"/>
  <c r="J7" i="13"/>
  <c r="J8" i="13"/>
  <c r="J9" i="13"/>
  <c r="J10" i="13"/>
  <c r="J2" i="13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K2" i="2" a="1"/>
  <c r="K2" i="2" s="1"/>
  <c r="J3" i="2"/>
  <c r="J4" i="2"/>
  <c r="J5" i="2"/>
  <c r="J6" i="2"/>
  <c r="J7" i="2"/>
  <c r="J8" i="2"/>
  <c r="J9" i="2"/>
  <c r="J10" i="2"/>
  <c r="J2" i="2"/>
  <c r="K4" i="8" a="1"/>
  <c r="K4" i="8"/>
  <c r="K5" i="8" a="1"/>
  <c r="K5" i="8" s="1"/>
  <c r="K6" i="8" a="1"/>
  <c r="K6" i="8"/>
  <c r="K7" i="8" a="1"/>
  <c r="K7" i="8"/>
  <c r="K9" i="8" a="1"/>
  <c r="K9" i="8" s="1"/>
  <c r="K10" i="8" a="1"/>
  <c r="K10" i="8" s="1"/>
  <c r="K3" i="8" a="1"/>
  <c r="K3" i="8" s="1"/>
  <c r="K2" i="8" a="1"/>
  <c r="K2" i="8" s="1"/>
  <c r="J2" i="8"/>
  <c r="J3" i="8"/>
  <c r="J4" i="8"/>
  <c r="J5" i="8"/>
  <c r="J6" i="8"/>
  <c r="J7" i="8"/>
  <c r="J8" i="8"/>
  <c r="J9" i="8"/>
  <c r="J10" i="8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<sst xmlns="http://schemas.openxmlformats.org/spreadsheetml/2006/main" count="603" uniqueCount="92">
  <si>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</si>
  <si>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</si>
  <si>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</si>
  <si>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</si>
  <si>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</si>
  <si>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</si>
  <si>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</si>
  <si>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</si>
  <si>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</si>
  <si>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</si>
  <si>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</si>
  <si>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</si>
  <si>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</si>
  <si>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</si>
  <si>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</si>
  <si>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</si>
  <si>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</si>
  <si>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</si>
  <si>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</si>
  <si>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</si>
  <si>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</si>
  <si>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</si>
  <si>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</si>
  <si>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</si>
  <si>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</si>
  <si>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</si>
  <si>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</si>
  <si>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</si>
  <si>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</si>
  <si>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</si>
  <si>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</si>
  <si>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</si>
  <si>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</si>
  <si>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</si>
  <si>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</si>
  <si>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</si>
  <si>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</si>
  <si>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</si>
  <si>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</si>
  <si>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</si>
  <si>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</si>
  <si>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</si>
  <si>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</si>
  <si>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</si>
  <si>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</si>
  <si>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</si>
  <si>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</si>
  <si>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</si>
  <si>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</si>
  <si>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</si>
  <si>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</si>
  <si>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</si>
  <si>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</si>
  <si>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</si>
  <si>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</si>
  <si>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</si>
  <si>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</si>
  <si>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</si>
  <si>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</si>
  <si>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</si>
  <si>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</si>
  <si>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</si>
  <si>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</si>
  <si>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</si>
  <si>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</si>
  <si>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</si>
  <si>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</si>
  <si>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</si>
  <si>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</si>
  <si>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</si>
  <si>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</si>
  <si>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</si>
  <si>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</si>
  <si>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</si>
  <si>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</si>
  <si>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</si>
  <si>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</si>
  <si>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</si>
  <si>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</si>
  <si>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</si>
  <si>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</si>
  <si>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</si>
  <si>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</si>
  <si>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DAYS</t>
  </si>
  <si>
    <t>NETWORKDAYS</t>
  </si>
  <si>
    <t>Left</t>
  </si>
  <si>
    <t>Right</t>
  </si>
  <si>
    <t>fournisseur_relation</t>
  </si>
  <si>
    <t>=JOURS(I2; J2)</t>
  </si>
  <si>
    <t>=K1</t>
  </si>
  <si>
    <t>=I9-H9</t>
  </si>
  <si>
    <t>=I2-H2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</si>
</sst>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2" sqref="J2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workbookViewId="0">
      <selection activeCell="K8" sqref="K8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  <col min="10" max="10" width="41.8867187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28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IF(D2&lt;30,"jeune","adute")</f>
        <v>jeune</v>
      </c>
      <c r="K2" t="str" cm="1">
        <f t="array" ref="K2">_xlfn.IFS( F2="Salesman","Sales", F2="HR","ressources_humaine")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40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f>IF(D3&lt;30,"jeune","adute")</f>
        <v>adute</v>
      </c>
      <c r="K3" t="str" cm="1">
        <f t="array" ref="K3">_xlfn.IFS( F3="Salesman","Sales", F3="HR","ressources_humaine", F3="Receptionist","reception", F3="Accountant","comptabilité",F3="Regional Manager", "gestion_regionale",
    F3="Supplier Relation", "relation_fournisseur")</f>
        <v>reception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 t="str">
        <f t="shared" ref="J3:J10" si="0">IF(D4&lt;30,"jeune","adute")</f>
        <v>jeune</v>
      </c>
      <c r="K4" t="str" cm="1">
        <f t="array" ref="K4">_xlfn.IFS( F4="Salesman","Sales", F4="HR","ressources_humaine", F4="Receptionist","reception", F4="Accountant","comptabilité",F4="Regional Manager", "gestion_regionale",
    F4="Supplier Relation", "relation_fournisseur")</f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 t="str">
        <f t="shared" si="0"/>
        <v>adute</v>
      </c>
      <c r="K5" t="str" cm="1">
        <f t="array" ref="K5">_xlfn.IFS( F5="Salesman","Sales", F5="HR","ressources_humaine", F5="Receptionist","reception", F5="Accountant","comptabilité",F5="Regional Manager", "gestion_regionale",
    F5="Supplier Relation", "relation_fournisseur")</f>
        <v>comptabilité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 t="str">
        <f t="shared" si="0"/>
        <v>adute</v>
      </c>
      <c r="K6" t="str" cm="1">
        <f t="array" ref="K6">_xlfn.IFS( F6="Salesman","Sales", F6="HR","ressources_humaine", F6="Receptionist","reception", F6="Accountant","comptabilité",F6="Regional Manager", "gestion_regionale",
    F6="Supplier Relation", "relation_fournisseur")</f>
        <v>ressources_humaine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 t="str">
        <f t="shared" si="0"/>
        <v>adute</v>
      </c>
      <c r="K7" t="str" cm="1">
        <f t="array" ref="K7">_xlfn.IFS( F7="Salesman","Sales", F7="HR","ressources_humaine", F7="Receptionist","reception", F7="Accountant","comptabilité",F7="Regional Manager", "gestion_regionale",
    F7="Supplier Relation", "relation_fournisseur")</f>
        <v>gestion_regionale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 t="str">
        <f t="shared" si="0"/>
        <v>adute</v>
      </c>
      <c r="K8" t="s">
        <v>87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 t="str">
        <f t="shared" si="0"/>
        <v>adute</v>
      </c>
      <c r="K9" t="str" cm="1">
        <f t="array" ref="K9">_xlfn.IFS( F9="Salesman","Sales", F9="HR","ressources_humaine", F9="Receptionist","reception", F9="Accountant","comptabilité",F9="Regional Manager", "gestion_regionale",
    F9="Supplier Relation", "relation_fournisseur")</f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 t="str">
        <f t="shared" si="0"/>
        <v>adute</v>
      </c>
      <c r="K10" t="str" cm="1">
        <f t="array" ref="K10">_xlfn.IFS( F10="Salesman","Sales", F10="HR","ressources_humaine", F10="Receptionist","reception", F10="Accountant","comptabilité",F10="Regional Manager", "gestion_regionale",
    F10="Supplier Relation", "relation_fournisseur")</f>
        <v>comptabilité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" sqref="K1"/>
    </sheetView>
  </sheetViews>
  <sheetFormatPr baseColWidth="10"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  <c r="K2" cm="1">
        <f t="array" ref="K2:K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  <c r="K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  <c r="K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  <c r="K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  <c r="K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  <c r="K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  <c r="K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2" sqref="M2:M10"/>
    </sheetView>
  </sheetViews>
  <sheetFormatPr baseColWidth="10"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 3)</f>
        <v>Jim</v>
      </c>
      <c r="L2" t="str">
        <f>RIGHT(B2, 3)</f>
        <v>Jim</v>
      </c>
      <c r="M2" t="str">
        <f>RIGHT(I2,4)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 3)</f>
        <v>Pam</v>
      </c>
      <c r="L3" t="str">
        <f t="shared" ref="L3:L10" si="1">RIGHT(B3, 3)</f>
        <v>Pam</v>
      </c>
      <c r="M3" t="str">
        <f t="shared" ref="M3:M10" si="2">RIGHT(I3,4)</f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ght</v>
      </c>
      <c r="M4" t="str">
        <f t="shared" si="2"/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ela</v>
      </c>
      <c r="M5" t="str">
        <f t="shared" si="2"/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oby</v>
      </c>
      <c r="M6" t="str">
        <f t="shared" si="2"/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ael</v>
      </c>
      <c r="M7" t="str">
        <f t="shared" si="2"/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ith</v>
      </c>
      <c r="M8" t="str">
        <f t="shared" si="2"/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ley</v>
      </c>
      <c r="M9" t="str">
        <f t="shared" si="2"/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vin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1" sqref="J1:J10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">
        <v>70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70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">
        <v>70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">
        <v>70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">
        <v>70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">
        <v>70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">
        <v>70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">
        <v>70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">
        <v>70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abSelected="1" workbookViewId="0">
      <selection activeCell="J3" sqref="J3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SUMIF(E:E, "Male", G:G)</f>
        <v>313000</v>
      </c>
      <c r="L2">
        <f>SUMIFS(G:G, E:E, "Male", D:D, "&gt;=30")</f>
        <v>250000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>SUMIF(E:E, "Female", G:G)</f>
        <v>124000</v>
      </c>
      <c r="L3">
        <f>SUMIFS(G:G, E:E, "Female", D:D, "30&lt;")</f>
        <v>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COUNTIF(E2:E10, "Male")</f>
        <v>6</v>
      </c>
      <c r="L2">
        <f>COUNTIFS(E2:E10, "Male", D2:D10, "&lt;30" 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COUNT(A3:A11)</f>
        <v>8</v>
      </c>
      <c r="K3">
        <f>COUNTIF(E2:E10, "Female")</f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2" sqref="J2"/>
    </sheetView>
  </sheetViews>
  <sheetFormatPr baseColWidth="10" defaultColWidth="8.88671875"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33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B2 &amp; "." &amp; C2 &amp; "@gmail.com"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K3" t="str">
        <f t="shared" ref="K3:K10" si="1">B3 &amp; "." &amp; C3 &amp; "@gmail.com"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workbookViewId="0">
      <selection activeCell="N6" sqref="N6"/>
    </sheetView>
  </sheetViews>
  <sheetFormatPr baseColWidth="10" defaultColWidth="8.88671875" defaultRowHeight="14.4" x14ac:dyDescent="0.3"/>
  <cols>
    <col min="8" max="8" width="14.44140625" customWidth="1"/>
    <col min="9" max="9" width="13.33203125" customWidth="1"/>
    <col min="10" max="10" width="12.109375" customWidth="1"/>
    <col min="11" max="11" width="25.77734375" customWidth="1"/>
    <col min="12" max="12" width="30.88671875" customWidth="1"/>
    <col min="13" max="13" width="15.554687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 t="s">
        <v>48</v>
      </c>
      <c r="I2" s="1" t="s">
        <v>56</v>
      </c>
      <c r="J2" t="str">
        <f>SUBSTITUTE(TEXT(H2, "jj/mm/aaaa"), "/", "-")</f>
        <v>11-02-2001</v>
      </c>
      <c r="K2" s="2"/>
      <c r="L2" s="2" t="s">
        <v>91</v>
      </c>
      <c r="N2">
        <f>_xlfn.DAYS(I2, H2)</f>
        <v>5231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 t="s">
        <v>49</v>
      </c>
      <c r="I3" s="1" t="s">
        <v>57</v>
      </c>
      <c r="J3" t="str">
        <f t="shared" ref="J3:J10" si="0">SUBSTITUTE(TEXT(H3, "jj/mm/aaaa"), "/", "-")</f>
        <v>10-03-1999</v>
      </c>
      <c r="K3" s="2" t="s">
        <v>89</v>
      </c>
      <c r="L3" s="2">
        <f t="shared" ref="L3:L10" si="1">I3-H3</f>
        <v>6058</v>
      </c>
      <c r="M3">
        <f t="shared" ref="M3:M10" si="2">ABS(I3 - H3)</f>
        <v>6058</v>
      </c>
      <c r="N3">
        <f t="shared" ref="N3:N10" si="3">_xlfn.DAYS(I3, H3)</f>
        <v>6058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 t="s">
        <v>50</v>
      </c>
      <c r="I4" s="1" t="s">
        <v>58</v>
      </c>
      <c r="J4" t="str">
        <f t="shared" si="0"/>
        <v>07-04-2000</v>
      </c>
      <c r="K4" s="2" t="s">
        <v>88</v>
      </c>
      <c r="L4" s="2">
        <f t="shared" si="1"/>
        <v>6333</v>
      </c>
      <c r="M4">
        <f t="shared" si="2"/>
        <v>6333</v>
      </c>
      <c r="N4">
        <f t="shared" si="3"/>
        <v>6333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 t="s">
        <v>51</v>
      </c>
      <c r="I5" s="1" t="s">
        <v>59</v>
      </c>
      <c r="J5" t="str">
        <f t="shared" si="0"/>
        <v>01-05-2000</v>
      </c>
      <c r="K5" s="2" t="s">
        <v>88</v>
      </c>
      <c r="L5" s="2">
        <f t="shared" si="1"/>
        <v>5428</v>
      </c>
      <c r="M5">
        <f t="shared" si="2"/>
        <v>5428</v>
      </c>
      <c r="N5">
        <f t="shared" si="3"/>
        <v>5428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 t="s">
        <v>52</v>
      </c>
      <c r="I6" s="1" t="s">
        <v>60</v>
      </c>
      <c r="J6" t="str">
        <f t="shared" si="0"/>
        <v>05-06-2001</v>
      </c>
      <c r="K6" s="2" t="s">
        <v>88</v>
      </c>
      <c r="L6" s="4" t="e">
        <f>I6-H6</f>
        <v>#VALUE!</v>
      </c>
      <c r="M6" t="e">
        <f t="shared" si="2"/>
        <v>#VALUE!</v>
      </c>
      <c r="N6" t="e">
        <f>_xlfn.DAYS(I6, H6)</f>
        <v>#VALUE!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 t="s">
        <v>52</v>
      </c>
      <c r="I7" s="1" t="s">
        <v>61</v>
      </c>
      <c r="J7" t="str">
        <f t="shared" si="0"/>
        <v>05-06-2001</v>
      </c>
      <c r="K7" s="2" t="s">
        <v>88</v>
      </c>
      <c r="L7" s="2">
        <f t="shared" si="1"/>
        <v>4540</v>
      </c>
      <c r="M7">
        <f t="shared" si="2"/>
        <v>4540</v>
      </c>
      <c r="N7">
        <f t="shared" si="3"/>
        <v>4540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 t="s">
        <v>53</v>
      </c>
      <c r="I8" s="1" t="s">
        <v>61</v>
      </c>
      <c r="J8" t="str">
        <f t="shared" si="0"/>
        <v>11-08-2003</v>
      </c>
      <c r="K8" s="2" t="s">
        <v>88</v>
      </c>
      <c r="L8" s="2">
        <f t="shared" si="1"/>
        <v>3743</v>
      </c>
      <c r="M8">
        <f t="shared" si="2"/>
        <v>3743</v>
      </c>
      <c r="N8">
        <f t="shared" si="3"/>
        <v>3743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 t="s">
        <v>54</v>
      </c>
      <c r="I9" s="1" t="s">
        <v>62</v>
      </c>
      <c r="J9" t="str">
        <f t="shared" si="0"/>
        <v>06-09-2002</v>
      </c>
      <c r="K9" s="2" t="s">
        <v>88</v>
      </c>
      <c r="L9" s="2" t="s">
        <v>90</v>
      </c>
      <c r="M9" t="e">
        <f t="shared" si="2"/>
        <v>#VALUE!</v>
      </c>
      <c r="N9" t="e">
        <f t="shared" si="3"/>
        <v>#VALUE!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 t="s">
        <v>55</v>
      </c>
      <c r="I10" s="1" t="s">
        <v>62</v>
      </c>
      <c r="J10" t="str">
        <f t="shared" si="0"/>
        <v>08-10-2003</v>
      </c>
      <c r="K10" s="2" t="s">
        <v>88</v>
      </c>
      <c r="L10" s="2" t="e">
        <f t="shared" si="1"/>
        <v>#VALUE!</v>
      </c>
      <c r="M10" t="e">
        <f t="shared" si="2"/>
        <v>#VALUE!</v>
      </c>
      <c r="N10" t="e">
        <f t="shared" si="3"/>
        <v>#VALUE!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12AC-34A4-4595-BA94-CC7DED5C6DE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Feuil1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MSI</cp:lastModifiedBy>
  <dcterms:created xsi:type="dcterms:W3CDTF">2021-12-16T14:18:34Z</dcterms:created>
  <dcterms:modified xsi:type="dcterms:W3CDTF">2024-11-12T10:20:41Z</dcterms:modified>
</cp:coreProperties>
</file>