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nupam_shringi_accenture_com/Documents/Documents/Personal/Product Development/"/>
    </mc:Choice>
  </mc:AlternateContent>
  <xr:revisionPtr revIDLastSave="461" documentId="11_946C8DF44CE368B1CA9B1534DE46002268A40E17" xr6:coauthVersionLast="47" xr6:coauthVersionMax="47" xr10:uidLastSave="{9B9840DE-2885-465C-B0C4-0CD73C1116FA}"/>
  <bookViews>
    <workbookView xWindow="-110" yWindow="-110" windowWidth="19420" windowHeight="10300" xr2:uid="{00000000-000D-0000-FFFF-FFFF00000000}"/>
  </bookViews>
  <sheets>
    <sheet name="Form Responses 1" sheetId="1" r:id="rId1"/>
    <sheet name="Look up sheet" sheetId="2" r:id="rId2"/>
    <sheet name="Summary_All" sheetId="3" r:id="rId3"/>
    <sheet name="Summary_Regs" sheetId="6" r:id="rId4"/>
    <sheet name="Summary_NonRegs" sheetId="8" r:id="rId5"/>
  </sheets>
  <definedNames>
    <definedName name="_xlnm._FilterDatabase" localSheetId="0" hidden="1">'Form Responses 1'!$A$1:$AF$21</definedName>
    <definedName name="_xlnm._FilterDatabase" localSheetId="1" hidden="1">'Look up sheet'!$F$1:$F$25</definedName>
    <definedName name="_xlnm.Extract" localSheetId="1">'Look up sheet'!$H$1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1" i="1" l="1"/>
  <c r="AE21" i="1"/>
  <c r="AD21" i="1"/>
  <c r="AC21" i="1"/>
  <c r="AB21" i="1"/>
  <c r="AA21" i="1"/>
  <c r="Z21" i="1"/>
  <c r="AF20" i="1"/>
  <c r="AE20" i="1"/>
  <c r="AD20" i="1"/>
  <c r="AC20" i="1"/>
  <c r="AB20" i="1"/>
  <c r="AA20" i="1"/>
  <c r="Z20" i="1"/>
  <c r="AF19" i="1"/>
  <c r="AE19" i="1"/>
  <c r="AD19" i="1"/>
  <c r="AC19" i="1"/>
  <c r="AB19" i="1"/>
  <c r="AA19" i="1"/>
  <c r="Z19" i="1"/>
  <c r="AF18" i="1"/>
  <c r="AE18" i="1"/>
  <c r="AD18" i="1"/>
  <c r="AC18" i="1"/>
  <c r="AB18" i="1"/>
  <c r="AA18" i="1"/>
  <c r="Z18" i="1"/>
  <c r="AF17" i="1"/>
  <c r="AE17" i="1"/>
  <c r="AD17" i="1"/>
  <c r="AC17" i="1"/>
  <c r="AB17" i="1"/>
  <c r="AA17" i="1"/>
  <c r="Z17" i="1"/>
  <c r="AF16" i="1"/>
  <c r="AE16" i="1"/>
  <c r="AD16" i="1"/>
  <c r="AC16" i="1"/>
  <c r="AB16" i="1"/>
  <c r="AA16" i="1"/>
  <c r="Z16" i="1"/>
  <c r="AF15" i="1"/>
  <c r="AE15" i="1"/>
  <c r="AD15" i="1"/>
  <c r="AC15" i="1"/>
  <c r="AB15" i="1"/>
  <c r="AA15" i="1"/>
  <c r="Z15" i="1"/>
  <c r="AF14" i="1"/>
  <c r="AE14" i="1"/>
  <c r="AD14" i="1"/>
  <c r="AC14" i="1"/>
  <c r="AB14" i="1"/>
  <c r="AA14" i="1"/>
  <c r="Z14" i="1"/>
  <c r="AF13" i="1"/>
  <c r="AE13" i="1"/>
  <c r="AD13" i="1"/>
  <c r="AC13" i="1"/>
  <c r="AB13" i="1"/>
  <c r="AA13" i="1"/>
  <c r="Z13" i="1"/>
  <c r="AF12" i="1"/>
  <c r="AE12" i="1"/>
  <c r="AD12" i="1"/>
  <c r="AC12" i="1"/>
  <c r="AB12" i="1"/>
  <c r="AA12" i="1"/>
  <c r="Z12" i="1"/>
  <c r="AF11" i="1"/>
  <c r="AE11" i="1"/>
  <c r="AD11" i="1"/>
  <c r="AC11" i="1"/>
  <c r="AB11" i="1"/>
  <c r="AA11" i="1"/>
  <c r="Z11" i="1"/>
  <c r="AF10" i="1"/>
  <c r="AE10" i="1"/>
  <c r="AD10" i="1"/>
  <c r="AC10" i="1"/>
  <c r="AB10" i="1"/>
  <c r="AA10" i="1"/>
  <c r="Z10" i="1"/>
  <c r="AF9" i="1"/>
  <c r="AE9" i="1"/>
  <c r="AD9" i="1"/>
  <c r="AC9" i="1"/>
  <c r="AB9" i="1"/>
  <c r="AA9" i="1"/>
  <c r="Z9" i="1"/>
  <c r="AF8" i="1"/>
  <c r="AE8" i="1"/>
  <c r="AD8" i="1"/>
  <c r="AC8" i="1"/>
  <c r="AB8" i="1"/>
  <c r="AA8" i="1"/>
  <c r="Z8" i="1"/>
  <c r="AF7" i="1"/>
  <c r="AE7" i="1"/>
  <c r="AD7" i="1"/>
  <c r="AC7" i="1"/>
  <c r="AB7" i="1"/>
  <c r="AA7" i="1"/>
  <c r="Z7" i="1"/>
  <c r="AF6" i="1"/>
  <c r="AE6" i="1"/>
  <c r="AD6" i="1"/>
  <c r="AC6" i="1"/>
  <c r="AB6" i="1"/>
  <c r="AA6" i="1"/>
  <c r="Z6" i="1"/>
  <c r="AF5" i="1"/>
  <c r="AE5" i="1"/>
  <c r="AD5" i="1"/>
  <c r="AC5" i="1"/>
  <c r="AB5" i="1"/>
  <c r="AA5" i="1"/>
  <c r="Z5" i="1"/>
  <c r="AF4" i="1"/>
  <c r="AE4" i="1"/>
  <c r="AD4" i="1"/>
  <c r="AC4" i="1"/>
  <c r="AB4" i="1"/>
  <c r="AA4" i="1"/>
  <c r="Z4" i="1"/>
  <c r="AF3" i="1"/>
  <c r="AE3" i="1"/>
  <c r="AD3" i="1"/>
  <c r="AC3" i="1"/>
  <c r="AB3" i="1"/>
  <c r="AA3" i="1"/>
  <c r="Z3" i="1"/>
  <c r="AF2" i="1"/>
  <c r="AE2" i="1"/>
  <c r="AD2" i="1"/>
  <c r="AC2" i="1"/>
  <c r="AB2" i="1"/>
  <c r="AA2" i="1"/>
  <c r="Z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F4" i="6" s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D2" i="8" s="1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E9" i="6" l="1"/>
  <c r="D10" i="8"/>
  <c r="G11" i="8"/>
  <c r="G3" i="8"/>
  <c r="E5" i="8"/>
  <c r="D6" i="6"/>
  <c r="J6" i="6" s="1"/>
  <c r="C7" i="8"/>
  <c r="F8" i="8"/>
  <c r="B2" i="6"/>
  <c r="B10" i="6"/>
  <c r="D3" i="6"/>
  <c r="G4" i="6"/>
  <c r="E6" i="6"/>
  <c r="C8" i="6"/>
  <c r="F9" i="6"/>
  <c r="D11" i="6"/>
  <c r="B6" i="8"/>
  <c r="E2" i="8"/>
  <c r="C4" i="8"/>
  <c r="F5" i="8"/>
  <c r="D7" i="8"/>
  <c r="G8" i="8"/>
  <c r="E10" i="8"/>
  <c r="B3" i="6"/>
  <c r="B11" i="6"/>
  <c r="E3" i="6"/>
  <c r="C5" i="6"/>
  <c r="F6" i="6"/>
  <c r="D8" i="6"/>
  <c r="G9" i="6"/>
  <c r="E11" i="6"/>
  <c r="B7" i="8"/>
  <c r="F2" i="8"/>
  <c r="D4" i="8"/>
  <c r="G5" i="8"/>
  <c r="E7" i="8"/>
  <c r="C9" i="8"/>
  <c r="F10" i="8"/>
  <c r="B4" i="6"/>
  <c r="C2" i="6"/>
  <c r="F3" i="6"/>
  <c r="D5" i="6"/>
  <c r="G6" i="6"/>
  <c r="E8" i="6"/>
  <c r="C10" i="6"/>
  <c r="F11" i="6"/>
  <c r="B8" i="8"/>
  <c r="G2" i="8"/>
  <c r="E4" i="8"/>
  <c r="C6" i="8"/>
  <c r="F7" i="8"/>
  <c r="D9" i="8"/>
  <c r="G10" i="8"/>
  <c r="B5" i="6"/>
  <c r="J5" i="6" s="1"/>
  <c r="D2" i="6"/>
  <c r="G3" i="6"/>
  <c r="E5" i="6"/>
  <c r="C7" i="6"/>
  <c r="F8" i="6"/>
  <c r="D10" i="6"/>
  <c r="G11" i="6"/>
  <c r="B9" i="8"/>
  <c r="K9" i="8" s="1"/>
  <c r="C3" i="8"/>
  <c r="F4" i="8"/>
  <c r="D6" i="8"/>
  <c r="G7" i="8"/>
  <c r="E9" i="8"/>
  <c r="C11" i="8"/>
  <c r="B6" i="6"/>
  <c r="E2" i="6"/>
  <c r="C4" i="6"/>
  <c r="F5" i="6"/>
  <c r="D7" i="6"/>
  <c r="G8" i="6"/>
  <c r="E10" i="6"/>
  <c r="B2" i="8"/>
  <c r="B10" i="8"/>
  <c r="D3" i="8"/>
  <c r="G4" i="8"/>
  <c r="E6" i="8"/>
  <c r="C8" i="8"/>
  <c r="F9" i="8"/>
  <c r="D11" i="8"/>
  <c r="B7" i="6"/>
  <c r="F2" i="6"/>
  <c r="D4" i="6"/>
  <c r="G5" i="6"/>
  <c r="E7" i="6"/>
  <c r="C9" i="6"/>
  <c r="F10" i="6"/>
  <c r="B3" i="8"/>
  <c r="B11" i="8"/>
  <c r="E3" i="8"/>
  <c r="C5" i="8"/>
  <c r="F6" i="8"/>
  <c r="D8" i="8"/>
  <c r="G9" i="8"/>
  <c r="E11" i="8"/>
  <c r="B8" i="6"/>
  <c r="G2" i="6"/>
  <c r="E4" i="6"/>
  <c r="C6" i="6"/>
  <c r="H6" i="6" s="1"/>
  <c r="F7" i="6"/>
  <c r="D9" i="6"/>
  <c r="G10" i="6"/>
  <c r="H10" i="6" s="1"/>
  <c r="B4" i="8"/>
  <c r="K4" i="8" s="1"/>
  <c r="C2" i="8"/>
  <c r="K2" i="8" s="1"/>
  <c r="F3" i="8"/>
  <c r="D5" i="8"/>
  <c r="G6" i="8"/>
  <c r="E8" i="8"/>
  <c r="C10" i="8"/>
  <c r="J10" i="8" s="1"/>
  <c r="F11" i="8"/>
  <c r="B9" i="6"/>
  <c r="C3" i="6"/>
  <c r="G7" i="6"/>
  <c r="C11" i="6"/>
  <c r="B5" i="8"/>
  <c r="K11" i="8"/>
  <c r="J5" i="8"/>
  <c r="J2" i="8"/>
  <c r="K10" i="6"/>
  <c r="J8" i="6"/>
  <c r="G9" i="3"/>
  <c r="F8" i="3"/>
  <c r="E2" i="3"/>
  <c r="D10" i="3"/>
  <c r="F2" i="3"/>
  <c r="E4" i="3"/>
  <c r="G4" i="3"/>
  <c r="G11" i="3"/>
  <c r="G3" i="3"/>
  <c r="E5" i="3"/>
  <c r="C6" i="3"/>
  <c r="G6" i="3"/>
  <c r="C7" i="3"/>
  <c r="G8" i="3"/>
  <c r="D9" i="3"/>
  <c r="G10" i="3"/>
  <c r="B4" i="3"/>
  <c r="C4" i="3"/>
  <c r="F5" i="3"/>
  <c r="D7" i="3"/>
  <c r="E10" i="3"/>
  <c r="G2" i="3"/>
  <c r="B5" i="3"/>
  <c r="D4" i="3"/>
  <c r="G5" i="3"/>
  <c r="E7" i="3"/>
  <c r="C9" i="3"/>
  <c r="F10" i="3"/>
  <c r="B6" i="3"/>
  <c r="C3" i="3"/>
  <c r="B7" i="3"/>
  <c r="F4" i="3"/>
  <c r="D6" i="3"/>
  <c r="G7" i="3"/>
  <c r="E9" i="3"/>
  <c r="C11" i="3"/>
  <c r="B2" i="3"/>
  <c r="D3" i="3"/>
  <c r="B8" i="3"/>
  <c r="E6" i="3"/>
  <c r="C8" i="3"/>
  <c r="F9" i="3"/>
  <c r="D11" i="3"/>
  <c r="C2" i="3"/>
  <c r="E3" i="3"/>
  <c r="B9" i="3"/>
  <c r="C5" i="3"/>
  <c r="F6" i="3"/>
  <c r="D8" i="3"/>
  <c r="E11" i="3"/>
  <c r="B3" i="3"/>
  <c r="F7" i="3"/>
  <c r="D2" i="3"/>
  <c r="F3" i="3"/>
  <c r="B10" i="3"/>
  <c r="D5" i="3"/>
  <c r="J5" i="3" s="1"/>
  <c r="E8" i="3"/>
  <c r="C10" i="3"/>
  <c r="F11" i="3"/>
  <c r="B11" i="3"/>
  <c r="H7" i="8" l="1"/>
  <c r="J3" i="6"/>
  <c r="K6" i="6"/>
  <c r="H9" i="8"/>
  <c r="K5" i="8"/>
  <c r="K3" i="6"/>
  <c r="H11" i="6"/>
  <c r="J2" i="6"/>
  <c r="H5" i="8"/>
  <c r="J11" i="8"/>
  <c r="J10" i="6"/>
  <c r="J9" i="8"/>
  <c r="K8" i="6"/>
  <c r="H11" i="8"/>
  <c r="K5" i="6"/>
  <c r="H7" i="6"/>
  <c r="H2" i="6"/>
  <c r="K2" i="6"/>
  <c r="J4" i="8"/>
  <c r="K7" i="8"/>
  <c r="H8" i="8"/>
  <c r="H6" i="8"/>
  <c r="J4" i="6"/>
  <c r="J3" i="8"/>
  <c r="K8" i="8"/>
  <c r="K11" i="6"/>
  <c r="J8" i="8"/>
  <c r="H5" i="6"/>
  <c r="H8" i="6"/>
  <c r="H9" i="6"/>
  <c r="J6" i="8"/>
  <c r="H2" i="8"/>
  <c r="H3" i="6"/>
  <c r="K9" i="6"/>
  <c r="H4" i="6"/>
  <c r="J4" i="3"/>
  <c r="J9" i="6"/>
  <c r="J7" i="6"/>
  <c r="H10" i="8"/>
  <c r="J7" i="8"/>
  <c r="K3" i="8"/>
  <c r="K4" i="6"/>
  <c r="J11" i="6"/>
  <c r="K7" i="6"/>
  <c r="K10" i="8"/>
  <c r="H3" i="8"/>
  <c r="H4" i="8"/>
  <c r="J2" i="3"/>
  <c r="K6" i="8"/>
  <c r="K10" i="3"/>
  <c r="H10" i="3"/>
  <c r="H8" i="3"/>
  <c r="K8" i="3"/>
  <c r="H7" i="3"/>
  <c r="K7" i="3"/>
  <c r="K5" i="3"/>
  <c r="H5" i="3"/>
  <c r="J9" i="3"/>
  <c r="K9" i="3"/>
  <c r="H9" i="3"/>
  <c r="J3" i="3"/>
  <c r="K2" i="3"/>
  <c r="H2" i="3"/>
  <c r="H6" i="3"/>
  <c r="K6" i="3"/>
  <c r="J7" i="3"/>
  <c r="J10" i="3"/>
  <c r="K11" i="3"/>
  <c r="H11" i="3"/>
  <c r="K3" i="3"/>
  <c r="H3" i="3"/>
  <c r="J11" i="3"/>
  <c r="J8" i="3"/>
  <c r="J6" i="3"/>
  <c r="K4" i="3"/>
  <c r="H4" i="3"/>
</calcChain>
</file>

<file path=xl/sharedStrings.xml><?xml version="1.0" encoding="utf-8"?>
<sst xmlns="http://schemas.openxmlformats.org/spreadsheetml/2006/main" count="661" uniqueCount="56">
  <si>
    <t>Timestamp</t>
  </si>
  <si>
    <t>Are you a regular snack eater?</t>
  </si>
  <si>
    <t>How would you feel if your snack is healthy?</t>
  </si>
  <si>
    <t>How would you feel if your snack is not healthy?</t>
  </si>
  <si>
    <t>How would you feel if your snack is sweet?</t>
  </si>
  <si>
    <t>How would you feel if your snack is not sweet?</t>
  </si>
  <si>
    <t>How would you feel if your snack is Sour/Tangy?</t>
  </si>
  <si>
    <t>How would you feel if your snack is not Sour/Tangy?</t>
  </si>
  <si>
    <t>How would you feel if your snack has salty flavor?</t>
  </si>
  <si>
    <t>How would you feel if your snack does not have salty flavor?</t>
  </si>
  <si>
    <t>How would you feel if your snack has chilli and masala flavor?</t>
  </si>
  <si>
    <t>How would you feel if your snack does not have chilli and masala flavor?</t>
  </si>
  <si>
    <t>How would you feel if your snack is cooked using oil?</t>
  </si>
  <si>
    <t>How would you feel if your snack is not cooked using oil?</t>
  </si>
  <si>
    <t>How would you feel if your snack has environmentally friendly ingredients?</t>
  </si>
  <si>
    <t>How would you feel if your snack does not have environmentally friendly ingredients?</t>
  </si>
  <si>
    <t>How would you feel if your snack has very attractive costly packaging?</t>
  </si>
  <si>
    <t>How would you feel if your snack does not have very attractive costly packaging?</t>
  </si>
  <si>
    <t>How would you feel if your snack is very light?</t>
  </si>
  <si>
    <t>How would you feel if your snack is not very light and is heavy/filling?</t>
  </si>
  <si>
    <t>How would you feel if your snack uses honey as sweetener?</t>
  </si>
  <si>
    <t>How would you feel if your snack does not use honey as sweetener?</t>
  </si>
  <si>
    <t>Yes</t>
  </si>
  <si>
    <t>I would like it</t>
  </si>
  <si>
    <t>I am neutral towards it</t>
  </si>
  <si>
    <t>I dislike it</t>
  </si>
  <si>
    <t>I can live with it</t>
  </si>
  <si>
    <t>It is a necessity</t>
  </si>
  <si>
    <t>No</t>
  </si>
  <si>
    <t>Healthy</t>
  </si>
  <si>
    <t>Sweet</t>
  </si>
  <si>
    <t>Sour</t>
  </si>
  <si>
    <t>Salty</t>
  </si>
  <si>
    <t>Chili</t>
  </si>
  <si>
    <t>Oil</t>
  </si>
  <si>
    <t>Environment</t>
  </si>
  <si>
    <t>Packing</t>
  </si>
  <si>
    <t>Light</t>
  </si>
  <si>
    <t>Honey</t>
  </si>
  <si>
    <t>Questionable</t>
  </si>
  <si>
    <t>Attractive</t>
  </si>
  <si>
    <t>One Dimensional</t>
  </si>
  <si>
    <t>Must be</t>
  </si>
  <si>
    <t>Indifferent</t>
  </si>
  <si>
    <t>Reverse</t>
  </si>
  <si>
    <t>Features</t>
  </si>
  <si>
    <t>Total</t>
  </si>
  <si>
    <t>Kano Category</t>
  </si>
  <si>
    <t>Satisfaction Index</t>
  </si>
  <si>
    <t>Dissatisfaction Index</t>
  </si>
  <si>
    <t>Environmental friendly</t>
  </si>
  <si>
    <t>Performance</t>
  </si>
  <si>
    <t>Delight</t>
  </si>
  <si>
    <t>Chili &amp; Masala</t>
  </si>
  <si>
    <t>Sour/Tangy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</si>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</sst>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3" fontId="0" fillId="0" borderId="0" xfId="1" applyFont="1"/>
    <xf numFmtId="0" fontId="3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4" fillId="0" borderId="0" xfId="0" applyFont="1" applyAlignment="1">
      <alignment horizontal="center" vertical="center" wrapText="1"/>
    </xf>
    <xf numFmtId="0" fontId="4" fillId="2" borderId="0" xfId="0" applyFont="1" applyFill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Summary_All!$K$1</c:f>
              <c:strCache>
                <c:ptCount val="1"/>
                <c:pt idx="0">
                  <c:v>Satisfaction 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Summary_All!$J$2:$J$11</c:f>
              <c:numCache>
                <c:formatCode>_(* #,##0.00_);_(* \(#,##0.00\);_(* "-"??_);_(@_)</c:formatCode>
                <c:ptCount val="10"/>
                <c:pt idx="0">
                  <c:v>0.42105263157894735</c:v>
                </c:pt>
                <c:pt idx="1">
                  <c:v>0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0.11764705882352941</c:v>
                </c:pt>
                <c:pt idx="5">
                  <c:v>8.3333333333333329E-2</c:v>
                </c:pt>
                <c:pt idx="6">
                  <c:v>0.45</c:v>
                </c:pt>
                <c:pt idx="7">
                  <c:v>0.2</c:v>
                </c:pt>
                <c:pt idx="8">
                  <c:v>0.44444444444444442</c:v>
                </c:pt>
                <c:pt idx="9">
                  <c:v>0.125</c:v>
                </c:pt>
              </c:numCache>
            </c:numRef>
          </c:xVal>
          <c:yVal>
            <c:numRef>
              <c:f>Summary_All!$K$2:$K$11</c:f>
              <c:numCache>
                <c:formatCode>_(* #,##0.00_);_(* \(#,##0.00\);_(* "-"??_);_(@_)</c:formatCode>
                <c:ptCount val="10"/>
                <c:pt idx="0">
                  <c:v>0.73684210526315785</c:v>
                </c:pt>
                <c:pt idx="1">
                  <c:v>0</c:v>
                </c:pt>
                <c:pt idx="2">
                  <c:v>0.25</c:v>
                </c:pt>
                <c:pt idx="3">
                  <c:v>0.44444444444444442</c:v>
                </c:pt>
                <c:pt idx="4">
                  <c:v>0.41176470588235292</c:v>
                </c:pt>
                <c:pt idx="5">
                  <c:v>0</c:v>
                </c:pt>
                <c:pt idx="6">
                  <c:v>0.7</c:v>
                </c:pt>
                <c:pt idx="7">
                  <c:v>0.2</c:v>
                </c:pt>
                <c:pt idx="8">
                  <c:v>0.61111111111111116</c:v>
                </c:pt>
                <c:pt idx="9">
                  <c:v>0.5625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6A-4654-95A7-6C2E69B3A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223535"/>
        <c:axId val="45663487"/>
      </c:scatterChart>
      <c:valAx>
        <c:axId val="2012223535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3487"/>
        <c:crosses val="autoZero"/>
        <c:crossBetween val="midCat"/>
      </c:valAx>
      <c:valAx>
        <c:axId val="45663487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2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Summary_Regs!$K$1</c:f>
              <c:strCache>
                <c:ptCount val="1"/>
                <c:pt idx="0">
                  <c:v>Satisfaction 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Summary_Regs!$J$2:$J$11</c:f>
              <c:numCache>
                <c:formatCode>_(* #,##0.00_);_(* \(#,##0.00\);_(* "-"??_);_(@_)</c:formatCode>
                <c:ptCount val="10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0.22222222222222221</c:v>
                </c:pt>
                <c:pt idx="4">
                  <c:v>0.25</c:v>
                </c:pt>
                <c:pt idx="5">
                  <c:v>0</c:v>
                </c:pt>
                <c:pt idx="6">
                  <c:v>0.4</c:v>
                </c:pt>
                <c:pt idx="7">
                  <c:v>0</c:v>
                </c:pt>
                <c:pt idx="8">
                  <c:v>0.33333333333333331</c:v>
                </c:pt>
                <c:pt idx="9">
                  <c:v>0.125</c:v>
                </c:pt>
              </c:numCache>
            </c:numRef>
          </c:xVal>
          <c:yVal>
            <c:numRef>
              <c:f>Summary_Regs!$K$2:$K$11</c:f>
              <c:numCache>
                <c:formatCode>_(* #,##0.00_);_(* \(#,##0.00\);_(* "-"??_);_(@_)</c:formatCode>
                <c:ptCount val="10"/>
                <c:pt idx="0">
                  <c:v>0.7</c:v>
                </c:pt>
                <c:pt idx="1">
                  <c:v>0</c:v>
                </c:pt>
                <c:pt idx="2">
                  <c:v>0.16666666666666666</c:v>
                </c:pt>
                <c:pt idx="3">
                  <c:v>0.33333333333333331</c:v>
                </c:pt>
                <c:pt idx="4">
                  <c:v>0.5</c:v>
                </c:pt>
                <c:pt idx="5">
                  <c:v>0</c:v>
                </c:pt>
                <c:pt idx="6">
                  <c:v>0.7</c:v>
                </c:pt>
                <c:pt idx="7">
                  <c:v>0.2857142857142857</c:v>
                </c:pt>
                <c:pt idx="8">
                  <c:v>0.55555555555555558</c:v>
                </c:pt>
                <c:pt idx="9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4-415E-AB67-AEDC062EE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223535"/>
        <c:axId val="45663487"/>
      </c:scatterChart>
      <c:valAx>
        <c:axId val="2012223535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3487"/>
        <c:crosses val="autoZero"/>
        <c:crossBetween val="midCat"/>
      </c:valAx>
      <c:valAx>
        <c:axId val="45663487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2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Summary_NonRegs!$K$1</c:f>
              <c:strCache>
                <c:ptCount val="1"/>
                <c:pt idx="0">
                  <c:v>Satisfaction 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Summary_NonRegs!$J$2:$J$11</c:f>
              <c:numCache>
                <c:formatCode>_(* #,##0.00_);_(* \(#,##0.00\);_(* "-"??_);_(@_)</c:formatCode>
                <c:ptCount val="10"/>
                <c:pt idx="0">
                  <c:v>0.44444444444444442</c:v>
                </c:pt>
                <c:pt idx="1">
                  <c:v>0</c:v>
                </c:pt>
                <c:pt idx="2">
                  <c:v>0.16666666666666666</c:v>
                </c:pt>
                <c:pt idx="3">
                  <c:v>0.1111111111111111</c:v>
                </c:pt>
                <c:pt idx="4">
                  <c:v>0</c:v>
                </c:pt>
                <c:pt idx="5">
                  <c:v>0.16666666666666666</c:v>
                </c:pt>
                <c:pt idx="6">
                  <c:v>0.5</c:v>
                </c:pt>
                <c:pt idx="7">
                  <c:v>0.375</c:v>
                </c:pt>
                <c:pt idx="8">
                  <c:v>0.55555555555555558</c:v>
                </c:pt>
                <c:pt idx="9">
                  <c:v>0.125</c:v>
                </c:pt>
              </c:numCache>
            </c:numRef>
          </c:xVal>
          <c:yVal>
            <c:numRef>
              <c:f>Summary_NonRegs!$K$2:$K$11</c:f>
              <c:numCache>
                <c:formatCode>_(* #,##0.00_);_(* \(#,##0.00\);_(* "-"??_);_(@_)</c:formatCode>
                <c:ptCount val="10"/>
                <c:pt idx="0">
                  <c:v>0.77777777777777779</c:v>
                </c:pt>
                <c:pt idx="1">
                  <c:v>0</c:v>
                </c:pt>
                <c:pt idx="2">
                  <c:v>0.33333333333333331</c:v>
                </c:pt>
                <c:pt idx="3">
                  <c:v>0.55555555555555558</c:v>
                </c:pt>
                <c:pt idx="4">
                  <c:v>0.33333333333333331</c:v>
                </c:pt>
                <c:pt idx="5">
                  <c:v>0</c:v>
                </c:pt>
                <c:pt idx="6">
                  <c:v>0.7</c:v>
                </c:pt>
                <c:pt idx="7">
                  <c:v>0.125</c:v>
                </c:pt>
                <c:pt idx="8">
                  <c:v>0.66666666666666663</c:v>
                </c:pt>
                <c:pt idx="9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5-47FA-A790-6ADEAE8BD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223535"/>
        <c:axId val="45663487"/>
      </c:scatterChart>
      <c:valAx>
        <c:axId val="2012223535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3487"/>
        <c:crosses val="autoZero"/>
        <c:crossBetween val="midCat"/>
      </c:valAx>
      <c:valAx>
        <c:axId val="45663487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2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479425</xdr:colOff>
      <xdr:row>13</xdr:row>
      <xdr:rowOff>19050</xdr:rowOff>
    </xdr:from>
    <xdr:to>
      <xdr:col>9</xdr:col>
      <xdr:colOff>3175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E5B1F1-F7F6-7157-6604-F258AF0C0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939800</xdr:colOff>
      <xdr:row>22</xdr:row>
      <xdr:rowOff>25400</xdr:rowOff>
    </xdr:from>
    <xdr:to>
      <xdr:col>8</xdr:col>
      <xdr:colOff>918210</xdr:colOff>
      <xdr:row>22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15CA0B-DA56-B109-FF0A-8D459AE601E0}"/>
            </a:ext>
          </a:extLst>
        </xdr:cNvPr>
        <xdr:cNvCxnSpPr/>
      </xdr:nvCxnSpPr>
      <xdr:spPr>
        <a:xfrm>
          <a:off x="2260600" y="3524250"/>
          <a:ext cx="402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13</xdr:row>
      <xdr:rowOff>101600</xdr:rowOff>
    </xdr:from>
    <xdr:to>
      <xdr:col>6</xdr:col>
      <xdr:colOff>228600</xdr:colOff>
      <xdr:row>28</xdr:row>
      <xdr:rowOff>97790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6038E3E-9B65-4551-9B4F-0AA9066E1BAE}"/>
            </a:ext>
          </a:extLst>
        </xdr:cNvPr>
        <xdr:cNvCxnSpPr/>
      </xdr:nvCxnSpPr>
      <xdr:spPr>
        <a:xfrm>
          <a:off x="4197350" y="2165350"/>
          <a:ext cx="0" cy="2383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16</xdr:row>
      <xdr:rowOff>6350</xdr:rowOff>
    </xdr:from>
    <xdr:to>
      <xdr:col>5</xdr:col>
      <xdr:colOff>292100</xdr:colOff>
      <xdr:row>17</xdr:row>
      <xdr:rowOff>127000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99A5B30-CD5D-8C58-2FC5-E77CDEB5CA5B}"/>
            </a:ext>
          </a:extLst>
        </xdr:cNvPr>
        <xdr:cNvSpPr/>
      </xdr:nvSpPr>
      <xdr:spPr>
        <a:xfrm>
          <a:off x="3035300" y="2552700"/>
          <a:ext cx="7048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Delight</a:t>
          </a:r>
        </a:p>
      </xdr:txBody>
    </xdr:sp>
    <xdr:clientData/>
  </xdr:twoCellAnchor>
  <xdr:twoCellAnchor>
    <xdr:from>
      <xdr:col>6</xdr:col>
      <xdr:colOff>508000</xdr:colOff>
      <xdr:row>16</xdr:row>
      <xdr:rowOff>12700</xdr:rowOff>
    </xdr:from>
    <xdr:to>
      <xdr:col>8</xdr:col>
      <xdr:colOff>6350</xdr:colOff>
      <xdr:row>17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2707451-BFDE-4948-BC6B-CDFCD92C92BE}"/>
            </a:ext>
          </a:extLst>
        </xdr:cNvPr>
        <xdr:cNvSpPr/>
      </xdr:nvSpPr>
      <xdr:spPr>
        <a:xfrm>
          <a:off x="4476750" y="2559050"/>
          <a:ext cx="8953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Performance</a:t>
          </a:r>
        </a:p>
      </xdr:txBody>
    </xdr:sp>
    <xdr:clientData/>
  </xdr:twoCellAnchor>
  <xdr:twoCellAnchor>
    <xdr:from>
      <xdr:col>6</xdr:col>
      <xdr:colOff>641350</xdr:colOff>
      <xdr:row>25</xdr:row>
      <xdr:rowOff>82550</xdr:rowOff>
    </xdr:from>
    <xdr:to>
      <xdr:col>8</xdr:col>
      <xdr:colOff>101600</xdr:colOff>
      <xdr:row>27</xdr:row>
      <xdr:rowOff>44450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60C0BA-012E-43F1-B089-2DEFF92D71E5}"/>
            </a:ext>
          </a:extLst>
        </xdr:cNvPr>
        <xdr:cNvSpPr/>
      </xdr:nvSpPr>
      <xdr:spPr>
        <a:xfrm>
          <a:off x="4610100" y="4057650"/>
          <a:ext cx="8572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Mandatory</a:t>
          </a:r>
        </a:p>
      </xdr:txBody>
    </xdr:sp>
    <xdr:clientData/>
  </xdr:twoCellAnchor>
  <xdr:twoCellAnchor>
    <xdr:from>
      <xdr:col>3</xdr:col>
      <xdr:colOff>387350</xdr:colOff>
      <xdr:row>25</xdr:row>
      <xdr:rowOff>88900</xdr:rowOff>
    </xdr:from>
    <xdr:to>
      <xdr:col>5</xdr:col>
      <xdr:colOff>158750</xdr:colOff>
      <xdr:row>27</xdr:row>
      <xdr:rowOff>50800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40B3C90-7E7A-46BE-8957-533F3876A6FE}"/>
            </a:ext>
          </a:extLst>
        </xdr:cNvPr>
        <xdr:cNvSpPr/>
      </xdr:nvSpPr>
      <xdr:spPr>
        <a:xfrm>
          <a:off x="2711450" y="4064000"/>
          <a:ext cx="8953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Indifferent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479425</xdr:colOff>
      <xdr:row>13</xdr:row>
      <xdr:rowOff>19050</xdr:rowOff>
    </xdr:from>
    <xdr:to>
      <xdr:col>9</xdr:col>
      <xdr:colOff>3175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20A62-2203-49A4-A549-8A817F735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939800</xdr:colOff>
      <xdr:row>22</xdr:row>
      <xdr:rowOff>25400</xdr:rowOff>
    </xdr:from>
    <xdr:to>
      <xdr:col>8</xdr:col>
      <xdr:colOff>918210</xdr:colOff>
      <xdr:row>22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70139E-3B44-4B8D-A7D5-277752915275}"/>
            </a:ext>
          </a:extLst>
        </xdr:cNvPr>
        <xdr:cNvCxnSpPr/>
      </xdr:nvCxnSpPr>
      <xdr:spPr>
        <a:xfrm>
          <a:off x="2260600" y="3524250"/>
          <a:ext cx="402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13</xdr:row>
      <xdr:rowOff>101600</xdr:rowOff>
    </xdr:from>
    <xdr:to>
      <xdr:col>6</xdr:col>
      <xdr:colOff>63500</xdr:colOff>
      <xdr:row>28</xdr:row>
      <xdr:rowOff>97790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8BBB9CD-9CBD-4840-B3D0-A73EBF111CE4}"/>
            </a:ext>
          </a:extLst>
        </xdr:cNvPr>
        <xdr:cNvCxnSpPr/>
      </xdr:nvCxnSpPr>
      <xdr:spPr>
        <a:xfrm>
          <a:off x="4032250" y="2165350"/>
          <a:ext cx="0" cy="2383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16</xdr:row>
      <xdr:rowOff>6350</xdr:rowOff>
    </xdr:from>
    <xdr:to>
      <xdr:col>5</xdr:col>
      <xdr:colOff>292100</xdr:colOff>
      <xdr:row>17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E60F155-CD31-4E72-A302-04CAD249343D}"/>
            </a:ext>
          </a:extLst>
        </xdr:cNvPr>
        <xdr:cNvSpPr/>
      </xdr:nvSpPr>
      <xdr:spPr>
        <a:xfrm>
          <a:off x="3035300" y="2552700"/>
          <a:ext cx="7048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Delight</a:t>
          </a:r>
        </a:p>
      </xdr:txBody>
    </xdr:sp>
    <xdr:clientData/>
  </xdr:twoCellAnchor>
  <xdr:twoCellAnchor>
    <xdr:from>
      <xdr:col>6</xdr:col>
      <xdr:colOff>508000</xdr:colOff>
      <xdr:row>16</xdr:row>
      <xdr:rowOff>12700</xdr:rowOff>
    </xdr:from>
    <xdr:to>
      <xdr:col>8</xdr:col>
      <xdr:colOff>6350</xdr:colOff>
      <xdr:row>17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C96821-CE72-4D42-A329-9174A3192061}"/>
            </a:ext>
          </a:extLst>
        </xdr:cNvPr>
        <xdr:cNvSpPr/>
      </xdr:nvSpPr>
      <xdr:spPr>
        <a:xfrm>
          <a:off x="4476750" y="2559050"/>
          <a:ext cx="8953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Performance</a:t>
          </a:r>
        </a:p>
      </xdr:txBody>
    </xdr:sp>
    <xdr:clientData/>
  </xdr:twoCellAnchor>
  <xdr:twoCellAnchor>
    <xdr:from>
      <xdr:col>6</xdr:col>
      <xdr:colOff>641350</xdr:colOff>
      <xdr:row>25</xdr:row>
      <xdr:rowOff>82550</xdr:rowOff>
    </xdr:from>
    <xdr:to>
      <xdr:col>8</xdr:col>
      <xdr:colOff>101600</xdr:colOff>
      <xdr:row>27</xdr:row>
      <xdr:rowOff>44450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55D0009-A935-4DC7-887B-B961319709AC}"/>
            </a:ext>
          </a:extLst>
        </xdr:cNvPr>
        <xdr:cNvSpPr/>
      </xdr:nvSpPr>
      <xdr:spPr>
        <a:xfrm>
          <a:off x="4610100" y="4057650"/>
          <a:ext cx="8572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Mandatory</a:t>
          </a:r>
        </a:p>
      </xdr:txBody>
    </xdr:sp>
    <xdr:clientData/>
  </xdr:twoCellAnchor>
  <xdr:twoCellAnchor>
    <xdr:from>
      <xdr:col>3</xdr:col>
      <xdr:colOff>387350</xdr:colOff>
      <xdr:row>25</xdr:row>
      <xdr:rowOff>88900</xdr:rowOff>
    </xdr:from>
    <xdr:to>
      <xdr:col>5</xdr:col>
      <xdr:colOff>158750</xdr:colOff>
      <xdr:row>27</xdr:row>
      <xdr:rowOff>50800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CF9ED75-3DD5-49B2-AB31-94904233DD85}"/>
            </a:ext>
          </a:extLst>
        </xdr:cNvPr>
        <xdr:cNvSpPr/>
      </xdr:nvSpPr>
      <xdr:spPr>
        <a:xfrm>
          <a:off x="2711450" y="4064000"/>
          <a:ext cx="8953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Indifferent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479425</xdr:colOff>
      <xdr:row>13</xdr:row>
      <xdr:rowOff>19050</xdr:rowOff>
    </xdr:from>
    <xdr:to>
      <xdr:col>9</xdr:col>
      <xdr:colOff>3175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2DB24-632B-46A7-A15A-E478DC963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939800</xdr:colOff>
      <xdr:row>22</xdr:row>
      <xdr:rowOff>25400</xdr:rowOff>
    </xdr:from>
    <xdr:to>
      <xdr:col>8</xdr:col>
      <xdr:colOff>918210</xdr:colOff>
      <xdr:row>22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401F321-FC12-465C-9339-2379FB737A22}"/>
            </a:ext>
          </a:extLst>
        </xdr:cNvPr>
        <xdr:cNvCxnSpPr/>
      </xdr:nvCxnSpPr>
      <xdr:spPr>
        <a:xfrm>
          <a:off x="2260600" y="3524250"/>
          <a:ext cx="402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13</xdr:row>
      <xdr:rowOff>101600</xdr:rowOff>
    </xdr:from>
    <xdr:to>
      <xdr:col>6</xdr:col>
      <xdr:colOff>63500</xdr:colOff>
      <xdr:row>28</xdr:row>
      <xdr:rowOff>97790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7363F3D-E4EA-47A1-8F6E-37B9C456B9C8}"/>
            </a:ext>
          </a:extLst>
        </xdr:cNvPr>
        <xdr:cNvCxnSpPr/>
      </xdr:nvCxnSpPr>
      <xdr:spPr>
        <a:xfrm>
          <a:off x="4032250" y="2165350"/>
          <a:ext cx="0" cy="2383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16</xdr:row>
      <xdr:rowOff>6350</xdr:rowOff>
    </xdr:from>
    <xdr:to>
      <xdr:col>5</xdr:col>
      <xdr:colOff>292100</xdr:colOff>
      <xdr:row>17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D707CA-2071-48A7-9B5F-2E604EA328C4}"/>
            </a:ext>
          </a:extLst>
        </xdr:cNvPr>
        <xdr:cNvSpPr/>
      </xdr:nvSpPr>
      <xdr:spPr>
        <a:xfrm>
          <a:off x="3035300" y="2552700"/>
          <a:ext cx="7048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Delight</a:t>
          </a:r>
        </a:p>
      </xdr:txBody>
    </xdr:sp>
    <xdr:clientData/>
  </xdr:twoCellAnchor>
  <xdr:twoCellAnchor>
    <xdr:from>
      <xdr:col>6</xdr:col>
      <xdr:colOff>508000</xdr:colOff>
      <xdr:row>16</xdr:row>
      <xdr:rowOff>12700</xdr:rowOff>
    </xdr:from>
    <xdr:to>
      <xdr:col>8</xdr:col>
      <xdr:colOff>6350</xdr:colOff>
      <xdr:row>17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D67A7F0-CF3D-436E-86BA-DC49B7646C6F}"/>
            </a:ext>
          </a:extLst>
        </xdr:cNvPr>
        <xdr:cNvSpPr/>
      </xdr:nvSpPr>
      <xdr:spPr>
        <a:xfrm>
          <a:off x="4476750" y="2559050"/>
          <a:ext cx="8953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Performance</a:t>
          </a:r>
        </a:p>
      </xdr:txBody>
    </xdr:sp>
    <xdr:clientData/>
  </xdr:twoCellAnchor>
  <xdr:twoCellAnchor>
    <xdr:from>
      <xdr:col>6</xdr:col>
      <xdr:colOff>641350</xdr:colOff>
      <xdr:row>25</xdr:row>
      <xdr:rowOff>82550</xdr:rowOff>
    </xdr:from>
    <xdr:to>
      <xdr:col>8</xdr:col>
      <xdr:colOff>101600</xdr:colOff>
      <xdr:row>27</xdr:row>
      <xdr:rowOff>44450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FBDA8C9-97F6-4ADE-A7E4-6A15FB343026}"/>
            </a:ext>
          </a:extLst>
        </xdr:cNvPr>
        <xdr:cNvSpPr/>
      </xdr:nvSpPr>
      <xdr:spPr>
        <a:xfrm>
          <a:off x="4610100" y="4057650"/>
          <a:ext cx="8572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Mandatory</a:t>
          </a:r>
        </a:p>
      </xdr:txBody>
    </xdr:sp>
    <xdr:clientData/>
  </xdr:twoCellAnchor>
  <xdr:twoCellAnchor>
    <xdr:from>
      <xdr:col>3</xdr:col>
      <xdr:colOff>387350</xdr:colOff>
      <xdr:row>25</xdr:row>
      <xdr:rowOff>88900</xdr:rowOff>
    </xdr:from>
    <xdr:to>
      <xdr:col>5</xdr:col>
      <xdr:colOff>158750</xdr:colOff>
      <xdr:row>27</xdr:row>
      <xdr:rowOff>50800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910B446-20BD-4284-B96D-0CA452F868E7}"/>
            </a:ext>
          </a:extLst>
        </xdr:cNvPr>
        <xdr:cNvSpPr/>
      </xdr:nvSpPr>
      <xdr:spPr>
        <a:xfrm>
          <a:off x="2711450" y="4064000"/>
          <a:ext cx="89535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tx1"/>
              </a:solidFill>
            </a:rPr>
            <a:t>Indifferent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1"/>
  <sheetViews>
    <sheetView tabSelected="1" workbookViewId="0">
      <pane xSplit="2" ySplit="1" topLeftCell="H13" activePane="bottomRight" state="frozen"/>
      <selection pane="topRight" activeCell="C1" sqref="C1"/>
      <selection pane="bottomLeft" activeCell="A2" sqref="A2"/>
      <selection pane="bottomRight" activeCell="I21" sqref="I21"/>
    </sheetView>
  </sheetViews>
  <sheetFormatPr defaultColWidth="12.6328125" defaultRowHeight="15.75" customHeight="1" x14ac:dyDescent="0.3"/>
  <cols>
    <col min="1" max="4" width="18.90625" customWidth="1"/>
    <col min="5" max="6" width="18.90625" style="7" customWidth="1"/>
    <col min="7" max="8" width="18.90625" customWidth="1"/>
    <col min="9" max="10" width="18.90625" style="7" customWidth="1"/>
    <col min="11" max="12" width="18.90625" customWidth="1"/>
    <col min="13" max="14" width="18.90625" style="7" customWidth="1"/>
    <col min="15" max="16" width="18.90625" customWidth="1"/>
    <col min="17" max="18" width="18.90625" style="7" customWidth="1"/>
    <col min="19" max="20" width="18.90625" customWidth="1"/>
    <col min="21" max="22" width="18.90625" style="7" customWidth="1"/>
    <col min="23" max="28" width="18.90625" customWidth="1"/>
    <col min="29" max="31" width="12.6328125" customWidth="1"/>
  </cols>
  <sheetData>
    <row r="1" spans="1:32" ht="65" x14ac:dyDescent="0.25">
      <c r="A1" s="3" t="s">
        <v>0</v>
      </c>
      <c r="B1" s="4" t="s">
        <v>1</v>
      </c>
      <c r="C1" s="4" t="s">
        <v>4</v>
      </c>
      <c r="D1" s="4" t="s">
        <v>5</v>
      </c>
      <c r="E1" s="11" t="s">
        <v>6</v>
      </c>
      <c r="F1" s="11" t="s">
        <v>7</v>
      </c>
      <c r="G1" s="4" t="s">
        <v>8</v>
      </c>
      <c r="H1" s="4" t="s">
        <v>9</v>
      </c>
      <c r="I1" s="11" t="s">
        <v>10</v>
      </c>
      <c r="J1" s="11" t="s">
        <v>11</v>
      </c>
      <c r="K1" s="4" t="s">
        <v>20</v>
      </c>
      <c r="L1" s="4" t="s">
        <v>21</v>
      </c>
      <c r="M1" s="11" t="s">
        <v>12</v>
      </c>
      <c r="N1" s="11" t="s">
        <v>13</v>
      </c>
      <c r="O1" s="4" t="s">
        <v>2</v>
      </c>
      <c r="P1" s="4" t="s">
        <v>3</v>
      </c>
      <c r="Q1" s="11" t="s">
        <v>18</v>
      </c>
      <c r="R1" s="11" t="s">
        <v>19</v>
      </c>
      <c r="S1" s="4" t="s">
        <v>14</v>
      </c>
      <c r="T1" s="4" t="s">
        <v>15</v>
      </c>
      <c r="U1" s="11" t="s">
        <v>16</v>
      </c>
      <c r="V1" s="11" t="s">
        <v>17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</row>
    <row r="2" spans="1:32" s="10" customFormat="1" ht="15.75" customHeight="1" x14ac:dyDescent="0.3">
      <c r="A2" s="8">
        <v>45067.476168622685</v>
      </c>
      <c r="B2" s="9" t="s">
        <v>22</v>
      </c>
      <c r="C2" s="9" t="s">
        <v>24</v>
      </c>
      <c r="D2" s="9" t="s">
        <v>24</v>
      </c>
      <c r="E2" s="12" t="s">
        <v>25</v>
      </c>
      <c r="F2" s="12" t="s">
        <v>23</v>
      </c>
      <c r="G2" s="9" t="s">
        <v>23</v>
      </c>
      <c r="H2" s="9" t="s">
        <v>25</v>
      </c>
      <c r="I2" s="12" t="s">
        <v>23</v>
      </c>
      <c r="J2" s="12" t="s">
        <v>25</v>
      </c>
      <c r="K2" s="9" t="s">
        <v>23</v>
      </c>
      <c r="L2" s="9" t="s">
        <v>26</v>
      </c>
      <c r="M2" s="12" t="s">
        <v>24</v>
      </c>
      <c r="N2" s="12" t="s">
        <v>24</v>
      </c>
      <c r="O2" s="9" t="s">
        <v>23</v>
      </c>
      <c r="P2" s="9" t="s">
        <v>24</v>
      </c>
      <c r="Q2" s="12" t="s">
        <v>24</v>
      </c>
      <c r="R2" s="12" t="s">
        <v>23</v>
      </c>
      <c r="S2" s="9" t="s">
        <v>23</v>
      </c>
      <c r="T2" s="9" t="s">
        <v>26</v>
      </c>
      <c r="U2" s="12" t="s">
        <v>25</v>
      </c>
      <c r="V2" s="12" t="s">
        <v>23</v>
      </c>
      <c r="W2" s="9" t="str">
        <f>VLOOKUP(O2&amp;" "&amp;P2,'Look up sheet'!$E$1:$F$25,2,0)</f>
        <v>Attractive</v>
      </c>
      <c r="X2" s="9" t="str">
        <f>VLOOKUP(C2&amp;" "&amp;D2,'Look up sheet'!$E$1:$F$25,2,0)</f>
        <v>Indifferent</v>
      </c>
      <c r="Y2" s="9" t="str">
        <f>VLOOKUP(E2&amp;" "&amp;F2,'Look up sheet'!$E$1:$F$25,2,0)</f>
        <v>Reverse</v>
      </c>
      <c r="Z2" s="9" t="str">
        <f>VLOOKUP(G2&amp;" "&amp;H2,'Look up sheet'!$E$1:$F$25,2,0)</f>
        <v>One Dimensional</v>
      </c>
      <c r="AA2" s="9" t="str">
        <f>VLOOKUP(I2&amp;" "&amp;J2,'Look up sheet'!$E$1:$F$25,2,0)</f>
        <v>One Dimensional</v>
      </c>
      <c r="AB2" s="9" t="str">
        <f>VLOOKUP(M2&amp;" "&amp;N2,'Look up sheet'!$E$1:$F$25,2,0)</f>
        <v>Indifferent</v>
      </c>
      <c r="AC2" s="9" t="str">
        <f>VLOOKUP(S2&amp;" "&amp;T2,'Look up sheet'!$E$1:$F$25,2,0)</f>
        <v>Attractive</v>
      </c>
      <c r="AD2" s="9" t="str">
        <f>VLOOKUP(U2&amp;" "&amp;V2,'Look up sheet'!$E$1:$F$25,2,0)</f>
        <v>Reverse</v>
      </c>
      <c r="AE2" s="9" t="str">
        <f>VLOOKUP(Q2&amp;" "&amp;R2,'Look up sheet'!$E$1:$F$25,2,0)</f>
        <v>Reverse</v>
      </c>
      <c r="AF2" s="9" t="str">
        <f>VLOOKUP(K2&amp;" "&amp;L2,'Look up sheet'!$E$1:$F$25,2,0)</f>
        <v>Attractive</v>
      </c>
    </row>
    <row r="3" spans="1:32" ht="15.75" customHeight="1" x14ac:dyDescent="0.3">
      <c r="A3" s="8">
        <v>45067.477436273148</v>
      </c>
      <c r="B3" s="9" t="s">
        <v>22</v>
      </c>
      <c r="C3" s="9" t="s">
        <v>26</v>
      </c>
      <c r="D3" s="9" t="s">
        <v>27</v>
      </c>
      <c r="E3" s="12" t="s">
        <v>26</v>
      </c>
      <c r="F3" s="12" t="s">
        <v>23</v>
      </c>
      <c r="G3" s="9" t="s">
        <v>24</v>
      </c>
      <c r="H3" s="9" t="s">
        <v>24</v>
      </c>
      <c r="I3" s="12" t="s">
        <v>24</v>
      </c>
      <c r="J3" s="12" t="s">
        <v>26</v>
      </c>
      <c r="K3" s="9" t="s">
        <v>24</v>
      </c>
      <c r="L3" s="9" t="s">
        <v>23</v>
      </c>
      <c r="M3" s="12" t="s">
        <v>25</v>
      </c>
      <c r="N3" s="12" t="s">
        <v>23</v>
      </c>
      <c r="O3" s="9" t="s">
        <v>27</v>
      </c>
      <c r="P3" s="9" t="s">
        <v>25</v>
      </c>
      <c r="Q3" s="12" t="s">
        <v>27</v>
      </c>
      <c r="R3" s="12" t="s">
        <v>25</v>
      </c>
      <c r="S3" s="9" t="s">
        <v>24</v>
      </c>
      <c r="T3" s="9" t="s">
        <v>24</v>
      </c>
      <c r="U3" s="12" t="s">
        <v>27</v>
      </c>
      <c r="V3" s="12" t="s">
        <v>23</v>
      </c>
      <c r="W3" s="9" t="str">
        <f>VLOOKUP(O3&amp;" "&amp;P3,'Look up sheet'!$E$1:$F$25,2,0)</f>
        <v>Must be</v>
      </c>
      <c r="X3" s="9" t="str">
        <f>VLOOKUP(C3&amp;" "&amp;D3,'Look up sheet'!$E$1:$F$25,2,0)</f>
        <v>Indifferent</v>
      </c>
      <c r="Y3" s="9" t="str">
        <f>VLOOKUP(E3&amp;" "&amp;F3,'Look up sheet'!$E$1:$F$25,2,0)</f>
        <v>Reverse</v>
      </c>
      <c r="Z3" s="9" t="str">
        <f>VLOOKUP(G3&amp;" "&amp;H3,'Look up sheet'!$E$1:$F$25,2,0)</f>
        <v>Indifferent</v>
      </c>
      <c r="AA3" s="9" t="str">
        <f>VLOOKUP(I3&amp;" "&amp;J3,'Look up sheet'!$E$1:$F$25,2,0)</f>
        <v>Indifferent</v>
      </c>
      <c r="AB3" s="9" t="str">
        <f>VLOOKUP(M3&amp;" "&amp;N3,'Look up sheet'!$E$1:$F$25,2,0)</f>
        <v>Reverse</v>
      </c>
      <c r="AC3" s="9" t="str">
        <f>VLOOKUP(S3&amp;" "&amp;T3,'Look up sheet'!$E$1:$F$25,2,0)</f>
        <v>Indifferent</v>
      </c>
      <c r="AD3" s="9" t="str">
        <f>VLOOKUP(U3&amp;" "&amp;V3,'Look up sheet'!$E$1:$F$25,2,0)</f>
        <v>Reverse</v>
      </c>
      <c r="AE3" s="9" t="str">
        <f>VLOOKUP(Q3&amp;" "&amp;R3,'Look up sheet'!$E$1:$F$25,2,0)</f>
        <v>Must be</v>
      </c>
      <c r="AF3" s="9" t="str">
        <f>VLOOKUP(K3&amp;" "&amp;L3,'Look up sheet'!$E$1:$F$25,2,0)</f>
        <v>Reverse</v>
      </c>
    </row>
    <row r="4" spans="1:32" s="10" customFormat="1" ht="15.75" customHeight="1" x14ac:dyDescent="0.3">
      <c r="A4" s="8">
        <v>45067.482055266199</v>
      </c>
      <c r="B4" s="9" t="s">
        <v>22</v>
      </c>
      <c r="C4" s="9" t="s">
        <v>24</v>
      </c>
      <c r="D4" s="9" t="s">
        <v>24</v>
      </c>
      <c r="E4" s="12" t="s">
        <v>25</v>
      </c>
      <c r="F4" s="12" t="s">
        <v>23</v>
      </c>
      <c r="G4" s="9" t="s">
        <v>24</v>
      </c>
      <c r="H4" s="9" t="s">
        <v>24</v>
      </c>
      <c r="I4" s="12" t="s">
        <v>23</v>
      </c>
      <c r="J4" s="12" t="s">
        <v>26</v>
      </c>
      <c r="K4" s="9" t="s">
        <v>23</v>
      </c>
      <c r="L4" s="9" t="s">
        <v>26</v>
      </c>
      <c r="M4" s="12" t="s">
        <v>26</v>
      </c>
      <c r="N4" s="12" t="s">
        <v>23</v>
      </c>
      <c r="O4" s="9" t="s">
        <v>23</v>
      </c>
      <c r="P4" s="9" t="s">
        <v>26</v>
      </c>
      <c r="Q4" s="12" t="s">
        <v>23</v>
      </c>
      <c r="R4" s="12" t="s">
        <v>26</v>
      </c>
      <c r="S4" s="9" t="s">
        <v>23</v>
      </c>
      <c r="T4" s="9" t="s">
        <v>27</v>
      </c>
      <c r="U4" s="12" t="s">
        <v>26</v>
      </c>
      <c r="V4" s="12" t="s">
        <v>26</v>
      </c>
      <c r="W4" s="9" t="str">
        <f>VLOOKUP(O4&amp;" "&amp;P4,'Look up sheet'!$E$1:$F$25,2,0)</f>
        <v>Attractive</v>
      </c>
      <c r="X4" s="9" t="str">
        <f>VLOOKUP(C4&amp;" "&amp;D4,'Look up sheet'!$E$1:$F$25,2,0)</f>
        <v>Indifferent</v>
      </c>
      <c r="Y4" s="9" t="str">
        <f>VLOOKUP(E4&amp;" "&amp;F4,'Look up sheet'!$E$1:$F$25,2,0)</f>
        <v>Reverse</v>
      </c>
      <c r="Z4" s="9" t="str">
        <f>VLOOKUP(G4&amp;" "&amp;H4,'Look up sheet'!$E$1:$F$25,2,0)</f>
        <v>Indifferent</v>
      </c>
      <c r="AA4" s="9" t="str">
        <f>VLOOKUP(I4&amp;" "&amp;J4,'Look up sheet'!$E$1:$F$25,2,0)</f>
        <v>Attractive</v>
      </c>
      <c r="AB4" s="9" t="str">
        <f>VLOOKUP(M4&amp;" "&amp;N4,'Look up sheet'!$E$1:$F$25,2,0)</f>
        <v>Reverse</v>
      </c>
      <c r="AC4" s="9" t="str">
        <f>VLOOKUP(S4&amp;" "&amp;T4,'Look up sheet'!$E$1:$F$25,2,0)</f>
        <v>Attractive</v>
      </c>
      <c r="AD4" s="9" t="str">
        <f>VLOOKUP(U4&amp;" "&amp;V4,'Look up sheet'!$E$1:$F$25,2,0)</f>
        <v>Indifferent</v>
      </c>
      <c r="AE4" s="9" t="str">
        <f>VLOOKUP(Q4&amp;" "&amp;R4,'Look up sheet'!$E$1:$F$25,2,0)</f>
        <v>Attractive</v>
      </c>
      <c r="AF4" s="9" t="str">
        <f>VLOOKUP(K4&amp;" "&amp;L4,'Look up sheet'!$E$1:$F$25,2,0)</f>
        <v>Attractive</v>
      </c>
    </row>
    <row r="5" spans="1:32" s="10" customFormat="1" ht="15.75" customHeight="1" x14ac:dyDescent="0.3">
      <c r="A5" s="8">
        <v>45067.485017916668</v>
      </c>
      <c r="B5" s="9" t="s">
        <v>22</v>
      </c>
      <c r="C5" s="9" t="s">
        <v>25</v>
      </c>
      <c r="D5" s="9" t="s">
        <v>24</v>
      </c>
      <c r="E5" s="12" t="s">
        <v>24</v>
      </c>
      <c r="F5" s="12" t="s">
        <v>24</v>
      </c>
      <c r="G5" s="9" t="s">
        <v>24</v>
      </c>
      <c r="H5" s="9" t="s">
        <v>24</v>
      </c>
      <c r="I5" s="12" t="s">
        <v>24</v>
      </c>
      <c r="J5" s="12" t="s">
        <v>24</v>
      </c>
      <c r="K5" s="9" t="s">
        <v>24</v>
      </c>
      <c r="L5" s="9" t="s">
        <v>24</v>
      </c>
      <c r="M5" s="12" t="s">
        <v>24</v>
      </c>
      <c r="N5" s="12" t="s">
        <v>24</v>
      </c>
      <c r="O5" s="9" t="s">
        <v>23</v>
      </c>
      <c r="P5" s="9" t="s">
        <v>25</v>
      </c>
      <c r="Q5" s="12" t="s">
        <v>24</v>
      </c>
      <c r="R5" s="12" t="s">
        <v>24</v>
      </c>
      <c r="S5" s="9" t="s">
        <v>23</v>
      </c>
      <c r="T5" s="9" t="s">
        <v>25</v>
      </c>
      <c r="U5" s="12" t="s">
        <v>24</v>
      </c>
      <c r="V5" s="12" t="s">
        <v>24</v>
      </c>
      <c r="W5" s="9" t="str">
        <f>VLOOKUP(O5&amp;" "&amp;P5,'Look up sheet'!$E$1:$F$25,2,0)</f>
        <v>One Dimensional</v>
      </c>
      <c r="X5" s="9" t="str">
        <f>VLOOKUP(C5&amp;" "&amp;D5,'Look up sheet'!$E$1:$F$25,2,0)</f>
        <v>Reverse</v>
      </c>
      <c r="Y5" s="9" t="str">
        <f>VLOOKUP(E5&amp;" "&amp;F5,'Look up sheet'!$E$1:$F$25,2,0)</f>
        <v>Indifferent</v>
      </c>
      <c r="Z5" s="9" t="str">
        <f>VLOOKUP(G5&amp;" "&amp;H5,'Look up sheet'!$E$1:$F$25,2,0)</f>
        <v>Indifferent</v>
      </c>
      <c r="AA5" s="9" t="str">
        <f>VLOOKUP(I5&amp;" "&amp;J5,'Look up sheet'!$E$1:$F$25,2,0)</f>
        <v>Indifferent</v>
      </c>
      <c r="AB5" s="9" t="str">
        <f>VLOOKUP(M5&amp;" "&amp;N5,'Look up sheet'!$E$1:$F$25,2,0)</f>
        <v>Indifferent</v>
      </c>
      <c r="AC5" s="9" t="str">
        <f>VLOOKUP(S5&amp;" "&amp;T5,'Look up sheet'!$E$1:$F$25,2,0)</f>
        <v>One Dimensional</v>
      </c>
      <c r="AD5" s="9" t="str">
        <f>VLOOKUP(U5&amp;" "&amp;V5,'Look up sheet'!$E$1:$F$25,2,0)</f>
        <v>Indifferent</v>
      </c>
      <c r="AE5" s="9" t="str">
        <f>VLOOKUP(Q5&amp;" "&amp;R5,'Look up sheet'!$E$1:$F$25,2,0)</f>
        <v>Indifferent</v>
      </c>
      <c r="AF5" s="9" t="str">
        <f>VLOOKUP(K5&amp;" "&amp;L5,'Look up sheet'!$E$1:$F$25,2,0)</f>
        <v>Indifferent</v>
      </c>
    </row>
    <row r="6" spans="1:32" s="10" customFormat="1" ht="15.75" customHeight="1" x14ac:dyDescent="0.3">
      <c r="A6" s="8">
        <v>45067.497792071765</v>
      </c>
      <c r="B6" s="9" t="s">
        <v>22</v>
      </c>
      <c r="C6" s="9" t="s">
        <v>26</v>
      </c>
      <c r="D6" s="9" t="s">
        <v>26</v>
      </c>
      <c r="E6" s="12" t="s">
        <v>26</v>
      </c>
      <c r="F6" s="12" t="s">
        <v>26</v>
      </c>
      <c r="G6" s="9" t="s">
        <v>25</v>
      </c>
      <c r="H6" s="9" t="s">
        <v>27</v>
      </c>
      <c r="I6" s="12" t="s">
        <v>25</v>
      </c>
      <c r="J6" s="12" t="s">
        <v>27</v>
      </c>
      <c r="K6" s="9" t="s">
        <v>23</v>
      </c>
      <c r="L6" s="9" t="s">
        <v>26</v>
      </c>
      <c r="M6" s="12" t="s">
        <v>26</v>
      </c>
      <c r="N6" s="12" t="s">
        <v>26</v>
      </c>
      <c r="O6" s="9" t="s">
        <v>23</v>
      </c>
      <c r="P6" s="9" t="s">
        <v>26</v>
      </c>
      <c r="Q6" s="12" t="s">
        <v>23</v>
      </c>
      <c r="R6" s="12" t="s">
        <v>24</v>
      </c>
      <c r="S6" s="9" t="s">
        <v>23</v>
      </c>
      <c r="T6" s="9" t="s">
        <v>25</v>
      </c>
      <c r="U6" s="12" t="s">
        <v>25</v>
      </c>
      <c r="V6" s="12" t="s">
        <v>26</v>
      </c>
      <c r="W6" s="9" t="str">
        <f>VLOOKUP(O6&amp;" "&amp;P6,'Look up sheet'!$E$1:$F$25,2,0)</f>
        <v>Attractive</v>
      </c>
      <c r="X6" s="9" t="str">
        <f>VLOOKUP(C6&amp;" "&amp;D6,'Look up sheet'!$E$1:$F$25,2,0)</f>
        <v>Indifferent</v>
      </c>
      <c r="Y6" s="9" t="str">
        <f>VLOOKUP(E6&amp;" "&amp;F6,'Look up sheet'!$E$1:$F$25,2,0)</f>
        <v>Indifferent</v>
      </c>
      <c r="Z6" s="9" t="str">
        <f>VLOOKUP(G6&amp;" "&amp;H6,'Look up sheet'!$E$1:$F$25,2,0)</f>
        <v>Reverse</v>
      </c>
      <c r="AA6" s="9" t="str">
        <f>VLOOKUP(I6&amp;" "&amp;J6,'Look up sheet'!$E$1:$F$25,2,0)</f>
        <v>Reverse</v>
      </c>
      <c r="AB6" s="9" t="str">
        <f>VLOOKUP(M6&amp;" "&amp;N6,'Look up sheet'!$E$1:$F$25,2,0)</f>
        <v>Indifferent</v>
      </c>
      <c r="AC6" s="9" t="str">
        <f>VLOOKUP(S6&amp;" "&amp;T6,'Look up sheet'!$E$1:$F$25,2,0)</f>
        <v>One Dimensional</v>
      </c>
      <c r="AD6" s="9" t="str">
        <f>VLOOKUP(U6&amp;" "&amp;V6,'Look up sheet'!$E$1:$F$25,2,0)</f>
        <v>Reverse</v>
      </c>
      <c r="AE6" s="9" t="str">
        <f>VLOOKUP(Q6&amp;" "&amp;R6,'Look up sheet'!$E$1:$F$25,2,0)</f>
        <v>Attractive</v>
      </c>
      <c r="AF6" s="9" t="str">
        <f>VLOOKUP(K6&amp;" "&amp;L6,'Look up sheet'!$E$1:$F$25,2,0)</f>
        <v>Attractive</v>
      </c>
    </row>
    <row r="7" spans="1:32" s="10" customFormat="1" ht="15.75" customHeight="1" x14ac:dyDescent="0.3">
      <c r="A7" s="8">
        <v>45067.512183923609</v>
      </c>
      <c r="B7" s="9" t="s">
        <v>28</v>
      </c>
      <c r="C7" s="9" t="s">
        <v>24</v>
      </c>
      <c r="D7" s="9" t="s">
        <v>24</v>
      </c>
      <c r="E7" s="12" t="s">
        <v>24</v>
      </c>
      <c r="F7" s="12" t="s">
        <v>24</v>
      </c>
      <c r="G7" s="9" t="s">
        <v>23</v>
      </c>
      <c r="H7" s="9" t="s">
        <v>24</v>
      </c>
      <c r="I7" s="12" t="s">
        <v>23</v>
      </c>
      <c r="J7" s="12" t="s">
        <v>24</v>
      </c>
      <c r="K7" s="9" t="s">
        <v>25</v>
      </c>
      <c r="L7" s="9" t="s">
        <v>23</v>
      </c>
      <c r="M7" s="12" t="s">
        <v>26</v>
      </c>
      <c r="N7" s="12" t="s">
        <v>26</v>
      </c>
      <c r="O7" s="9" t="s">
        <v>23</v>
      </c>
      <c r="P7" s="9" t="s">
        <v>27</v>
      </c>
      <c r="Q7" s="12" t="s">
        <v>24</v>
      </c>
      <c r="R7" s="12" t="s">
        <v>24</v>
      </c>
      <c r="S7" s="9" t="s">
        <v>23</v>
      </c>
      <c r="T7" s="9" t="s">
        <v>26</v>
      </c>
      <c r="U7" s="12" t="s">
        <v>24</v>
      </c>
      <c r="V7" s="12" t="s">
        <v>24</v>
      </c>
      <c r="W7" s="9" t="str">
        <f>VLOOKUP(O7&amp;" "&amp;P7,'Look up sheet'!$E$1:$F$25,2,0)</f>
        <v>Attractive</v>
      </c>
      <c r="X7" s="9" t="str">
        <f>VLOOKUP(C7&amp;" "&amp;D7,'Look up sheet'!$E$1:$F$25,2,0)</f>
        <v>Indifferent</v>
      </c>
      <c r="Y7" s="9" t="str">
        <f>VLOOKUP(E7&amp;" "&amp;F7,'Look up sheet'!$E$1:$F$25,2,0)</f>
        <v>Indifferent</v>
      </c>
      <c r="Z7" s="9" t="str">
        <f>VLOOKUP(G7&amp;" "&amp;H7,'Look up sheet'!$E$1:$F$25,2,0)</f>
        <v>Attractive</v>
      </c>
      <c r="AA7" s="9" t="str">
        <f>VLOOKUP(I7&amp;" "&amp;J7,'Look up sheet'!$E$1:$F$25,2,0)</f>
        <v>Attractive</v>
      </c>
      <c r="AB7" s="9" t="str">
        <f>VLOOKUP(M7&amp;" "&amp;N7,'Look up sheet'!$E$1:$F$25,2,0)</f>
        <v>Indifferent</v>
      </c>
      <c r="AC7" s="9" t="str">
        <f>VLOOKUP(S7&amp;" "&amp;T7,'Look up sheet'!$E$1:$F$25,2,0)</f>
        <v>Attractive</v>
      </c>
      <c r="AD7" s="9" t="str">
        <f>VLOOKUP(U7&amp;" "&amp;V7,'Look up sheet'!$E$1:$F$25,2,0)</f>
        <v>Indifferent</v>
      </c>
      <c r="AE7" s="9" t="str">
        <f>VLOOKUP(Q7&amp;" "&amp;R7,'Look up sheet'!$E$1:$F$25,2,0)</f>
        <v>Indifferent</v>
      </c>
      <c r="AF7" s="9" t="str">
        <f>VLOOKUP(K7&amp;" "&amp;L7,'Look up sheet'!$E$1:$F$25,2,0)</f>
        <v>Reverse</v>
      </c>
    </row>
    <row r="8" spans="1:32" s="10" customFormat="1" ht="15.75" customHeight="1" x14ac:dyDescent="0.3">
      <c r="A8" s="8">
        <v>45067.515936689815</v>
      </c>
      <c r="B8" s="9" t="s">
        <v>28</v>
      </c>
      <c r="C8" s="9" t="s">
        <v>24</v>
      </c>
      <c r="D8" s="9" t="s">
        <v>23</v>
      </c>
      <c r="E8" s="12" t="s">
        <v>23</v>
      </c>
      <c r="F8" s="12" t="s">
        <v>23</v>
      </c>
      <c r="G8" s="9" t="s">
        <v>23</v>
      </c>
      <c r="H8" s="9" t="s">
        <v>26</v>
      </c>
      <c r="I8" s="12" t="s">
        <v>23</v>
      </c>
      <c r="J8" s="12" t="s">
        <v>24</v>
      </c>
      <c r="K8" s="9" t="s">
        <v>23</v>
      </c>
      <c r="L8" s="9" t="s">
        <v>26</v>
      </c>
      <c r="M8" s="12" t="s">
        <v>26</v>
      </c>
      <c r="N8" s="12" t="s">
        <v>23</v>
      </c>
      <c r="O8" s="9" t="s">
        <v>23</v>
      </c>
      <c r="P8" s="9" t="s">
        <v>26</v>
      </c>
      <c r="Q8" s="12" t="s">
        <v>23</v>
      </c>
      <c r="R8" s="12" t="s">
        <v>25</v>
      </c>
      <c r="S8" s="9" t="s">
        <v>23</v>
      </c>
      <c r="T8" s="9" t="s">
        <v>25</v>
      </c>
      <c r="U8" s="12" t="s">
        <v>24</v>
      </c>
      <c r="V8" s="12" t="s">
        <v>25</v>
      </c>
      <c r="W8" s="9" t="str">
        <f>VLOOKUP(O8&amp;" "&amp;P8,'Look up sheet'!$E$1:$F$25,2,0)</f>
        <v>Attractive</v>
      </c>
      <c r="X8" s="9" t="str">
        <f>VLOOKUP(C8&amp;" "&amp;D8,'Look up sheet'!$E$1:$F$25,2,0)</f>
        <v>Reverse</v>
      </c>
      <c r="Y8" s="9" t="str">
        <f>VLOOKUP(E8&amp;" "&amp;F8,'Look up sheet'!$E$1:$F$25,2,0)</f>
        <v>Questionable</v>
      </c>
      <c r="Z8" s="9" t="str">
        <f>VLOOKUP(G8&amp;" "&amp;H8,'Look up sheet'!$E$1:$F$25,2,0)</f>
        <v>Attractive</v>
      </c>
      <c r="AA8" s="9" t="str">
        <f>VLOOKUP(I8&amp;" "&amp;J8,'Look up sheet'!$E$1:$F$25,2,0)</f>
        <v>Attractive</v>
      </c>
      <c r="AB8" s="9" t="str">
        <f>VLOOKUP(M8&amp;" "&amp;N8,'Look up sheet'!$E$1:$F$25,2,0)</f>
        <v>Reverse</v>
      </c>
      <c r="AC8" s="9" t="str">
        <f>VLOOKUP(S8&amp;" "&amp;T8,'Look up sheet'!$E$1:$F$25,2,0)</f>
        <v>One Dimensional</v>
      </c>
      <c r="AD8" s="9" t="str">
        <f>VLOOKUP(U8&amp;" "&amp;V8,'Look up sheet'!$E$1:$F$25,2,0)</f>
        <v>Must be</v>
      </c>
      <c r="AE8" s="9" t="str">
        <f>VLOOKUP(Q8&amp;" "&amp;R8,'Look up sheet'!$E$1:$F$25,2,0)</f>
        <v>One Dimensional</v>
      </c>
      <c r="AF8" s="9" t="str">
        <f>VLOOKUP(K8&amp;" "&amp;L8,'Look up sheet'!$E$1:$F$25,2,0)</f>
        <v>Attractive</v>
      </c>
    </row>
    <row r="9" spans="1:32" s="10" customFormat="1" ht="15.75" customHeight="1" x14ac:dyDescent="0.3">
      <c r="A9" s="8">
        <v>45067.516565995371</v>
      </c>
      <c r="B9" s="9" t="s">
        <v>28</v>
      </c>
      <c r="C9" s="9" t="s">
        <v>24</v>
      </c>
      <c r="D9" s="9" t="s">
        <v>24</v>
      </c>
      <c r="E9" s="12" t="s">
        <v>25</v>
      </c>
      <c r="F9" s="12" t="s">
        <v>23</v>
      </c>
      <c r="G9" s="9" t="s">
        <v>23</v>
      </c>
      <c r="H9" s="9" t="s">
        <v>26</v>
      </c>
      <c r="I9" s="12" t="s">
        <v>24</v>
      </c>
      <c r="J9" s="12" t="s">
        <v>24</v>
      </c>
      <c r="K9" s="9" t="s">
        <v>24</v>
      </c>
      <c r="L9" s="9" t="s">
        <v>24</v>
      </c>
      <c r="M9" s="12" t="s">
        <v>24</v>
      </c>
      <c r="N9" s="12" t="s">
        <v>24</v>
      </c>
      <c r="O9" s="9" t="s">
        <v>23</v>
      </c>
      <c r="P9" s="9" t="s">
        <v>25</v>
      </c>
      <c r="Q9" s="12" t="s">
        <v>23</v>
      </c>
      <c r="R9" s="12" t="s">
        <v>25</v>
      </c>
      <c r="S9" s="9" t="s">
        <v>24</v>
      </c>
      <c r="T9" s="9" t="s">
        <v>24</v>
      </c>
      <c r="U9" s="12" t="s">
        <v>24</v>
      </c>
      <c r="V9" s="12" t="s">
        <v>24</v>
      </c>
      <c r="W9" s="9" t="str">
        <f>VLOOKUP(O9&amp;" "&amp;P9,'Look up sheet'!$E$1:$F$25,2,0)</f>
        <v>One Dimensional</v>
      </c>
      <c r="X9" s="9" t="str">
        <f>VLOOKUP(C9&amp;" "&amp;D9,'Look up sheet'!$E$1:$F$25,2,0)</f>
        <v>Indifferent</v>
      </c>
      <c r="Y9" s="9" t="str">
        <f>VLOOKUP(E9&amp;" "&amp;F9,'Look up sheet'!$E$1:$F$25,2,0)</f>
        <v>Reverse</v>
      </c>
      <c r="Z9" s="9" t="str">
        <f>VLOOKUP(G9&amp;" "&amp;H9,'Look up sheet'!$E$1:$F$25,2,0)</f>
        <v>Attractive</v>
      </c>
      <c r="AA9" s="9" t="str">
        <f>VLOOKUP(I9&amp;" "&amp;J9,'Look up sheet'!$E$1:$F$25,2,0)</f>
        <v>Indifferent</v>
      </c>
      <c r="AB9" s="9" t="str">
        <f>VLOOKUP(M9&amp;" "&amp;N9,'Look up sheet'!$E$1:$F$25,2,0)</f>
        <v>Indifferent</v>
      </c>
      <c r="AC9" s="9" t="str">
        <f>VLOOKUP(S9&amp;" "&amp;T9,'Look up sheet'!$E$1:$F$25,2,0)</f>
        <v>Indifferent</v>
      </c>
      <c r="AD9" s="9" t="str">
        <f>VLOOKUP(U9&amp;" "&amp;V9,'Look up sheet'!$E$1:$F$25,2,0)</f>
        <v>Indifferent</v>
      </c>
      <c r="AE9" s="9" t="str">
        <f>VLOOKUP(Q9&amp;" "&amp;R9,'Look up sheet'!$E$1:$F$25,2,0)</f>
        <v>One Dimensional</v>
      </c>
      <c r="AF9" s="9" t="str">
        <f>VLOOKUP(K9&amp;" "&amp;L9,'Look up sheet'!$E$1:$F$25,2,0)</f>
        <v>Indifferent</v>
      </c>
    </row>
    <row r="10" spans="1:32" s="10" customFormat="1" ht="15.75" customHeight="1" x14ac:dyDescent="0.3">
      <c r="A10" s="8">
        <v>45067.517763240743</v>
      </c>
      <c r="B10" s="9" t="s">
        <v>28</v>
      </c>
      <c r="C10" s="9" t="s">
        <v>26</v>
      </c>
      <c r="D10" s="9" t="s">
        <v>26</v>
      </c>
      <c r="E10" s="12" t="s">
        <v>24</v>
      </c>
      <c r="F10" s="12" t="s">
        <v>24</v>
      </c>
      <c r="G10" s="9" t="s">
        <v>26</v>
      </c>
      <c r="H10" s="9" t="s">
        <v>26</v>
      </c>
      <c r="I10" s="12" t="s">
        <v>26</v>
      </c>
      <c r="J10" s="12" t="s">
        <v>26</v>
      </c>
      <c r="K10" s="9" t="s">
        <v>24</v>
      </c>
      <c r="L10" s="9" t="s">
        <v>24</v>
      </c>
      <c r="M10" s="12" t="s">
        <v>24</v>
      </c>
      <c r="N10" s="12" t="s">
        <v>24</v>
      </c>
      <c r="O10" s="9" t="s">
        <v>24</v>
      </c>
      <c r="P10" s="9" t="s">
        <v>24</v>
      </c>
      <c r="Q10" s="12" t="s">
        <v>24</v>
      </c>
      <c r="R10" s="12" t="s">
        <v>24</v>
      </c>
      <c r="S10" s="9" t="s">
        <v>24</v>
      </c>
      <c r="T10" s="9" t="s">
        <v>24</v>
      </c>
      <c r="U10" s="12" t="s">
        <v>24</v>
      </c>
      <c r="V10" s="12" t="s">
        <v>24</v>
      </c>
      <c r="W10" s="9" t="str">
        <f>VLOOKUP(O10&amp;" "&amp;P10,'Look up sheet'!$E$1:$F$25,2,0)</f>
        <v>Indifferent</v>
      </c>
      <c r="X10" s="9" t="str">
        <f>VLOOKUP(C10&amp;" "&amp;D10,'Look up sheet'!$E$1:$F$25,2,0)</f>
        <v>Indifferent</v>
      </c>
      <c r="Y10" s="9" t="str">
        <f>VLOOKUP(E10&amp;" "&amp;F10,'Look up sheet'!$E$1:$F$25,2,0)</f>
        <v>Indifferent</v>
      </c>
      <c r="Z10" s="9" t="str">
        <f>VLOOKUP(G10&amp;" "&amp;H10,'Look up sheet'!$E$1:$F$25,2,0)</f>
        <v>Indifferent</v>
      </c>
      <c r="AA10" s="9" t="str">
        <f>VLOOKUP(I10&amp;" "&amp;J10,'Look up sheet'!$E$1:$F$25,2,0)</f>
        <v>Indifferent</v>
      </c>
      <c r="AB10" s="9" t="str">
        <f>VLOOKUP(M10&amp;" "&amp;N10,'Look up sheet'!$E$1:$F$25,2,0)</f>
        <v>Indifferent</v>
      </c>
      <c r="AC10" s="9" t="str">
        <f>VLOOKUP(S10&amp;" "&amp;T10,'Look up sheet'!$E$1:$F$25,2,0)</f>
        <v>Indifferent</v>
      </c>
      <c r="AD10" s="9" t="str">
        <f>VLOOKUP(U10&amp;" "&amp;V10,'Look up sheet'!$E$1:$F$25,2,0)</f>
        <v>Indifferent</v>
      </c>
      <c r="AE10" s="9" t="str">
        <f>VLOOKUP(Q10&amp;" "&amp;R10,'Look up sheet'!$E$1:$F$25,2,0)</f>
        <v>Indifferent</v>
      </c>
      <c r="AF10" s="9" t="str">
        <f>VLOOKUP(K10&amp;" "&amp;L10,'Look up sheet'!$E$1:$F$25,2,0)</f>
        <v>Indifferent</v>
      </c>
    </row>
    <row r="11" spans="1:32" s="10" customFormat="1" ht="15.75" customHeight="1" x14ac:dyDescent="0.3">
      <c r="A11" s="8">
        <v>45067.534982488425</v>
      </c>
      <c r="B11" s="9" t="s">
        <v>22</v>
      </c>
      <c r="C11" s="9" t="s">
        <v>26</v>
      </c>
      <c r="D11" s="9" t="s">
        <v>23</v>
      </c>
      <c r="E11" s="12" t="s">
        <v>23</v>
      </c>
      <c r="F11" s="12" t="s">
        <v>26</v>
      </c>
      <c r="G11" s="9" t="s">
        <v>27</v>
      </c>
      <c r="H11" s="9" t="s">
        <v>25</v>
      </c>
      <c r="I11" s="12" t="s">
        <v>23</v>
      </c>
      <c r="J11" s="12" t="s">
        <v>24</v>
      </c>
      <c r="K11" s="9" t="s">
        <v>23</v>
      </c>
      <c r="L11" s="9" t="s">
        <v>24</v>
      </c>
      <c r="M11" s="12" t="s">
        <v>26</v>
      </c>
      <c r="N11" s="12" t="s">
        <v>23</v>
      </c>
      <c r="O11" s="9" t="s">
        <v>23</v>
      </c>
      <c r="P11" s="9" t="s">
        <v>26</v>
      </c>
      <c r="Q11" s="12" t="s">
        <v>27</v>
      </c>
      <c r="R11" s="12" t="s">
        <v>25</v>
      </c>
      <c r="S11" s="9" t="s">
        <v>27</v>
      </c>
      <c r="T11" s="9" t="s">
        <v>26</v>
      </c>
      <c r="U11" s="12" t="s">
        <v>23</v>
      </c>
      <c r="V11" s="12" t="s">
        <v>26</v>
      </c>
      <c r="W11" s="9" t="str">
        <f>VLOOKUP(O11&amp;" "&amp;P11,'Look up sheet'!$E$1:$F$25,2,0)</f>
        <v>Attractive</v>
      </c>
      <c r="X11" s="9" t="str">
        <f>VLOOKUP(C11&amp;" "&amp;D11,'Look up sheet'!$E$1:$F$25,2,0)</f>
        <v>Reverse</v>
      </c>
      <c r="Y11" s="9" t="str">
        <f>VLOOKUP(E11&amp;" "&amp;F11,'Look up sheet'!$E$1:$F$25,2,0)</f>
        <v>Attractive</v>
      </c>
      <c r="Z11" s="9" t="str">
        <f>VLOOKUP(G11&amp;" "&amp;H11,'Look up sheet'!$E$1:$F$25,2,0)</f>
        <v>Must be</v>
      </c>
      <c r="AA11" s="9" t="str">
        <f>VLOOKUP(I11&amp;" "&amp;J11,'Look up sheet'!$E$1:$F$25,2,0)</f>
        <v>Attractive</v>
      </c>
      <c r="AB11" s="9" t="str">
        <f>VLOOKUP(M11&amp;" "&amp;N11,'Look up sheet'!$E$1:$F$25,2,0)</f>
        <v>Reverse</v>
      </c>
      <c r="AC11" s="9" t="str">
        <f>VLOOKUP(S11&amp;" "&amp;T11,'Look up sheet'!$E$1:$F$25,2,0)</f>
        <v>Indifferent</v>
      </c>
      <c r="AD11" s="9" t="str">
        <f>VLOOKUP(U11&amp;" "&amp;V11,'Look up sheet'!$E$1:$F$25,2,0)</f>
        <v>Attractive</v>
      </c>
      <c r="AE11" s="9" t="str">
        <f>VLOOKUP(Q11&amp;" "&amp;R11,'Look up sheet'!$E$1:$F$25,2,0)</f>
        <v>Must be</v>
      </c>
      <c r="AF11" s="9" t="str">
        <f>VLOOKUP(K11&amp;" "&amp;L11,'Look up sheet'!$E$1:$F$25,2,0)</f>
        <v>Attractive</v>
      </c>
    </row>
    <row r="12" spans="1:32" s="10" customFormat="1" ht="15.75" customHeight="1" x14ac:dyDescent="0.3">
      <c r="A12" s="8">
        <v>45067.636206828705</v>
      </c>
      <c r="B12" s="9" t="s">
        <v>22</v>
      </c>
      <c r="C12" s="9" t="s">
        <v>27</v>
      </c>
      <c r="D12" s="9" t="s">
        <v>26</v>
      </c>
      <c r="E12" s="12" t="s">
        <v>24</v>
      </c>
      <c r="F12" s="12" t="s">
        <v>23</v>
      </c>
      <c r="G12" s="9" t="s">
        <v>26</v>
      </c>
      <c r="H12" s="9" t="s">
        <v>26</v>
      </c>
      <c r="I12" s="12" t="s">
        <v>24</v>
      </c>
      <c r="J12" s="12" t="s">
        <v>24</v>
      </c>
      <c r="K12" s="9" t="s">
        <v>23</v>
      </c>
      <c r="L12" s="9" t="s">
        <v>24</v>
      </c>
      <c r="M12" s="12" t="s">
        <v>24</v>
      </c>
      <c r="N12" s="12" t="s">
        <v>24</v>
      </c>
      <c r="O12" s="9" t="s">
        <v>23</v>
      </c>
      <c r="P12" s="9" t="s">
        <v>24</v>
      </c>
      <c r="Q12" s="12" t="s">
        <v>24</v>
      </c>
      <c r="R12" s="12" t="s">
        <v>24</v>
      </c>
      <c r="S12" s="9" t="s">
        <v>23</v>
      </c>
      <c r="T12" s="9" t="s">
        <v>27</v>
      </c>
      <c r="U12" s="12" t="s">
        <v>23</v>
      </c>
      <c r="V12" s="12" t="s">
        <v>26</v>
      </c>
      <c r="W12" s="9" t="str">
        <f>VLOOKUP(O12&amp;" "&amp;P12,'Look up sheet'!$E$1:$F$25,2,0)</f>
        <v>Attractive</v>
      </c>
      <c r="X12" s="9" t="str">
        <f>VLOOKUP(C12&amp;" "&amp;D12,'Look up sheet'!$E$1:$F$25,2,0)</f>
        <v>Indifferent</v>
      </c>
      <c r="Y12" s="9" t="str">
        <f>VLOOKUP(E12&amp;" "&amp;F12,'Look up sheet'!$E$1:$F$25,2,0)</f>
        <v>Reverse</v>
      </c>
      <c r="Z12" s="9" t="str">
        <f>VLOOKUP(G12&amp;" "&amp;H12,'Look up sheet'!$E$1:$F$25,2,0)</f>
        <v>Indifferent</v>
      </c>
      <c r="AA12" s="9" t="str">
        <f>VLOOKUP(I12&amp;" "&amp;J12,'Look up sheet'!$E$1:$F$25,2,0)</f>
        <v>Indifferent</v>
      </c>
      <c r="AB12" s="9" t="str">
        <f>VLOOKUP(M12&amp;" "&amp;N12,'Look up sheet'!$E$1:$F$25,2,0)</f>
        <v>Indifferent</v>
      </c>
      <c r="AC12" s="9" t="str">
        <f>VLOOKUP(S12&amp;" "&amp;T12,'Look up sheet'!$E$1:$F$25,2,0)</f>
        <v>Attractive</v>
      </c>
      <c r="AD12" s="9" t="str">
        <f>VLOOKUP(U12&amp;" "&amp;V12,'Look up sheet'!$E$1:$F$25,2,0)</f>
        <v>Attractive</v>
      </c>
      <c r="AE12" s="9" t="str">
        <f>VLOOKUP(Q12&amp;" "&amp;R12,'Look up sheet'!$E$1:$F$25,2,0)</f>
        <v>Indifferent</v>
      </c>
      <c r="AF12" s="9" t="str">
        <f>VLOOKUP(K12&amp;" "&amp;L12,'Look up sheet'!$E$1:$F$25,2,0)</f>
        <v>Attractive</v>
      </c>
    </row>
    <row r="13" spans="1:32" s="10" customFormat="1" ht="15.75" customHeight="1" x14ac:dyDescent="0.3">
      <c r="A13" s="8">
        <v>45067.6832158912</v>
      </c>
      <c r="B13" s="9" t="s">
        <v>28</v>
      </c>
      <c r="C13" s="9" t="s">
        <v>25</v>
      </c>
      <c r="D13" s="9" t="s">
        <v>27</v>
      </c>
      <c r="E13" s="12" t="s">
        <v>23</v>
      </c>
      <c r="F13" s="12" t="s">
        <v>25</v>
      </c>
      <c r="G13" s="9" t="s">
        <v>27</v>
      </c>
      <c r="H13" s="9" t="s">
        <v>25</v>
      </c>
      <c r="I13" s="12" t="s">
        <v>27</v>
      </c>
      <c r="J13" s="12" t="s">
        <v>26</v>
      </c>
      <c r="K13" s="9" t="s">
        <v>24</v>
      </c>
      <c r="L13" s="9" t="s">
        <v>24</v>
      </c>
      <c r="M13" s="12" t="s">
        <v>24</v>
      </c>
      <c r="N13" s="12" t="s">
        <v>26</v>
      </c>
      <c r="O13" s="9" t="s">
        <v>23</v>
      </c>
      <c r="P13" s="9" t="s">
        <v>25</v>
      </c>
      <c r="Q13" s="12" t="s">
        <v>23</v>
      </c>
      <c r="R13" s="12" t="s">
        <v>25</v>
      </c>
      <c r="S13" s="9" t="s">
        <v>23</v>
      </c>
      <c r="T13" s="9" t="s">
        <v>25</v>
      </c>
      <c r="U13" s="12" t="s">
        <v>23</v>
      </c>
      <c r="V13" s="12" t="s">
        <v>25</v>
      </c>
      <c r="W13" s="9" t="str">
        <f>VLOOKUP(O13&amp;" "&amp;P13,'Look up sheet'!$E$1:$F$25,2,0)</f>
        <v>One Dimensional</v>
      </c>
      <c r="X13" s="9" t="str">
        <f>VLOOKUP(C13&amp;" "&amp;D13,'Look up sheet'!$E$1:$F$25,2,0)</f>
        <v>Reverse</v>
      </c>
      <c r="Y13" s="9" t="str">
        <f>VLOOKUP(E13&amp;" "&amp;F13,'Look up sheet'!$E$1:$F$25,2,0)</f>
        <v>One Dimensional</v>
      </c>
      <c r="Z13" s="9" t="str">
        <f>VLOOKUP(G13&amp;" "&amp;H13,'Look up sheet'!$E$1:$F$25,2,0)</f>
        <v>Must be</v>
      </c>
      <c r="AA13" s="9" t="str">
        <f>VLOOKUP(I13&amp;" "&amp;J13,'Look up sheet'!$E$1:$F$25,2,0)</f>
        <v>Indifferent</v>
      </c>
      <c r="AB13" s="9" t="str">
        <f>VLOOKUP(M13&amp;" "&amp;N13,'Look up sheet'!$E$1:$F$25,2,0)</f>
        <v>Indifferent</v>
      </c>
      <c r="AC13" s="9" t="str">
        <f>VLOOKUP(S13&amp;" "&amp;T13,'Look up sheet'!$E$1:$F$25,2,0)</f>
        <v>One Dimensional</v>
      </c>
      <c r="AD13" s="9" t="str">
        <f>VLOOKUP(U13&amp;" "&amp;V13,'Look up sheet'!$E$1:$F$25,2,0)</f>
        <v>One Dimensional</v>
      </c>
      <c r="AE13" s="9" t="str">
        <f>VLOOKUP(Q13&amp;" "&amp;R13,'Look up sheet'!$E$1:$F$25,2,0)</f>
        <v>One Dimensional</v>
      </c>
      <c r="AF13" s="9" t="str">
        <f>VLOOKUP(K13&amp;" "&amp;L13,'Look up sheet'!$E$1:$F$25,2,0)</f>
        <v>Indifferent</v>
      </c>
    </row>
    <row r="14" spans="1:32" s="10" customFormat="1" ht="15.75" customHeight="1" x14ac:dyDescent="0.3">
      <c r="A14" s="8">
        <v>45067.74924902778</v>
      </c>
      <c r="B14" s="9" t="s">
        <v>28</v>
      </c>
      <c r="C14" s="9" t="s">
        <v>24</v>
      </c>
      <c r="D14" s="9" t="s">
        <v>24</v>
      </c>
      <c r="E14" s="12" t="s">
        <v>24</v>
      </c>
      <c r="F14" s="12" t="s">
        <v>24</v>
      </c>
      <c r="G14" s="9" t="s">
        <v>23</v>
      </c>
      <c r="H14" s="9" t="s">
        <v>26</v>
      </c>
      <c r="I14" s="12" t="s">
        <v>26</v>
      </c>
      <c r="J14" s="12" t="s">
        <v>26</v>
      </c>
      <c r="K14" s="9" t="s">
        <v>23</v>
      </c>
      <c r="L14" s="9" t="s">
        <v>25</v>
      </c>
      <c r="M14" s="12" t="s">
        <v>25</v>
      </c>
      <c r="N14" s="12" t="s">
        <v>23</v>
      </c>
      <c r="O14" s="9" t="s">
        <v>23</v>
      </c>
      <c r="P14" s="9" t="s">
        <v>25</v>
      </c>
      <c r="Q14" s="12" t="s">
        <v>23</v>
      </c>
      <c r="R14" s="12" t="s">
        <v>25</v>
      </c>
      <c r="S14" s="9" t="s">
        <v>23</v>
      </c>
      <c r="T14" s="9" t="s">
        <v>25</v>
      </c>
      <c r="U14" s="12" t="s">
        <v>25</v>
      </c>
      <c r="V14" s="12" t="s">
        <v>23</v>
      </c>
      <c r="W14" s="9" t="str">
        <f>VLOOKUP(O14&amp;" "&amp;P14,'Look up sheet'!$E$1:$F$25,2,0)</f>
        <v>One Dimensional</v>
      </c>
      <c r="X14" s="9" t="str">
        <f>VLOOKUP(C14&amp;" "&amp;D14,'Look up sheet'!$E$1:$F$25,2,0)</f>
        <v>Indifferent</v>
      </c>
      <c r="Y14" s="9" t="str">
        <f>VLOOKUP(E14&amp;" "&amp;F14,'Look up sheet'!$E$1:$F$25,2,0)</f>
        <v>Indifferent</v>
      </c>
      <c r="Z14" s="9" t="str">
        <f>VLOOKUP(G14&amp;" "&amp;H14,'Look up sheet'!$E$1:$F$25,2,0)</f>
        <v>Attractive</v>
      </c>
      <c r="AA14" s="9" t="str">
        <f>VLOOKUP(I14&amp;" "&amp;J14,'Look up sheet'!$E$1:$F$25,2,0)</f>
        <v>Indifferent</v>
      </c>
      <c r="AB14" s="9" t="str">
        <f>VLOOKUP(M14&amp;" "&amp;N14,'Look up sheet'!$E$1:$F$25,2,0)</f>
        <v>Reverse</v>
      </c>
      <c r="AC14" s="9" t="str">
        <f>VLOOKUP(S14&amp;" "&amp;T14,'Look up sheet'!$E$1:$F$25,2,0)</f>
        <v>One Dimensional</v>
      </c>
      <c r="AD14" s="9" t="str">
        <f>VLOOKUP(U14&amp;" "&amp;V14,'Look up sheet'!$E$1:$F$25,2,0)</f>
        <v>Reverse</v>
      </c>
      <c r="AE14" s="9" t="str">
        <f>VLOOKUP(Q14&amp;" "&amp;R14,'Look up sheet'!$E$1:$F$25,2,0)</f>
        <v>One Dimensional</v>
      </c>
      <c r="AF14" s="9" t="str">
        <f>VLOOKUP(K14&amp;" "&amp;L14,'Look up sheet'!$E$1:$F$25,2,0)</f>
        <v>One Dimensional</v>
      </c>
    </row>
    <row r="15" spans="1:32" s="10" customFormat="1" ht="15.75" customHeight="1" x14ac:dyDescent="0.3">
      <c r="A15" s="8">
        <v>45067.859300613425</v>
      </c>
      <c r="B15" s="9" t="s">
        <v>28</v>
      </c>
      <c r="C15" s="9" t="s">
        <v>24</v>
      </c>
      <c r="D15" s="9" t="s">
        <v>24</v>
      </c>
      <c r="E15" s="12" t="s">
        <v>27</v>
      </c>
      <c r="F15" s="12" t="s">
        <v>27</v>
      </c>
      <c r="G15" s="9" t="s">
        <v>27</v>
      </c>
      <c r="H15" s="9" t="s">
        <v>27</v>
      </c>
      <c r="I15" s="12" t="s">
        <v>26</v>
      </c>
      <c r="J15" s="12" t="s">
        <v>24</v>
      </c>
      <c r="K15" s="9" t="s">
        <v>24</v>
      </c>
      <c r="L15" s="9" t="s">
        <v>24</v>
      </c>
      <c r="M15" s="12" t="s">
        <v>24</v>
      </c>
      <c r="N15" s="12" t="s">
        <v>23</v>
      </c>
      <c r="O15" s="9" t="s">
        <v>23</v>
      </c>
      <c r="P15" s="9" t="s">
        <v>27</v>
      </c>
      <c r="Q15" s="12" t="s">
        <v>27</v>
      </c>
      <c r="R15" s="12" t="s">
        <v>27</v>
      </c>
      <c r="S15" s="9" t="s">
        <v>23</v>
      </c>
      <c r="T15" s="9" t="s">
        <v>24</v>
      </c>
      <c r="U15" s="12" t="s">
        <v>24</v>
      </c>
      <c r="V15" s="12" t="s">
        <v>24</v>
      </c>
      <c r="W15" s="9" t="str">
        <f>VLOOKUP(O15&amp;" "&amp;P15,'Look up sheet'!$E$1:$F$25,2,0)</f>
        <v>Attractive</v>
      </c>
      <c r="X15" s="9" t="str">
        <f>VLOOKUP(C15&amp;" "&amp;D15,'Look up sheet'!$E$1:$F$25,2,0)</f>
        <v>Indifferent</v>
      </c>
      <c r="Y15" s="9" t="str">
        <f>VLOOKUP(E15&amp;" "&amp;F15,'Look up sheet'!$E$1:$F$25,2,0)</f>
        <v>Indifferent</v>
      </c>
      <c r="Z15" s="9" t="str">
        <f>VLOOKUP(G15&amp;" "&amp;H15,'Look up sheet'!$E$1:$F$25,2,0)</f>
        <v>Indifferent</v>
      </c>
      <c r="AA15" s="9" t="str">
        <f>VLOOKUP(I15&amp;" "&amp;J15,'Look up sheet'!$E$1:$F$25,2,0)</f>
        <v>Indifferent</v>
      </c>
      <c r="AB15" s="9" t="str">
        <f>VLOOKUP(M15&amp;" "&amp;N15,'Look up sheet'!$E$1:$F$25,2,0)</f>
        <v>Reverse</v>
      </c>
      <c r="AC15" s="9" t="str">
        <f>VLOOKUP(S15&amp;" "&amp;T15,'Look up sheet'!$E$1:$F$25,2,0)</f>
        <v>Attractive</v>
      </c>
      <c r="AD15" s="9" t="str">
        <f>VLOOKUP(U15&amp;" "&amp;V15,'Look up sheet'!$E$1:$F$25,2,0)</f>
        <v>Indifferent</v>
      </c>
      <c r="AE15" s="9" t="str">
        <f>VLOOKUP(Q15&amp;" "&amp;R15,'Look up sheet'!$E$1:$F$25,2,0)</f>
        <v>Indifferent</v>
      </c>
      <c r="AF15" s="9" t="str">
        <f>VLOOKUP(K15&amp;" "&amp;L15,'Look up sheet'!$E$1:$F$25,2,0)</f>
        <v>Indifferent</v>
      </c>
    </row>
    <row r="16" spans="1:32" s="10" customFormat="1" ht="15.75" customHeight="1" x14ac:dyDescent="0.3">
      <c r="A16" s="8">
        <v>45067.887314629625</v>
      </c>
      <c r="B16" s="9" t="s">
        <v>28</v>
      </c>
      <c r="C16" s="9" t="s">
        <v>26</v>
      </c>
      <c r="D16" s="9" t="s">
        <v>26</v>
      </c>
      <c r="E16" s="12" t="s">
        <v>25</v>
      </c>
      <c r="F16" s="12" t="s">
        <v>23</v>
      </c>
      <c r="G16" s="9" t="s">
        <v>23</v>
      </c>
      <c r="H16" s="9" t="s">
        <v>24</v>
      </c>
      <c r="I16" s="12" t="s">
        <v>23</v>
      </c>
      <c r="J16" s="12" t="s">
        <v>26</v>
      </c>
      <c r="K16" s="9" t="s">
        <v>24</v>
      </c>
      <c r="L16" s="9" t="s">
        <v>24</v>
      </c>
      <c r="M16" s="12" t="s">
        <v>26</v>
      </c>
      <c r="N16" s="12" t="s">
        <v>23</v>
      </c>
      <c r="O16" s="9" t="s">
        <v>23</v>
      </c>
      <c r="P16" s="9" t="s">
        <v>26</v>
      </c>
      <c r="Q16" s="12" t="s">
        <v>23</v>
      </c>
      <c r="R16" s="12" t="s">
        <v>24</v>
      </c>
      <c r="S16" s="9" t="s">
        <v>23</v>
      </c>
      <c r="T16" s="9" t="s">
        <v>25</v>
      </c>
      <c r="U16" s="12" t="s">
        <v>25</v>
      </c>
      <c r="V16" s="12" t="s">
        <v>23</v>
      </c>
      <c r="W16" s="9" t="str">
        <f>VLOOKUP(O16&amp;" "&amp;P16,'Look up sheet'!$E$1:$F$25,2,0)</f>
        <v>Attractive</v>
      </c>
      <c r="X16" s="9" t="str">
        <f>VLOOKUP(C16&amp;" "&amp;D16,'Look up sheet'!$E$1:$F$25,2,0)</f>
        <v>Indifferent</v>
      </c>
      <c r="Y16" s="9" t="str">
        <f>VLOOKUP(E16&amp;" "&amp;F16,'Look up sheet'!$E$1:$F$25,2,0)</f>
        <v>Reverse</v>
      </c>
      <c r="Z16" s="9" t="str">
        <f>VLOOKUP(G16&amp;" "&amp;H16,'Look up sheet'!$E$1:$F$25,2,0)</f>
        <v>Attractive</v>
      </c>
      <c r="AA16" s="9" t="str">
        <f>VLOOKUP(I16&amp;" "&amp;J16,'Look up sheet'!$E$1:$F$25,2,0)</f>
        <v>Attractive</v>
      </c>
      <c r="AB16" s="9" t="str">
        <f>VLOOKUP(M16&amp;" "&amp;N16,'Look up sheet'!$E$1:$F$25,2,0)</f>
        <v>Reverse</v>
      </c>
      <c r="AC16" s="9" t="str">
        <f>VLOOKUP(S16&amp;" "&amp;T16,'Look up sheet'!$E$1:$F$25,2,0)</f>
        <v>One Dimensional</v>
      </c>
      <c r="AD16" s="9" t="str">
        <f>VLOOKUP(U16&amp;" "&amp;V16,'Look up sheet'!$E$1:$F$25,2,0)</f>
        <v>Reverse</v>
      </c>
      <c r="AE16" s="9" t="str">
        <f>VLOOKUP(Q16&amp;" "&amp;R16,'Look up sheet'!$E$1:$F$25,2,0)</f>
        <v>Attractive</v>
      </c>
      <c r="AF16" s="9" t="str">
        <f>VLOOKUP(K16&amp;" "&amp;L16,'Look up sheet'!$E$1:$F$25,2,0)</f>
        <v>Indifferent</v>
      </c>
    </row>
    <row r="17" spans="1:32" s="10" customFormat="1" ht="15.75" customHeight="1" x14ac:dyDescent="0.3">
      <c r="A17" s="8">
        <v>45067.896330208328</v>
      </c>
      <c r="B17" s="9" t="s">
        <v>22</v>
      </c>
      <c r="C17" s="9" t="s">
        <v>26</v>
      </c>
      <c r="D17" s="9" t="s">
        <v>23</v>
      </c>
      <c r="E17" s="12" t="s">
        <v>24</v>
      </c>
      <c r="F17" s="12" t="s">
        <v>26</v>
      </c>
      <c r="G17" s="9" t="s">
        <v>23</v>
      </c>
      <c r="H17" s="9" t="s">
        <v>26</v>
      </c>
      <c r="I17" s="12" t="s">
        <v>23</v>
      </c>
      <c r="J17" s="12" t="s">
        <v>26</v>
      </c>
      <c r="K17" s="9" t="s">
        <v>23</v>
      </c>
      <c r="L17" s="9" t="s">
        <v>26</v>
      </c>
      <c r="M17" s="12" t="s">
        <v>24</v>
      </c>
      <c r="N17" s="12" t="s">
        <v>24</v>
      </c>
      <c r="O17" s="9" t="s">
        <v>27</v>
      </c>
      <c r="P17" s="9" t="s">
        <v>25</v>
      </c>
      <c r="Q17" s="12" t="s">
        <v>23</v>
      </c>
      <c r="R17" s="12" t="s">
        <v>24</v>
      </c>
      <c r="S17" s="9" t="s">
        <v>23</v>
      </c>
      <c r="T17" s="9" t="s">
        <v>25</v>
      </c>
      <c r="U17" s="12" t="s">
        <v>26</v>
      </c>
      <c r="V17" s="12" t="s">
        <v>26</v>
      </c>
      <c r="W17" s="9" t="str">
        <f>VLOOKUP(O17&amp;" "&amp;P17,'Look up sheet'!$E$1:$F$25,2,0)</f>
        <v>Must be</v>
      </c>
      <c r="X17" s="9" t="str">
        <f>VLOOKUP(C17&amp;" "&amp;D17,'Look up sheet'!$E$1:$F$25,2,0)</f>
        <v>Reverse</v>
      </c>
      <c r="Y17" s="9" t="str">
        <f>VLOOKUP(E17&amp;" "&amp;F17,'Look up sheet'!$E$1:$F$25,2,0)</f>
        <v>Indifferent</v>
      </c>
      <c r="Z17" s="9" t="str">
        <f>VLOOKUP(G17&amp;" "&amp;H17,'Look up sheet'!$E$1:$F$25,2,0)</f>
        <v>Attractive</v>
      </c>
      <c r="AA17" s="9" t="str">
        <f>VLOOKUP(I17&amp;" "&amp;J17,'Look up sheet'!$E$1:$F$25,2,0)</f>
        <v>Attractive</v>
      </c>
      <c r="AB17" s="9" t="str">
        <f>VLOOKUP(M17&amp;" "&amp;N17,'Look up sheet'!$E$1:$F$25,2,0)</f>
        <v>Indifferent</v>
      </c>
      <c r="AC17" s="9" t="str">
        <f>VLOOKUP(S17&amp;" "&amp;T17,'Look up sheet'!$E$1:$F$25,2,0)</f>
        <v>One Dimensional</v>
      </c>
      <c r="AD17" s="9" t="str">
        <f>VLOOKUP(U17&amp;" "&amp;V17,'Look up sheet'!$E$1:$F$25,2,0)</f>
        <v>Indifferent</v>
      </c>
      <c r="AE17" s="9" t="str">
        <f>VLOOKUP(Q17&amp;" "&amp;R17,'Look up sheet'!$E$1:$F$25,2,0)</f>
        <v>Attractive</v>
      </c>
      <c r="AF17" s="9" t="str">
        <f>VLOOKUP(K17&amp;" "&amp;L17,'Look up sheet'!$E$1:$F$25,2,0)</f>
        <v>Attractive</v>
      </c>
    </row>
    <row r="18" spans="1:32" s="10" customFormat="1" ht="15.75" customHeight="1" x14ac:dyDescent="0.3">
      <c r="A18" s="8">
        <v>45068.271826909724</v>
      </c>
      <c r="B18" s="9" t="s">
        <v>22</v>
      </c>
      <c r="C18" s="9" t="s">
        <v>24</v>
      </c>
      <c r="D18" s="9" t="s">
        <v>24</v>
      </c>
      <c r="E18" s="12" t="s">
        <v>26</v>
      </c>
      <c r="F18" s="12" t="s">
        <v>26</v>
      </c>
      <c r="G18" s="9" t="s">
        <v>24</v>
      </c>
      <c r="H18" s="9" t="s">
        <v>24</v>
      </c>
      <c r="I18" s="12" t="s">
        <v>25</v>
      </c>
      <c r="J18" s="12" t="s">
        <v>23</v>
      </c>
      <c r="K18" s="9" t="s">
        <v>23</v>
      </c>
      <c r="L18" s="9" t="s">
        <v>25</v>
      </c>
      <c r="M18" s="12" t="s">
        <v>25</v>
      </c>
      <c r="N18" s="12" t="s">
        <v>23</v>
      </c>
      <c r="O18" s="9" t="s">
        <v>27</v>
      </c>
      <c r="P18" s="9" t="s">
        <v>25</v>
      </c>
      <c r="Q18" s="12" t="s">
        <v>23</v>
      </c>
      <c r="R18" s="12" t="s">
        <v>25</v>
      </c>
      <c r="S18" s="9" t="s">
        <v>27</v>
      </c>
      <c r="T18" s="9" t="s">
        <v>25</v>
      </c>
      <c r="U18" s="12" t="s">
        <v>24</v>
      </c>
      <c r="V18" s="12" t="s">
        <v>26</v>
      </c>
      <c r="W18" s="9" t="str">
        <f>VLOOKUP(O18&amp;" "&amp;P18,'Look up sheet'!$E$1:$F$25,2,0)</f>
        <v>Must be</v>
      </c>
      <c r="X18" s="9" t="str">
        <f>VLOOKUP(C18&amp;" "&amp;D18,'Look up sheet'!$E$1:$F$25,2,0)</f>
        <v>Indifferent</v>
      </c>
      <c r="Y18" s="9" t="str">
        <f>VLOOKUP(E18&amp;" "&amp;F18,'Look up sheet'!$E$1:$F$25,2,0)</f>
        <v>Indifferent</v>
      </c>
      <c r="Z18" s="9" t="str">
        <f>VLOOKUP(G18&amp;" "&amp;H18,'Look up sheet'!$E$1:$F$25,2,0)</f>
        <v>Indifferent</v>
      </c>
      <c r="AA18" s="9" t="str">
        <f>VLOOKUP(I18&amp;" "&amp;J18,'Look up sheet'!$E$1:$F$25,2,0)</f>
        <v>Reverse</v>
      </c>
      <c r="AB18" s="9" t="str">
        <f>VLOOKUP(M18&amp;" "&amp;N18,'Look up sheet'!$E$1:$F$25,2,0)</f>
        <v>Reverse</v>
      </c>
      <c r="AC18" s="9" t="str">
        <f>VLOOKUP(S18&amp;" "&amp;T18,'Look up sheet'!$E$1:$F$25,2,0)</f>
        <v>Must be</v>
      </c>
      <c r="AD18" s="9" t="str">
        <f>VLOOKUP(U18&amp;" "&amp;V18,'Look up sheet'!$E$1:$F$25,2,0)</f>
        <v>Indifferent</v>
      </c>
      <c r="AE18" s="9" t="str">
        <f>VLOOKUP(Q18&amp;" "&amp;R18,'Look up sheet'!$E$1:$F$25,2,0)</f>
        <v>One Dimensional</v>
      </c>
      <c r="AF18" s="9" t="str">
        <f>VLOOKUP(K18&amp;" "&amp;L18,'Look up sheet'!$E$1:$F$25,2,0)</f>
        <v>One Dimensional</v>
      </c>
    </row>
    <row r="19" spans="1:32" s="10" customFormat="1" ht="15.75" customHeight="1" x14ac:dyDescent="0.3">
      <c r="A19" s="8">
        <v>45068.493273263884</v>
      </c>
      <c r="B19" s="9" t="s">
        <v>28</v>
      </c>
      <c r="C19" s="9" t="s">
        <v>24</v>
      </c>
      <c r="D19" s="9" t="s">
        <v>24</v>
      </c>
      <c r="E19" s="12" t="s">
        <v>25</v>
      </c>
      <c r="F19" s="12" t="s">
        <v>27</v>
      </c>
      <c r="G19" s="9" t="s">
        <v>24</v>
      </c>
      <c r="H19" s="9" t="s">
        <v>24</v>
      </c>
      <c r="I19" s="12" t="s">
        <v>24</v>
      </c>
      <c r="J19" s="12" t="s">
        <v>24</v>
      </c>
      <c r="K19" s="9" t="s">
        <v>24</v>
      </c>
      <c r="L19" s="9" t="s">
        <v>24</v>
      </c>
      <c r="M19" s="12" t="s">
        <v>24</v>
      </c>
      <c r="N19" s="12" t="s">
        <v>24</v>
      </c>
      <c r="O19" s="9" t="s">
        <v>23</v>
      </c>
      <c r="P19" s="9" t="s">
        <v>23</v>
      </c>
      <c r="Q19" s="12" t="s">
        <v>23</v>
      </c>
      <c r="R19" s="12" t="s">
        <v>25</v>
      </c>
      <c r="S19" s="9" t="s">
        <v>23</v>
      </c>
      <c r="T19" s="9" t="s">
        <v>25</v>
      </c>
      <c r="U19" s="12" t="s">
        <v>24</v>
      </c>
      <c r="V19" s="12" t="s">
        <v>24</v>
      </c>
      <c r="W19" s="9" t="str">
        <f>VLOOKUP(O19&amp;" "&amp;P19,'Look up sheet'!$E$1:$F$25,2,0)</f>
        <v>Questionable</v>
      </c>
      <c r="X19" s="9" t="str">
        <f>VLOOKUP(C19&amp;" "&amp;D19,'Look up sheet'!$E$1:$F$25,2,0)</f>
        <v>Indifferent</v>
      </c>
      <c r="Y19" s="9" t="str">
        <f>VLOOKUP(E19&amp;" "&amp;F19,'Look up sheet'!$E$1:$F$25,2,0)</f>
        <v>Reverse</v>
      </c>
      <c r="Z19" s="9" t="str">
        <f>VLOOKUP(G19&amp;" "&amp;H19,'Look up sheet'!$E$1:$F$25,2,0)</f>
        <v>Indifferent</v>
      </c>
      <c r="AA19" s="9" t="str">
        <f>VLOOKUP(I19&amp;" "&amp;J19,'Look up sheet'!$E$1:$F$25,2,0)</f>
        <v>Indifferent</v>
      </c>
      <c r="AB19" s="9" t="str">
        <f>VLOOKUP(M19&amp;" "&amp;N19,'Look up sheet'!$E$1:$F$25,2,0)</f>
        <v>Indifferent</v>
      </c>
      <c r="AC19" s="9" t="str">
        <f>VLOOKUP(S19&amp;" "&amp;T19,'Look up sheet'!$E$1:$F$25,2,0)</f>
        <v>One Dimensional</v>
      </c>
      <c r="AD19" s="9" t="str">
        <f>VLOOKUP(U19&amp;" "&amp;V19,'Look up sheet'!$E$1:$F$25,2,0)</f>
        <v>Indifferent</v>
      </c>
      <c r="AE19" s="9" t="str">
        <f>VLOOKUP(Q19&amp;" "&amp;R19,'Look up sheet'!$E$1:$F$25,2,0)</f>
        <v>One Dimensional</v>
      </c>
      <c r="AF19" s="9" t="str">
        <f>VLOOKUP(K19&amp;" "&amp;L19,'Look up sheet'!$E$1:$F$25,2,0)</f>
        <v>Indifferent</v>
      </c>
    </row>
    <row r="20" spans="1:32" s="10" customFormat="1" ht="15.75" customHeight="1" x14ac:dyDescent="0.3">
      <c r="A20" s="8">
        <v>45068.546671608798</v>
      </c>
      <c r="B20" s="9" t="s">
        <v>22</v>
      </c>
      <c r="C20" s="9" t="s">
        <v>24</v>
      </c>
      <c r="D20" s="9" t="s">
        <v>23</v>
      </c>
      <c r="E20" s="12" t="s">
        <v>24</v>
      </c>
      <c r="F20" s="12" t="s">
        <v>24</v>
      </c>
      <c r="G20" s="9" t="s">
        <v>23</v>
      </c>
      <c r="H20" s="9" t="s">
        <v>26</v>
      </c>
      <c r="I20" s="12" t="s">
        <v>27</v>
      </c>
      <c r="J20" s="12" t="s">
        <v>25</v>
      </c>
      <c r="K20" s="9" t="s">
        <v>25</v>
      </c>
      <c r="L20" s="9" t="s">
        <v>23</v>
      </c>
      <c r="M20" s="12" t="s">
        <v>24</v>
      </c>
      <c r="N20" s="12" t="s">
        <v>24</v>
      </c>
      <c r="O20" s="9" t="s">
        <v>23</v>
      </c>
      <c r="P20" s="9" t="s">
        <v>24</v>
      </c>
      <c r="Q20" s="12" t="s">
        <v>23</v>
      </c>
      <c r="R20" s="12" t="s">
        <v>24</v>
      </c>
      <c r="S20" s="9" t="s">
        <v>23</v>
      </c>
      <c r="T20" s="9" t="s">
        <v>24</v>
      </c>
      <c r="U20" s="12" t="s">
        <v>26</v>
      </c>
      <c r="V20" s="12" t="s">
        <v>24</v>
      </c>
      <c r="W20" s="9" t="str">
        <f>VLOOKUP(O20&amp;" "&amp;P20,'Look up sheet'!$E$1:$F$25,2,0)</f>
        <v>Attractive</v>
      </c>
      <c r="X20" s="9" t="str">
        <f>VLOOKUP(C20&amp;" "&amp;D20,'Look up sheet'!$E$1:$F$25,2,0)</f>
        <v>Reverse</v>
      </c>
      <c r="Y20" s="9" t="str">
        <f>VLOOKUP(E20&amp;" "&amp;F20,'Look up sheet'!$E$1:$F$25,2,0)</f>
        <v>Indifferent</v>
      </c>
      <c r="Z20" s="9" t="str">
        <f>VLOOKUP(G20&amp;" "&amp;H20,'Look up sheet'!$E$1:$F$25,2,0)</f>
        <v>Attractive</v>
      </c>
      <c r="AA20" s="9" t="str">
        <f>VLOOKUP(I20&amp;" "&amp;J20,'Look up sheet'!$E$1:$F$25,2,0)</f>
        <v>Must be</v>
      </c>
      <c r="AB20" s="9" t="str">
        <f>VLOOKUP(M20&amp;" "&amp;N20,'Look up sheet'!$E$1:$F$25,2,0)</f>
        <v>Indifferent</v>
      </c>
      <c r="AC20" s="9" t="str">
        <f>VLOOKUP(S20&amp;" "&amp;T20,'Look up sheet'!$E$1:$F$25,2,0)</f>
        <v>Attractive</v>
      </c>
      <c r="AD20" s="9" t="str">
        <f>VLOOKUP(U20&amp;" "&amp;V20,'Look up sheet'!$E$1:$F$25,2,0)</f>
        <v>Indifferent</v>
      </c>
      <c r="AE20" s="9" t="str">
        <f>VLOOKUP(Q20&amp;" "&amp;R20,'Look up sheet'!$E$1:$F$25,2,0)</f>
        <v>Attractive</v>
      </c>
      <c r="AF20" s="9" t="str">
        <f>VLOOKUP(K20&amp;" "&amp;L20,'Look up sheet'!$E$1:$F$25,2,0)</f>
        <v>Reverse</v>
      </c>
    </row>
    <row r="21" spans="1:32" ht="15.75" customHeight="1" x14ac:dyDescent="0.3">
      <c r="A21" s="2">
        <v>45068.649638171293</v>
      </c>
      <c r="B21" s="1" t="s">
        <v>28</v>
      </c>
      <c r="C21" s="1" t="s">
        <v>25</v>
      </c>
      <c r="D21" s="1" t="s">
        <v>23</v>
      </c>
      <c r="E21" s="13" t="s">
        <v>23</v>
      </c>
      <c r="F21" s="13" t="s">
        <v>24</v>
      </c>
      <c r="G21" s="1" t="s">
        <v>25</v>
      </c>
      <c r="H21" s="1" t="s">
        <v>23</v>
      </c>
      <c r="I21" s="13" t="s">
        <v>26</v>
      </c>
      <c r="J21" s="13" t="s">
        <v>23</v>
      </c>
      <c r="K21" s="1" t="s">
        <v>25</v>
      </c>
      <c r="L21" s="1" t="s">
        <v>27</v>
      </c>
      <c r="M21" s="13" t="s">
        <v>27</v>
      </c>
      <c r="N21" s="13" t="s">
        <v>25</v>
      </c>
      <c r="O21" s="1" t="s">
        <v>27</v>
      </c>
      <c r="P21" s="1" t="s">
        <v>25</v>
      </c>
      <c r="Q21" s="13" t="s">
        <v>25</v>
      </c>
      <c r="R21" s="13" t="s">
        <v>27</v>
      </c>
      <c r="S21" s="1" t="s">
        <v>24</v>
      </c>
      <c r="T21" s="1" t="s">
        <v>26</v>
      </c>
      <c r="U21" s="13" t="s">
        <v>27</v>
      </c>
      <c r="V21" s="13" t="s">
        <v>25</v>
      </c>
      <c r="W21" s="1" t="str">
        <f>VLOOKUP(O21&amp;" "&amp;P21,'Look up sheet'!$E$1:$F$25,2,0)</f>
        <v>Must be</v>
      </c>
      <c r="X21" s="1" t="str">
        <f>VLOOKUP(C21&amp;" "&amp;D21,'Look up sheet'!$E$1:$F$25,2,0)</f>
        <v>Reverse</v>
      </c>
      <c r="Y21" s="1" t="str">
        <f>VLOOKUP(E21&amp;" "&amp;F21,'Look up sheet'!$E$1:$F$25,2,0)</f>
        <v>Attractive</v>
      </c>
      <c r="Z21" s="1" t="str">
        <f>VLOOKUP(G21&amp;" "&amp;H21,'Look up sheet'!$E$1:$F$25,2,0)</f>
        <v>Reverse</v>
      </c>
      <c r="AA21" s="1" t="str">
        <f>VLOOKUP(I21&amp;" "&amp;J21,'Look up sheet'!$E$1:$F$25,2,0)</f>
        <v>Reverse</v>
      </c>
      <c r="AB21" s="1" t="str">
        <f>VLOOKUP(M21&amp;" "&amp;N21,'Look up sheet'!$E$1:$F$25,2,0)</f>
        <v>Must be</v>
      </c>
      <c r="AC21" s="1" t="str">
        <f>VLOOKUP(S21&amp;" "&amp;T21,'Look up sheet'!$E$1:$F$25,2,0)</f>
        <v>Indifferent</v>
      </c>
      <c r="AD21" s="1" t="str">
        <f>VLOOKUP(U21&amp;" "&amp;V21,'Look up sheet'!$E$1:$F$25,2,0)</f>
        <v>Must be</v>
      </c>
      <c r="AE21" s="1" t="str">
        <f>VLOOKUP(Q21&amp;" "&amp;R21,'Look up sheet'!$E$1:$F$25,2,0)</f>
        <v>Reverse</v>
      </c>
      <c r="AF21" s="1" t="str">
        <f>VLOOKUP(K21&amp;" "&amp;L21,'Look up sheet'!$E$1:$F$25,2,0)</f>
        <v>Reverse</v>
      </c>
    </row>
  </sheetData>
  <autoFilter ref="A1:AF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F986-4F38-4A75-B9F2-309D16734B57}">
  <dimension ref="C1:H25"/>
  <sheetViews>
    <sheetView workbookViewId="0">
      <selection activeCell="E1" sqref="E1"/>
    </sheetView>
  </sheetViews>
  <sheetFormatPr defaultRowHeight="12.5" x14ac:dyDescent="0.25"/>
  <cols>
    <col min="3" max="4" width="18.90625" bestFit="1" customWidth="1"/>
    <col min="5" max="5" width="46" customWidth="1"/>
    <col min="6" max="6" width="14.36328125" bestFit="1" customWidth="1"/>
  </cols>
  <sheetData>
    <row r="1" spans="3:8" x14ac:dyDescent="0.25">
      <c r="C1" s="1" t="s">
        <v>23</v>
      </c>
      <c r="D1" s="1" t="s">
        <v>23</v>
      </c>
      <c r="E1" s="1" t="str">
        <f>C1&amp;" "&amp;D1</f>
        <v>I would like it I would like it</v>
      </c>
      <c r="F1" s="5" t="s">
        <v>39</v>
      </c>
      <c r="H1" s="5"/>
    </row>
    <row r="2" spans="3:8" x14ac:dyDescent="0.25">
      <c r="C2" s="1" t="s">
        <v>23</v>
      </c>
      <c r="D2" s="1" t="s">
        <v>27</v>
      </c>
      <c r="E2" s="1" t="str">
        <f t="shared" ref="E2:E25" si="0">C2&amp;" "&amp;D2</f>
        <v>I would like it It is a necessity</v>
      </c>
      <c r="F2" s="5" t="s">
        <v>40</v>
      </c>
      <c r="H2" s="5"/>
    </row>
    <row r="3" spans="3:8" x14ac:dyDescent="0.25">
      <c r="C3" s="1" t="s">
        <v>23</v>
      </c>
      <c r="D3" s="1" t="s">
        <v>24</v>
      </c>
      <c r="E3" s="1" t="str">
        <f t="shared" si="0"/>
        <v>I would like it I am neutral towards it</v>
      </c>
      <c r="F3" s="5" t="s">
        <v>40</v>
      </c>
      <c r="H3" s="5"/>
    </row>
    <row r="4" spans="3:8" x14ac:dyDescent="0.25">
      <c r="C4" s="1" t="s">
        <v>23</v>
      </c>
      <c r="D4" s="1" t="s">
        <v>26</v>
      </c>
      <c r="E4" s="1" t="str">
        <f t="shared" si="0"/>
        <v>I would like it I can live with it</v>
      </c>
      <c r="F4" s="5" t="s">
        <v>40</v>
      </c>
      <c r="H4" s="5"/>
    </row>
    <row r="5" spans="3:8" x14ac:dyDescent="0.25">
      <c r="C5" s="1" t="s">
        <v>23</v>
      </c>
      <c r="D5" s="1" t="s">
        <v>25</v>
      </c>
      <c r="E5" s="1" t="str">
        <f t="shared" si="0"/>
        <v>I would like it I dislike it</v>
      </c>
      <c r="F5" s="5" t="s">
        <v>41</v>
      </c>
      <c r="H5" s="5"/>
    </row>
    <row r="6" spans="3:8" x14ac:dyDescent="0.25">
      <c r="C6" s="1" t="s">
        <v>27</v>
      </c>
      <c r="D6" s="1" t="s">
        <v>23</v>
      </c>
      <c r="E6" s="1" t="str">
        <f t="shared" si="0"/>
        <v>It is a necessity I would like it</v>
      </c>
      <c r="F6" s="5" t="s">
        <v>44</v>
      </c>
      <c r="H6" s="5"/>
    </row>
    <row r="7" spans="3:8" x14ac:dyDescent="0.25">
      <c r="C7" s="1" t="s">
        <v>27</v>
      </c>
      <c r="D7" s="1" t="s">
        <v>27</v>
      </c>
      <c r="E7" s="1" t="str">
        <f t="shared" si="0"/>
        <v>It is a necessity It is a necessity</v>
      </c>
      <c r="F7" s="5" t="s">
        <v>43</v>
      </c>
    </row>
    <row r="8" spans="3:8" x14ac:dyDescent="0.25">
      <c r="C8" s="1" t="s">
        <v>27</v>
      </c>
      <c r="D8" s="1" t="s">
        <v>24</v>
      </c>
      <c r="E8" s="1" t="str">
        <f t="shared" si="0"/>
        <v>It is a necessity I am neutral towards it</v>
      </c>
      <c r="F8" s="5" t="s">
        <v>43</v>
      </c>
    </row>
    <row r="9" spans="3:8" x14ac:dyDescent="0.25">
      <c r="C9" s="1" t="s">
        <v>27</v>
      </c>
      <c r="D9" s="1" t="s">
        <v>26</v>
      </c>
      <c r="E9" s="1" t="str">
        <f t="shared" si="0"/>
        <v>It is a necessity I can live with it</v>
      </c>
      <c r="F9" s="5" t="s">
        <v>43</v>
      </c>
    </row>
    <row r="10" spans="3:8" x14ac:dyDescent="0.25">
      <c r="C10" s="1" t="s">
        <v>27</v>
      </c>
      <c r="D10" s="1" t="s">
        <v>25</v>
      </c>
      <c r="E10" s="1" t="str">
        <f t="shared" si="0"/>
        <v>It is a necessity I dislike it</v>
      </c>
      <c r="F10" s="5" t="s">
        <v>42</v>
      </c>
    </row>
    <row r="11" spans="3:8" x14ac:dyDescent="0.25">
      <c r="C11" s="1" t="s">
        <v>24</v>
      </c>
      <c r="D11" s="1" t="s">
        <v>23</v>
      </c>
      <c r="E11" s="1" t="str">
        <f t="shared" si="0"/>
        <v>I am neutral towards it I would like it</v>
      </c>
      <c r="F11" s="5" t="s">
        <v>44</v>
      </c>
    </row>
    <row r="12" spans="3:8" x14ac:dyDescent="0.25">
      <c r="C12" s="1" t="s">
        <v>24</v>
      </c>
      <c r="D12" s="1" t="s">
        <v>27</v>
      </c>
      <c r="E12" s="1" t="str">
        <f t="shared" si="0"/>
        <v>I am neutral towards it It is a necessity</v>
      </c>
      <c r="F12" s="5" t="s">
        <v>43</v>
      </c>
    </row>
    <row r="13" spans="3:8" x14ac:dyDescent="0.25">
      <c r="C13" s="1" t="s">
        <v>24</v>
      </c>
      <c r="D13" s="1" t="s">
        <v>24</v>
      </c>
      <c r="E13" s="1" t="str">
        <f t="shared" si="0"/>
        <v>I am neutral towards it I am neutral towards it</v>
      </c>
      <c r="F13" s="5" t="s">
        <v>43</v>
      </c>
    </row>
    <row r="14" spans="3:8" x14ac:dyDescent="0.25">
      <c r="C14" s="1" t="s">
        <v>24</v>
      </c>
      <c r="D14" s="1" t="s">
        <v>26</v>
      </c>
      <c r="E14" s="1" t="str">
        <f t="shared" si="0"/>
        <v>I am neutral towards it I can live with it</v>
      </c>
      <c r="F14" s="5" t="s">
        <v>43</v>
      </c>
    </row>
    <row r="15" spans="3:8" x14ac:dyDescent="0.25">
      <c r="C15" s="1" t="s">
        <v>24</v>
      </c>
      <c r="D15" s="1" t="s">
        <v>25</v>
      </c>
      <c r="E15" s="1" t="str">
        <f t="shared" si="0"/>
        <v>I am neutral towards it I dislike it</v>
      </c>
      <c r="F15" s="5" t="s">
        <v>42</v>
      </c>
    </row>
    <row r="16" spans="3:8" x14ac:dyDescent="0.25">
      <c r="C16" s="1" t="s">
        <v>26</v>
      </c>
      <c r="D16" s="1" t="s">
        <v>23</v>
      </c>
      <c r="E16" s="1" t="str">
        <f t="shared" si="0"/>
        <v>I can live with it I would like it</v>
      </c>
      <c r="F16" s="5" t="s">
        <v>44</v>
      </c>
    </row>
    <row r="17" spans="3:6" x14ac:dyDescent="0.25">
      <c r="C17" s="1" t="s">
        <v>26</v>
      </c>
      <c r="D17" s="1" t="s">
        <v>27</v>
      </c>
      <c r="E17" s="1" t="str">
        <f t="shared" si="0"/>
        <v>I can live with it It is a necessity</v>
      </c>
      <c r="F17" s="5" t="s">
        <v>43</v>
      </c>
    </row>
    <row r="18" spans="3:6" x14ac:dyDescent="0.25">
      <c r="C18" s="1" t="s">
        <v>26</v>
      </c>
      <c r="D18" s="1" t="s">
        <v>24</v>
      </c>
      <c r="E18" s="1" t="str">
        <f t="shared" si="0"/>
        <v>I can live with it I am neutral towards it</v>
      </c>
      <c r="F18" s="5" t="s">
        <v>43</v>
      </c>
    </row>
    <row r="19" spans="3:6" x14ac:dyDescent="0.25">
      <c r="C19" s="1" t="s">
        <v>26</v>
      </c>
      <c r="D19" s="1" t="s">
        <v>26</v>
      </c>
      <c r="E19" s="1" t="str">
        <f t="shared" si="0"/>
        <v>I can live with it I can live with it</v>
      </c>
      <c r="F19" s="5" t="s">
        <v>43</v>
      </c>
    </row>
    <row r="20" spans="3:6" x14ac:dyDescent="0.25">
      <c r="C20" s="1" t="s">
        <v>26</v>
      </c>
      <c r="D20" s="1" t="s">
        <v>25</v>
      </c>
      <c r="E20" s="1" t="str">
        <f t="shared" si="0"/>
        <v>I can live with it I dislike it</v>
      </c>
      <c r="F20" s="5" t="s">
        <v>42</v>
      </c>
    </row>
    <row r="21" spans="3:6" x14ac:dyDescent="0.25">
      <c r="C21" s="1" t="s">
        <v>25</v>
      </c>
      <c r="D21" s="1" t="s">
        <v>23</v>
      </c>
      <c r="E21" s="1" t="str">
        <f t="shared" si="0"/>
        <v>I dislike it I would like it</v>
      </c>
      <c r="F21" s="5" t="s">
        <v>44</v>
      </c>
    </row>
    <row r="22" spans="3:6" x14ac:dyDescent="0.25">
      <c r="C22" s="1" t="s">
        <v>25</v>
      </c>
      <c r="D22" s="1" t="s">
        <v>27</v>
      </c>
      <c r="E22" s="1" t="str">
        <f t="shared" si="0"/>
        <v>I dislike it It is a necessity</v>
      </c>
      <c r="F22" s="5" t="s">
        <v>44</v>
      </c>
    </row>
    <row r="23" spans="3:6" x14ac:dyDescent="0.25">
      <c r="C23" s="1" t="s">
        <v>25</v>
      </c>
      <c r="D23" s="1" t="s">
        <v>24</v>
      </c>
      <c r="E23" s="1" t="str">
        <f t="shared" si="0"/>
        <v>I dislike it I am neutral towards it</v>
      </c>
      <c r="F23" s="5" t="s">
        <v>44</v>
      </c>
    </row>
    <row r="24" spans="3:6" x14ac:dyDescent="0.25">
      <c r="C24" s="1" t="s">
        <v>25</v>
      </c>
      <c r="D24" s="1" t="s">
        <v>26</v>
      </c>
      <c r="E24" s="1" t="str">
        <f t="shared" si="0"/>
        <v>I dislike it I can live with it</v>
      </c>
      <c r="F24" s="5" t="s">
        <v>44</v>
      </c>
    </row>
    <row r="25" spans="3:6" x14ac:dyDescent="0.25">
      <c r="C25" s="1" t="s">
        <v>25</v>
      </c>
      <c r="D25" s="1" t="s">
        <v>25</v>
      </c>
      <c r="E25" s="1" t="str">
        <f t="shared" si="0"/>
        <v>I dislike it I dislike it</v>
      </c>
      <c r="F25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8A05-E4CD-4217-886F-3EDCA3215D06}">
  <dimension ref="A1:O18"/>
  <sheetViews>
    <sheetView workbookViewId="0">
      <selection activeCell="J12" sqref="J12"/>
    </sheetView>
  </sheetViews>
  <sheetFormatPr defaultRowHeight="12.5" x14ac:dyDescent="0.25"/>
  <cols>
    <col min="1" max="1" width="10.54296875" bestFit="1" customWidth="1"/>
    <col min="2" max="2" width="8.36328125" bestFit="1" customWidth="1"/>
    <col min="3" max="3" width="14.36328125" bestFit="1" customWidth="1"/>
    <col min="4" max="4" width="7.26953125" bestFit="1" customWidth="1"/>
    <col min="5" max="5" width="8.81640625" bestFit="1" customWidth="1"/>
    <col min="6" max="6" width="7.453125" bestFit="1" customWidth="1"/>
    <col min="7" max="7" width="11.26953125" bestFit="1" customWidth="1"/>
    <col min="9" max="9" width="14.36328125" bestFit="1" customWidth="1"/>
    <col min="10" max="10" width="17.36328125" bestFit="1" customWidth="1"/>
    <col min="11" max="11" width="15" bestFit="1" customWidth="1"/>
  </cols>
  <sheetData>
    <row r="1" spans="1:15" x14ac:dyDescent="0.25">
      <c r="A1" s="5" t="s">
        <v>45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39</v>
      </c>
      <c r="H1" s="5" t="s">
        <v>46</v>
      </c>
      <c r="I1" s="5" t="s">
        <v>47</v>
      </c>
      <c r="J1" s="5" t="s">
        <v>49</v>
      </c>
      <c r="K1" s="5" t="s">
        <v>48</v>
      </c>
    </row>
    <row r="2" spans="1:15" x14ac:dyDescent="0.25">
      <c r="A2" t="s">
        <v>29</v>
      </c>
      <c r="B2">
        <f>COUNTIF('Form Responses 1'!$W$2:$W$21,Summary_All!B$1)</f>
        <v>10</v>
      </c>
      <c r="C2">
        <f>COUNTIF('Form Responses 1'!$W$2:$W$21,Summary_All!C$1)</f>
        <v>4</v>
      </c>
      <c r="D2">
        <f>COUNTIF('Form Responses 1'!$W$2:$W$21,Summary_All!D$1)</f>
        <v>4</v>
      </c>
      <c r="E2">
        <f>COUNTIF('Form Responses 1'!$W$2:$W$21,Summary_All!E$1)</f>
        <v>1</v>
      </c>
      <c r="F2">
        <f>COUNTIF('Form Responses 1'!$W$2:$W$21,Summary_All!F$1)</f>
        <v>0</v>
      </c>
      <c r="G2">
        <f>COUNTIF('Form Responses 1'!$W$2:$W$21,Summary_All!G$1)</f>
        <v>1</v>
      </c>
      <c r="H2" s="5">
        <f>SUM(B2:G2)</f>
        <v>20</v>
      </c>
      <c r="I2" s="5" t="s">
        <v>40</v>
      </c>
      <c r="J2" s="6">
        <f>(D2+C2)/(B2+C2+D2+E2)</f>
        <v>0.42105263157894735</v>
      </c>
      <c r="K2" s="6">
        <f t="shared" ref="K2:K11" si="0">(B2+C2)/(B2+C2+D2+E2)</f>
        <v>0.73684210526315785</v>
      </c>
    </row>
    <row r="3" spans="1:15" x14ac:dyDescent="0.25">
      <c r="A3" t="s">
        <v>30</v>
      </c>
      <c r="B3">
        <f>COUNTIF('Form Responses 1'!$X$2:$X$21,Summary_All!B$1)</f>
        <v>0</v>
      </c>
      <c r="C3">
        <f>COUNTIF('Form Responses 1'!$X$2:$X$21,Summary_All!C$1)</f>
        <v>0</v>
      </c>
      <c r="D3">
        <f>COUNTIF('Form Responses 1'!$X$2:$X$21,Summary_All!D$1)</f>
        <v>0</v>
      </c>
      <c r="E3">
        <f>COUNTIF('Form Responses 1'!$X$2:$X$21,Summary_All!E$1)</f>
        <v>13</v>
      </c>
      <c r="F3">
        <f>COUNTIF('Form Responses 1'!$X$2:$X$21,Summary_All!F$1)</f>
        <v>7</v>
      </c>
      <c r="G3">
        <f>COUNTIF('Form Responses 1'!$X$2:$X$21,Summary_All!G$1)</f>
        <v>0</v>
      </c>
      <c r="H3" s="5">
        <f t="shared" ref="H3:H11" si="1">SUM(B3:G3)</f>
        <v>20</v>
      </c>
      <c r="I3" s="5" t="s">
        <v>43</v>
      </c>
      <c r="J3" s="6">
        <f t="shared" ref="J3:J11" si="2">(D3+C3)/(B3+C3+D3+E3)</f>
        <v>0</v>
      </c>
      <c r="K3" s="6">
        <f t="shared" si="0"/>
        <v>0</v>
      </c>
    </row>
    <row r="4" spans="1:15" x14ac:dyDescent="0.25">
      <c r="A4" t="s">
        <v>31</v>
      </c>
      <c r="B4">
        <f>COUNTIF('Form Responses 1'!$Y$2:$Y$21,Summary_All!B$1)</f>
        <v>2</v>
      </c>
      <c r="C4">
        <f>COUNTIF('Form Responses 1'!$Y$2:$Y$21,Summary_All!C$1)</f>
        <v>1</v>
      </c>
      <c r="D4">
        <f>COUNTIF('Form Responses 1'!$Y$2:$Y$21,Summary_All!D$1)</f>
        <v>0</v>
      </c>
      <c r="E4">
        <f>COUNTIF('Form Responses 1'!$Y$2:$Y$21,Summary_All!E$1)</f>
        <v>9</v>
      </c>
      <c r="F4">
        <f>COUNTIF('Form Responses 1'!$Y$2:$Y$21,Summary_All!F$1)</f>
        <v>7</v>
      </c>
      <c r="G4">
        <f>COUNTIF('Form Responses 1'!$Y$2:$Y$21,Summary_All!G$1)</f>
        <v>1</v>
      </c>
      <c r="H4" s="5">
        <f t="shared" si="1"/>
        <v>20</v>
      </c>
      <c r="I4" s="5" t="s">
        <v>43</v>
      </c>
      <c r="J4" s="6">
        <f t="shared" si="2"/>
        <v>8.3333333333333329E-2</v>
      </c>
      <c r="K4" s="6">
        <f t="shared" si="0"/>
        <v>0.25</v>
      </c>
    </row>
    <row r="5" spans="1:15" x14ac:dyDescent="0.25">
      <c r="A5" t="s">
        <v>32</v>
      </c>
      <c r="B5">
        <f>COUNTIF('Form Responses 1'!$Z$2:$Z$21,Summary_All!B$1)</f>
        <v>7</v>
      </c>
      <c r="C5">
        <f>COUNTIF('Form Responses 1'!$Z$2:$Z$21,Summary_All!C$1)</f>
        <v>1</v>
      </c>
      <c r="D5">
        <f>COUNTIF('Form Responses 1'!$Z$2:$Z$21,Summary_All!D$1)</f>
        <v>2</v>
      </c>
      <c r="E5">
        <f>COUNTIF('Form Responses 1'!$Z$2:$Z$21,Summary_All!E$1)</f>
        <v>8</v>
      </c>
      <c r="F5">
        <f>COUNTIF('Form Responses 1'!$Z$2:$Z$21,Summary_All!F$1)</f>
        <v>2</v>
      </c>
      <c r="G5">
        <f>COUNTIF('Form Responses 1'!$Z$2:$Z$21,Summary_All!G$1)</f>
        <v>0</v>
      </c>
      <c r="H5" s="5">
        <f t="shared" si="1"/>
        <v>20</v>
      </c>
      <c r="I5" s="5" t="s">
        <v>43</v>
      </c>
      <c r="J5" s="6">
        <f t="shared" si="2"/>
        <v>0.16666666666666666</v>
      </c>
      <c r="K5" s="6">
        <f t="shared" si="0"/>
        <v>0.44444444444444442</v>
      </c>
    </row>
    <row r="6" spans="1:15" x14ac:dyDescent="0.25">
      <c r="A6" t="s">
        <v>33</v>
      </c>
      <c r="B6">
        <f>COUNTIF('Form Responses 1'!$AA$2:$AA$21,Summary_All!B$1)</f>
        <v>6</v>
      </c>
      <c r="C6">
        <f>COUNTIF('Form Responses 1'!$AA$2:$AA$21,Summary_All!C$1)</f>
        <v>1</v>
      </c>
      <c r="D6">
        <f>COUNTIF('Form Responses 1'!$AA$2:$AA$21,Summary_All!D$1)</f>
        <v>1</v>
      </c>
      <c r="E6">
        <f>COUNTIF('Form Responses 1'!$AA$2:$AA$21,Summary_All!E$1)</f>
        <v>9</v>
      </c>
      <c r="F6">
        <f>COUNTIF('Form Responses 1'!$AA$2:$AA$21,Summary_All!F$1)</f>
        <v>3</v>
      </c>
      <c r="G6">
        <f>COUNTIF('Form Responses 1'!$AA$2:$AA$21,Summary_All!G$1)</f>
        <v>0</v>
      </c>
      <c r="H6" s="5">
        <f t="shared" si="1"/>
        <v>20</v>
      </c>
      <c r="I6" s="5" t="s">
        <v>43</v>
      </c>
      <c r="J6" s="6">
        <f t="shared" si="2"/>
        <v>0.11764705882352941</v>
      </c>
      <c r="K6" s="6">
        <f t="shared" si="0"/>
        <v>0.41176470588235292</v>
      </c>
    </row>
    <row r="7" spans="1:15" x14ac:dyDescent="0.25">
      <c r="A7" t="s">
        <v>34</v>
      </c>
      <c r="B7">
        <f>COUNTIF('Form Responses 1'!$AB$2:$AB$21,Summary_All!B$1)</f>
        <v>0</v>
      </c>
      <c r="C7">
        <f>COUNTIF('Form Responses 1'!$AB$2:$AB$21,Summary_All!C$1)</f>
        <v>0</v>
      </c>
      <c r="D7">
        <f>COUNTIF('Form Responses 1'!$AB$2:$AB$21,Summary_All!D$1)</f>
        <v>1</v>
      </c>
      <c r="E7">
        <f>COUNTIF('Form Responses 1'!$AB$2:$AB$21,Summary_All!E$1)</f>
        <v>11</v>
      </c>
      <c r="F7">
        <f>COUNTIF('Form Responses 1'!$AB$2:$AB$21,Summary_All!F$1)</f>
        <v>8</v>
      </c>
      <c r="G7">
        <f>COUNTIF('Form Responses 1'!$AB$2:$AB$21,Summary_All!G$1)</f>
        <v>0</v>
      </c>
      <c r="H7" s="5">
        <f t="shared" si="1"/>
        <v>20</v>
      </c>
      <c r="I7" s="5" t="s">
        <v>43</v>
      </c>
      <c r="J7" s="6">
        <f t="shared" si="2"/>
        <v>8.3333333333333329E-2</v>
      </c>
      <c r="K7" s="6">
        <f t="shared" si="0"/>
        <v>0</v>
      </c>
    </row>
    <row r="8" spans="1:15" x14ac:dyDescent="0.25">
      <c r="A8" t="s">
        <v>35</v>
      </c>
      <c r="B8">
        <f>COUNTIF('Form Responses 1'!$AC$2:$AC$21,Summary_All!B$1)</f>
        <v>6</v>
      </c>
      <c r="C8">
        <f>COUNTIF('Form Responses 1'!$AC$2:$AC$21,Summary_All!C$1)</f>
        <v>8</v>
      </c>
      <c r="D8">
        <f>COUNTIF('Form Responses 1'!$AC$2:$AC$21,Summary_All!D$1)</f>
        <v>1</v>
      </c>
      <c r="E8">
        <f>COUNTIF('Form Responses 1'!$AC$2:$AC$21,Summary_All!E$1)</f>
        <v>5</v>
      </c>
      <c r="F8">
        <f>COUNTIF('Form Responses 1'!$AC$2:$AC$21,Summary_All!F$1)</f>
        <v>0</v>
      </c>
      <c r="G8">
        <f>COUNTIF('Form Responses 1'!$AC$2:$AC$21,Summary_All!G$1)</f>
        <v>0</v>
      </c>
      <c r="H8" s="5">
        <f t="shared" si="1"/>
        <v>20</v>
      </c>
      <c r="I8" s="5" t="s">
        <v>41</v>
      </c>
      <c r="J8" s="6">
        <f t="shared" si="2"/>
        <v>0.45</v>
      </c>
      <c r="K8" s="6">
        <f t="shared" si="0"/>
        <v>0.7</v>
      </c>
    </row>
    <row r="9" spans="1:15" x14ac:dyDescent="0.25">
      <c r="A9" t="s">
        <v>36</v>
      </c>
      <c r="B9">
        <f>COUNTIF('Form Responses 1'!$AD$2:$AD$21,Summary_All!B$1)</f>
        <v>2</v>
      </c>
      <c r="C9">
        <f>COUNTIF('Form Responses 1'!$AD$2:$AD$21,Summary_All!C$1)</f>
        <v>1</v>
      </c>
      <c r="D9">
        <f>COUNTIF('Form Responses 1'!$AD$2:$AD$21,Summary_All!D$1)</f>
        <v>2</v>
      </c>
      <c r="E9">
        <f>COUNTIF('Form Responses 1'!$AD$2:$AD$21,Summary_All!E$1)</f>
        <v>10</v>
      </c>
      <c r="F9">
        <f>COUNTIF('Form Responses 1'!$AD$2:$AD$21,Summary_All!F$1)</f>
        <v>5</v>
      </c>
      <c r="G9">
        <f>COUNTIF('Form Responses 1'!$AD$2:$AD$21,Summary_All!G$1)</f>
        <v>0</v>
      </c>
      <c r="H9" s="5">
        <f t="shared" si="1"/>
        <v>20</v>
      </c>
      <c r="I9" s="5" t="s">
        <v>43</v>
      </c>
      <c r="J9" s="6">
        <f t="shared" si="2"/>
        <v>0.2</v>
      </c>
      <c r="K9" s="6">
        <f t="shared" si="0"/>
        <v>0.2</v>
      </c>
    </row>
    <row r="10" spans="1:15" x14ac:dyDescent="0.25">
      <c r="A10" t="s">
        <v>37</v>
      </c>
      <c r="B10">
        <f>COUNTIF('Form Responses 1'!$AE$2:$AE$21,Summary_All!B$1)</f>
        <v>5</v>
      </c>
      <c r="C10">
        <f>COUNTIF('Form Responses 1'!$AE$2:$AE$21,Summary_All!C$1)</f>
        <v>6</v>
      </c>
      <c r="D10">
        <f>COUNTIF('Form Responses 1'!$AE$2:$AE$21,Summary_All!D$1)</f>
        <v>2</v>
      </c>
      <c r="E10">
        <f>COUNTIF('Form Responses 1'!$AE$2:$AE$21,Summary_All!E$1)</f>
        <v>5</v>
      </c>
      <c r="F10">
        <f>COUNTIF('Form Responses 1'!$AE$2:$AE$21,Summary_All!F$1)</f>
        <v>2</v>
      </c>
      <c r="G10">
        <f>COUNTIF('Form Responses 1'!$AE$2:$AE$21,Summary_All!G$1)</f>
        <v>0</v>
      </c>
      <c r="H10" s="5">
        <f t="shared" si="1"/>
        <v>20</v>
      </c>
      <c r="I10" s="5" t="s">
        <v>41</v>
      </c>
      <c r="J10" s="6">
        <f t="shared" si="2"/>
        <v>0.44444444444444442</v>
      </c>
      <c r="K10" s="6">
        <f t="shared" si="0"/>
        <v>0.61111111111111116</v>
      </c>
    </row>
    <row r="11" spans="1:15" x14ac:dyDescent="0.25">
      <c r="A11" t="s">
        <v>38</v>
      </c>
      <c r="B11">
        <f>COUNTIF('Form Responses 1'!$AF$2:$AF$21,Summary_All!B$1)</f>
        <v>7</v>
      </c>
      <c r="C11">
        <f>COUNTIF('Form Responses 1'!$AF$2:$AF$21,Summary_All!C$1)</f>
        <v>2</v>
      </c>
      <c r="D11">
        <f>COUNTIF('Form Responses 1'!$AF$2:$AF$21,Summary_All!D$1)</f>
        <v>0</v>
      </c>
      <c r="E11">
        <f>COUNTIF('Form Responses 1'!$AF$2:$AF$21,Summary_All!E$1)</f>
        <v>7</v>
      </c>
      <c r="F11">
        <f>COUNTIF('Form Responses 1'!$AF$2:$AF$21,Summary_All!F$1)</f>
        <v>4</v>
      </c>
      <c r="G11">
        <f>COUNTIF('Form Responses 1'!$AF$2:$AF$21,Summary_All!G$1)</f>
        <v>0</v>
      </c>
      <c r="H11" s="5">
        <f t="shared" si="1"/>
        <v>20</v>
      </c>
      <c r="I11" s="5" t="s">
        <v>40</v>
      </c>
      <c r="J11" s="6">
        <f t="shared" si="2"/>
        <v>0.125</v>
      </c>
      <c r="K11" s="6">
        <f t="shared" si="0"/>
        <v>0.5625</v>
      </c>
    </row>
    <row r="14" spans="1:15" ht="13" x14ac:dyDescent="0.3">
      <c r="K14" s="7" t="s">
        <v>51</v>
      </c>
      <c r="M14" s="7" t="s">
        <v>52</v>
      </c>
      <c r="O14" s="7" t="s">
        <v>43</v>
      </c>
    </row>
    <row r="15" spans="1:15" x14ac:dyDescent="0.25">
      <c r="K15" s="5" t="s">
        <v>29</v>
      </c>
      <c r="M15" s="5" t="s">
        <v>38</v>
      </c>
      <c r="O15" s="5" t="s">
        <v>30</v>
      </c>
    </row>
    <row r="16" spans="1:15" x14ac:dyDescent="0.25">
      <c r="K16" s="5" t="s">
        <v>50</v>
      </c>
      <c r="M16" s="5" t="s">
        <v>53</v>
      </c>
      <c r="O16" s="5" t="s">
        <v>54</v>
      </c>
    </row>
    <row r="17" spans="11:15" x14ac:dyDescent="0.25">
      <c r="K17" s="5" t="s">
        <v>37</v>
      </c>
      <c r="M17" s="5" t="s">
        <v>32</v>
      </c>
      <c r="O17" s="5" t="s">
        <v>34</v>
      </c>
    </row>
    <row r="18" spans="11:15" x14ac:dyDescent="0.25">
      <c r="O18" s="5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D4D4-0AA1-45AF-B916-F5B3BE053D7E}">
  <dimension ref="A1:Q18"/>
  <sheetViews>
    <sheetView workbookViewId="0">
      <selection activeCell="I11" sqref="I11"/>
    </sheetView>
  </sheetViews>
  <sheetFormatPr defaultRowHeight="12.5" x14ac:dyDescent="0.25"/>
  <cols>
    <col min="1" max="1" width="10.54296875" bestFit="1" customWidth="1"/>
    <col min="2" max="2" width="8.36328125" bestFit="1" customWidth="1"/>
    <col min="3" max="3" width="14.36328125" bestFit="1" customWidth="1"/>
    <col min="4" max="4" width="7.26953125" bestFit="1" customWidth="1"/>
    <col min="5" max="5" width="8.81640625" bestFit="1" customWidth="1"/>
    <col min="6" max="6" width="7.453125" bestFit="1" customWidth="1"/>
    <col min="7" max="7" width="11.26953125" bestFit="1" customWidth="1"/>
    <col min="9" max="9" width="14.36328125" bestFit="1" customWidth="1"/>
    <col min="10" max="10" width="17.36328125" bestFit="1" customWidth="1"/>
    <col min="11" max="11" width="15" bestFit="1" customWidth="1"/>
  </cols>
  <sheetData>
    <row r="1" spans="1:17" x14ac:dyDescent="0.25">
      <c r="A1" s="5" t="s">
        <v>45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39</v>
      </c>
      <c r="H1" s="5" t="s">
        <v>46</v>
      </c>
      <c r="I1" s="5" t="s">
        <v>47</v>
      </c>
      <c r="J1" s="5" t="s">
        <v>49</v>
      </c>
      <c r="K1" s="5" t="s">
        <v>48</v>
      </c>
    </row>
    <row r="2" spans="1:17" x14ac:dyDescent="0.25">
      <c r="A2" t="s">
        <v>29</v>
      </c>
      <c r="B2">
        <f>COUNTIFS('Form Responses 1'!$W$2:$W$21,Summary_Regs!B$1,'Form Responses 1'!$B$2:$B$21,"Yes")</f>
        <v>6</v>
      </c>
      <c r="C2">
        <f>COUNTIFS('Form Responses 1'!$W$2:$W$21,Summary_Regs!C$1,'Form Responses 1'!$B$2:$B$21,"Yes")</f>
        <v>1</v>
      </c>
      <c r="D2">
        <f>COUNTIFS('Form Responses 1'!$W$2:$W$21,Summary_Regs!D$1,'Form Responses 1'!$B$2:$B$21,"Yes")</f>
        <v>3</v>
      </c>
      <c r="E2">
        <f>COUNTIFS('Form Responses 1'!$W$2:$W$21,Summary_Regs!E$1,'Form Responses 1'!$B$2:$B$21,"Yes")</f>
        <v>0</v>
      </c>
      <c r="F2">
        <f>COUNTIFS('Form Responses 1'!$W$2:$W$21,Summary_Regs!F$1,'Form Responses 1'!$B$2:$B$21,"Yes")</f>
        <v>0</v>
      </c>
      <c r="G2">
        <f>COUNTIFS('Form Responses 1'!$W$2:$W$21,Summary_Regs!G$1,'Form Responses 1'!$B$2:$B$21,"Yes")</f>
        <v>0</v>
      </c>
      <c r="H2" s="5">
        <f>SUM(B2:G2)</f>
        <v>10</v>
      </c>
      <c r="I2" s="5" t="s">
        <v>40</v>
      </c>
      <c r="J2" s="6">
        <f>(D2+C2)/(B2+C2+D2+E2)</f>
        <v>0.4</v>
      </c>
      <c r="K2" s="6">
        <f t="shared" ref="K2:K11" si="0">(B2+C2)/(B2+C2+D2+E2)</f>
        <v>0.7</v>
      </c>
    </row>
    <row r="3" spans="1:17" x14ac:dyDescent="0.25">
      <c r="A3" t="s">
        <v>30</v>
      </c>
      <c r="B3">
        <f>COUNTIFS('Form Responses 1'!$X$2:$X$21,Summary_Regs!B$1,'Form Responses 1'!$B$2:$B$21,"Yes")</f>
        <v>0</v>
      </c>
      <c r="C3">
        <f>COUNTIFS('Form Responses 1'!$X$2:$X$21,Summary_Regs!C$1,'Form Responses 1'!$B$2:$B$21,"Yes")</f>
        <v>0</v>
      </c>
      <c r="D3">
        <f>COUNTIFS('Form Responses 1'!$X$2:$X$21,Summary_Regs!D$1,'Form Responses 1'!$B$2:$B$21,"Yes")</f>
        <v>0</v>
      </c>
      <c r="E3">
        <f>COUNTIFS('Form Responses 1'!$X$2:$X$21,Summary_Regs!E$1,'Form Responses 1'!$B$2:$B$21,"Yes")</f>
        <v>6</v>
      </c>
      <c r="F3">
        <f>COUNTIFS('Form Responses 1'!$X$2:$X$21,Summary_Regs!F$1,'Form Responses 1'!$B$2:$B$21,"Yes")</f>
        <v>4</v>
      </c>
      <c r="G3">
        <f>COUNTIFS('Form Responses 1'!$X$2:$X$21,Summary_Regs!G$1,'Form Responses 1'!$B$2:$B$21,"Yes")</f>
        <v>0</v>
      </c>
      <c r="H3" s="5">
        <f t="shared" ref="H3:H11" si="1">SUM(B3:G3)</f>
        <v>10</v>
      </c>
      <c r="I3" s="5" t="s">
        <v>43</v>
      </c>
      <c r="J3" s="6">
        <f t="shared" ref="J3:J11" si="2">(D3+C3)/(B3+C3+D3+E3)</f>
        <v>0</v>
      </c>
      <c r="K3" s="6">
        <f t="shared" si="0"/>
        <v>0</v>
      </c>
    </row>
    <row r="4" spans="1:17" x14ac:dyDescent="0.25">
      <c r="A4" t="s">
        <v>31</v>
      </c>
      <c r="B4">
        <f>COUNTIFS('Form Responses 1'!$Y$2:$Y$21,Summary_Regs!B$1,'Form Responses 1'!$B$2:$B$21,"Yes")</f>
        <v>1</v>
      </c>
      <c r="C4">
        <f>COUNTIFS('Form Responses 1'!$Y$2:$Y$21,Summary_Regs!C$1,'Form Responses 1'!$B$2:$B$21,"Yes")</f>
        <v>0</v>
      </c>
      <c r="D4">
        <f>COUNTIFS('Form Responses 1'!$Y$2:$Y$21,Summary_Regs!D$1,'Form Responses 1'!$B$2:$B$21,"Yes")</f>
        <v>0</v>
      </c>
      <c r="E4">
        <f>COUNTIFS('Form Responses 1'!$Y$2:$Y$21,Summary_Regs!E$1,'Form Responses 1'!$B$2:$B$21,"Yes")</f>
        <v>5</v>
      </c>
      <c r="F4">
        <f>COUNTIFS('Form Responses 1'!$Y$2:$Y$21,Summary_Regs!F$1,'Form Responses 1'!$B$2:$B$21,"Yes")</f>
        <v>4</v>
      </c>
      <c r="G4">
        <f>COUNTIFS('Form Responses 1'!$Y$2:$Y$21,Summary_Regs!G$1,'Form Responses 1'!$B$2:$B$21,"Yes")</f>
        <v>0</v>
      </c>
      <c r="H4" s="5">
        <f t="shared" si="1"/>
        <v>10</v>
      </c>
      <c r="I4" s="5" t="s">
        <v>43</v>
      </c>
      <c r="J4" s="6">
        <f t="shared" si="2"/>
        <v>0</v>
      </c>
      <c r="K4" s="6">
        <f t="shared" si="0"/>
        <v>0.16666666666666666</v>
      </c>
    </row>
    <row r="5" spans="1:17" x14ac:dyDescent="0.25">
      <c r="A5" t="s">
        <v>32</v>
      </c>
      <c r="B5">
        <f>COUNTIFS('Form Responses 1'!$Z$2:$Z$21,Summary_Regs!B$1,'Form Responses 1'!$B$2:$B$21,"Yes")</f>
        <v>2</v>
      </c>
      <c r="C5">
        <f>COUNTIFS('Form Responses 1'!$Z$2:$Z$21,Summary_Regs!C$1,'Form Responses 1'!$B$2:$B$21,"Yes")</f>
        <v>1</v>
      </c>
      <c r="D5">
        <f>COUNTIFS('Form Responses 1'!$Z$2:$Z$21,Summary_Regs!D$1,'Form Responses 1'!$B$2:$B$21,"Yes")</f>
        <v>1</v>
      </c>
      <c r="E5">
        <f>COUNTIFS('Form Responses 1'!$Z$2:$Z$21,Summary_Regs!E$1,'Form Responses 1'!$B$2:$B$21,"Yes")</f>
        <v>5</v>
      </c>
      <c r="F5">
        <f>COUNTIFS('Form Responses 1'!$Z$2:$Z$21,Summary_Regs!F$1,'Form Responses 1'!$B$2:$B$21,"Yes")</f>
        <v>1</v>
      </c>
      <c r="G5">
        <f>COUNTIFS('Form Responses 1'!$Z$2:$Z$21,Summary_Regs!G$1,'Form Responses 1'!$B$2:$B$21,"Yes")</f>
        <v>0</v>
      </c>
      <c r="H5" s="5">
        <f t="shared" si="1"/>
        <v>10</v>
      </c>
      <c r="I5" s="5" t="s">
        <v>43</v>
      </c>
      <c r="J5" s="6">
        <f t="shared" si="2"/>
        <v>0.22222222222222221</v>
      </c>
      <c r="K5" s="6">
        <f t="shared" si="0"/>
        <v>0.33333333333333331</v>
      </c>
    </row>
    <row r="6" spans="1:17" x14ac:dyDescent="0.25">
      <c r="A6" t="s">
        <v>33</v>
      </c>
      <c r="B6">
        <f>COUNTIFS('Form Responses 1'!$AA$2:$AA$21,Summary_Regs!B$1,'Form Responses 1'!$B$2:$B$21,"Yes")</f>
        <v>3</v>
      </c>
      <c r="C6">
        <f>COUNTIFS('Form Responses 1'!$AA$2:$AA$21,Summary_Regs!C$1,'Form Responses 1'!$B$2:$B$21,"Yes")</f>
        <v>1</v>
      </c>
      <c r="D6">
        <f>COUNTIFS('Form Responses 1'!$AA$2:$AA$21,Summary_Regs!D$1,'Form Responses 1'!$B$2:$B$21,"Yes")</f>
        <v>1</v>
      </c>
      <c r="E6">
        <f>COUNTIFS('Form Responses 1'!$AA$2:$AA$21,Summary_Regs!E$1,'Form Responses 1'!$B$2:$B$21,"Yes")</f>
        <v>3</v>
      </c>
      <c r="F6">
        <f>COUNTIFS('Form Responses 1'!$AA$2:$AA$21,Summary_Regs!F$1,'Form Responses 1'!$B$2:$B$21,"Yes")</f>
        <v>2</v>
      </c>
      <c r="G6">
        <f>COUNTIFS('Form Responses 1'!$AA$2:$AA$21,Summary_Regs!G$1,'Form Responses 1'!$B$2:$B$21,"Yes")</f>
        <v>0</v>
      </c>
      <c r="H6" s="5">
        <f t="shared" si="1"/>
        <v>10</v>
      </c>
      <c r="I6" s="5" t="s">
        <v>40</v>
      </c>
      <c r="J6" s="6">
        <f t="shared" si="2"/>
        <v>0.25</v>
      </c>
      <c r="K6" s="6">
        <f t="shared" si="0"/>
        <v>0.5</v>
      </c>
    </row>
    <row r="7" spans="1:17" x14ac:dyDescent="0.25">
      <c r="A7" t="s">
        <v>34</v>
      </c>
      <c r="B7">
        <f>COUNTIFS('Form Responses 1'!$AB$2:$AB$21,Summary_Regs!B$1,'Form Responses 1'!$B$2:$B$21,"Yes")</f>
        <v>0</v>
      </c>
      <c r="C7">
        <f>COUNTIFS('Form Responses 1'!$AB$2:$AB$21,Summary_Regs!C$1,'Form Responses 1'!$B$2:$B$21,"Yes")</f>
        <v>0</v>
      </c>
      <c r="D7">
        <f>COUNTIFS('Form Responses 1'!$AB$2:$AB$21,Summary_Regs!D$1,'Form Responses 1'!$B$2:$B$21,"Yes")</f>
        <v>0</v>
      </c>
      <c r="E7">
        <f>COUNTIFS('Form Responses 1'!$AB$2:$AB$21,Summary_Regs!E$1,'Form Responses 1'!$B$2:$B$21,"Yes")</f>
        <v>6</v>
      </c>
      <c r="F7">
        <f>COUNTIFS('Form Responses 1'!$AB$2:$AB$21,Summary_Regs!F$1,'Form Responses 1'!$B$2:$B$21,"Yes")</f>
        <v>4</v>
      </c>
      <c r="G7">
        <f>COUNTIFS('Form Responses 1'!$AB$2:$AB$21,Summary_Regs!G$1,'Form Responses 1'!$B$2:$B$21,"Yes")</f>
        <v>0</v>
      </c>
      <c r="H7" s="5">
        <f t="shared" si="1"/>
        <v>10</v>
      </c>
      <c r="I7" s="5" t="s">
        <v>43</v>
      </c>
      <c r="J7" s="6">
        <f t="shared" si="2"/>
        <v>0</v>
      </c>
      <c r="K7" s="6">
        <f t="shared" si="0"/>
        <v>0</v>
      </c>
    </row>
    <row r="8" spans="1:17" x14ac:dyDescent="0.25">
      <c r="A8" t="s">
        <v>35</v>
      </c>
      <c r="B8">
        <f>COUNTIFS('Form Responses 1'!$AC$2:$AC$21,Summary_Regs!B$1,'Form Responses 1'!$B$2:$B$21,"Yes")</f>
        <v>4</v>
      </c>
      <c r="C8">
        <f>COUNTIFS('Form Responses 1'!$AC$2:$AC$21,Summary_Regs!C$1,'Form Responses 1'!$B$2:$B$21,"Yes")</f>
        <v>3</v>
      </c>
      <c r="D8">
        <f>COUNTIFS('Form Responses 1'!$AC$2:$AC$21,Summary_Regs!D$1,'Form Responses 1'!$B$2:$B$21,"Yes")</f>
        <v>1</v>
      </c>
      <c r="E8">
        <f>COUNTIFS('Form Responses 1'!$AC$2:$AC$21,Summary_Regs!E$1,'Form Responses 1'!$B$2:$B$21,"Yes")</f>
        <v>2</v>
      </c>
      <c r="F8">
        <f>COUNTIFS('Form Responses 1'!$AC$2:$AC$21,Summary_Regs!F$1,'Form Responses 1'!$B$2:$B$21,"Yes")</f>
        <v>0</v>
      </c>
      <c r="G8">
        <f>COUNTIFS('Form Responses 1'!$AC$2:$AC$21,Summary_Regs!G$1,'Form Responses 1'!$B$2:$B$21,"Yes")</f>
        <v>0</v>
      </c>
      <c r="H8" s="5">
        <f t="shared" si="1"/>
        <v>10</v>
      </c>
      <c r="I8" s="5" t="s">
        <v>40</v>
      </c>
      <c r="J8" s="6">
        <f t="shared" si="2"/>
        <v>0.4</v>
      </c>
      <c r="K8" s="6">
        <f t="shared" si="0"/>
        <v>0.7</v>
      </c>
    </row>
    <row r="9" spans="1:17" x14ac:dyDescent="0.25">
      <c r="A9" t="s">
        <v>36</v>
      </c>
      <c r="B9">
        <f>COUNTIFS('Form Responses 1'!$AD$2:$AD$21,Summary_Regs!B$1,'Form Responses 1'!$B$2:$B$21,"Yes")</f>
        <v>2</v>
      </c>
      <c r="C9">
        <f>COUNTIFS('Form Responses 1'!$AD$2:$AD$21,Summary_Regs!C$1,'Form Responses 1'!$B$2:$B$21,"Yes")</f>
        <v>0</v>
      </c>
      <c r="D9">
        <f>COUNTIFS('Form Responses 1'!$AD$2:$AD$21,Summary_Regs!D$1,'Form Responses 1'!$B$2:$B$21,"Yes")</f>
        <v>0</v>
      </c>
      <c r="E9">
        <f>COUNTIFS('Form Responses 1'!$AD$2:$AD$21,Summary_Regs!E$1,'Form Responses 1'!$B$2:$B$21,"Yes")</f>
        <v>5</v>
      </c>
      <c r="F9">
        <f>COUNTIFS('Form Responses 1'!$AD$2:$AD$21,Summary_Regs!F$1,'Form Responses 1'!$B$2:$B$21,"Yes")</f>
        <v>3</v>
      </c>
      <c r="G9">
        <f>COUNTIFS('Form Responses 1'!$AD$2:$AD$21,Summary_Regs!G$1,'Form Responses 1'!$B$2:$B$21,"Yes")</f>
        <v>0</v>
      </c>
      <c r="H9" s="5">
        <f t="shared" si="1"/>
        <v>10</v>
      </c>
      <c r="I9" s="5" t="s">
        <v>43</v>
      </c>
      <c r="J9" s="6">
        <f t="shared" si="2"/>
        <v>0</v>
      </c>
      <c r="K9" s="6">
        <f t="shared" si="0"/>
        <v>0.2857142857142857</v>
      </c>
    </row>
    <row r="10" spans="1:17" x14ac:dyDescent="0.25">
      <c r="A10" t="s">
        <v>37</v>
      </c>
      <c r="B10">
        <f>COUNTIFS('Form Responses 1'!$AE$2:$AE$21,Summary_Regs!B$1,'Form Responses 1'!$B$2:$B$21,"Yes")</f>
        <v>4</v>
      </c>
      <c r="C10">
        <f>COUNTIFS('Form Responses 1'!$AE$2:$AE$21,Summary_Regs!C$1,'Form Responses 1'!$B$2:$B$21,"Yes")</f>
        <v>1</v>
      </c>
      <c r="D10">
        <f>COUNTIFS('Form Responses 1'!$AE$2:$AE$21,Summary_Regs!D$1,'Form Responses 1'!$B$2:$B$21,"Yes")</f>
        <v>2</v>
      </c>
      <c r="E10">
        <f>COUNTIFS('Form Responses 1'!$AE$2:$AE$21,Summary_Regs!E$1,'Form Responses 1'!$B$2:$B$21,"Yes")</f>
        <v>2</v>
      </c>
      <c r="F10">
        <f>COUNTIFS('Form Responses 1'!$AE$2:$AE$21,Summary_Regs!F$1,'Form Responses 1'!$B$2:$B$21,"Yes")</f>
        <v>1</v>
      </c>
      <c r="G10">
        <f>COUNTIFS('Form Responses 1'!$AE$2:$AE$21,Summary_Regs!G$1,'Form Responses 1'!$B$2:$B$21,"Yes")</f>
        <v>0</v>
      </c>
      <c r="H10" s="5">
        <f t="shared" si="1"/>
        <v>10</v>
      </c>
      <c r="I10" s="5" t="s">
        <v>40</v>
      </c>
      <c r="J10" s="6">
        <f t="shared" si="2"/>
        <v>0.33333333333333331</v>
      </c>
      <c r="K10" s="6">
        <f t="shared" si="0"/>
        <v>0.55555555555555558</v>
      </c>
    </row>
    <row r="11" spans="1:17" x14ac:dyDescent="0.25">
      <c r="A11" t="s">
        <v>38</v>
      </c>
      <c r="B11">
        <f>COUNTIFS('Form Responses 1'!$AF$2:$AF$21,Summary_Regs!B$1,'Form Responses 1'!$B$2:$B$21,"Yes")</f>
        <v>6</v>
      </c>
      <c r="C11">
        <f>COUNTIFS('Form Responses 1'!$AF$2:$AF$21,Summary_Regs!C$1,'Form Responses 1'!$B$2:$B$21,"Yes")</f>
        <v>1</v>
      </c>
      <c r="D11">
        <f>COUNTIFS('Form Responses 1'!$AF$2:$AF$21,Summary_Regs!D$1,'Form Responses 1'!$B$2:$B$21,"Yes")</f>
        <v>0</v>
      </c>
      <c r="E11">
        <f>COUNTIFS('Form Responses 1'!$AF$2:$AF$21,Summary_Regs!E$1,'Form Responses 1'!$B$2:$B$21,"Yes")</f>
        <v>1</v>
      </c>
      <c r="F11">
        <f>COUNTIFS('Form Responses 1'!$AF$2:$AF$21,Summary_Regs!F$1,'Form Responses 1'!$B$2:$B$21,"Yes")</f>
        <v>2</v>
      </c>
      <c r="G11">
        <f>COUNTIFS('Form Responses 1'!$AF$2:$AF$21,Summary_Regs!G$1,'Form Responses 1'!$B$2:$B$21,"Yes")</f>
        <v>0</v>
      </c>
      <c r="H11" s="5">
        <f t="shared" si="1"/>
        <v>10</v>
      </c>
      <c r="I11" s="5" t="s">
        <v>40</v>
      </c>
      <c r="J11" s="6">
        <f t="shared" si="2"/>
        <v>0.125</v>
      </c>
      <c r="K11" s="6">
        <f t="shared" si="0"/>
        <v>0.875</v>
      </c>
    </row>
    <row r="14" spans="1:17" ht="13" x14ac:dyDescent="0.3">
      <c r="K14" s="7" t="s">
        <v>51</v>
      </c>
      <c r="M14" s="7" t="s">
        <v>52</v>
      </c>
      <c r="O14" s="7" t="s">
        <v>43</v>
      </c>
      <c r="Q14" s="7" t="s">
        <v>55</v>
      </c>
    </row>
    <row r="15" spans="1:17" x14ac:dyDescent="0.25">
      <c r="K15" s="5" t="s">
        <v>29</v>
      </c>
      <c r="M15" s="5" t="s">
        <v>38</v>
      </c>
      <c r="O15" s="5" t="s">
        <v>30</v>
      </c>
      <c r="Q15" s="5" t="s">
        <v>32</v>
      </c>
    </row>
    <row r="16" spans="1:17" x14ac:dyDescent="0.25">
      <c r="K16" s="5" t="s">
        <v>33</v>
      </c>
      <c r="M16" s="5"/>
      <c r="O16" s="5" t="s">
        <v>54</v>
      </c>
    </row>
    <row r="17" spans="11:15" x14ac:dyDescent="0.25">
      <c r="K17" s="5" t="s">
        <v>37</v>
      </c>
      <c r="M17" s="5"/>
      <c r="O17" s="5" t="s">
        <v>34</v>
      </c>
    </row>
    <row r="18" spans="11:15" x14ac:dyDescent="0.25">
      <c r="K18" s="5" t="s">
        <v>35</v>
      </c>
      <c r="O18" s="5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05CA-0067-4966-ADCB-1928C75B36F9}">
  <dimension ref="A1:Q19"/>
  <sheetViews>
    <sheetView workbookViewId="0">
      <selection activeCell="G6" sqref="G6"/>
    </sheetView>
  </sheetViews>
  <sheetFormatPr defaultRowHeight="12.5" x14ac:dyDescent="0.25"/>
  <cols>
    <col min="1" max="1" width="10.54296875" bestFit="1" customWidth="1"/>
    <col min="2" max="2" width="8.36328125" bestFit="1" customWidth="1"/>
    <col min="3" max="3" width="14.36328125" bestFit="1" customWidth="1"/>
    <col min="4" max="4" width="7.26953125" bestFit="1" customWidth="1"/>
    <col min="5" max="5" width="8.81640625" bestFit="1" customWidth="1"/>
    <col min="6" max="6" width="7.453125" bestFit="1" customWidth="1"/>
    <col min="7" max="7" width="11.26953125" bestFit="1" customWidth="1"/>
    <col min="9" max="9" width="14.36328125" bestFit="1" customWidth="1"/>
    <col min="10" max="10" width="17.36328125" bestFit="1" customWidth="1"/>
    <col min="11" max="11" width="15" bestFit="1" customWidth="1"/>
  </cols>
  <sheetData>
    <row r="1" spans="1:17" x14ac:dyDescent="0.25">
      <c r="A1" s="5" t="s">
        <v>45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39</v>
      </c>
      <c r="H1" s="5" t="s">
        <v>46</v>
      </c>
      <c r="I1" s="5" t="s">
        <v>47</v>
      </c>
      <c r="J1" s="5" t="s">
        <v>49</v>
      </c>
      <c r="K1" s="5" t="s">
        <v>48</v>
      </c>
    </row>
    <row r="2" spans="1:17" x14ac:dyDescent="0.25">
      <c r="A2" t="s">
        <v>29</v>
      </c>
      <c r="B2">
        <f>COUNTIFS('Form Responses 1'!$W$2:$W$21,Summary_NonRegs!B$1,'Form Responses 1'!$B$2:$B$21,"No")</f>
        <v>4</v>
      </c>
      <c r="C2">
        <f>COUNTIFS('Form Responses 1'!$W$2:$W$21,Summary_NonRegs!C$1,'Form Responses 1'!$B$2:$B$21,"No")</f>
        <v>3</v>
      </c>
      <c r="D2">
        <f>COUNTIFS('Form Responses 1'!$W$2:$W$21,Summary_NonRegs!D$1,'Form Responses 1'!$B$2:$B$21,"No")</f>
        <v>1</v>
      </c>
      <c r="E2">
        <f>COUNTIFS('Form Responses 1'!$W$2:$W$21,Summary_NonRegs!E$1,'Form Responses 1'!$B$2:$B$21,"No")</f>
        <v>1</v>
      </c>
      <c r="F2">
        <f>COUNTIFS('Form Responses 1'!$W$2:$W$21,Summary_NonRegs!F$1,'Form Responses 1'!$B$2:$B$21,"No")</f>
        <v>0</v>
      </c>
      <c r="G2">
        <f>COUNTIFS('Form Responses 1'!$W$2:$W$21,Summary_NonRegs!G$1,'Form Responses 1'!$B$2:$B$21,"No")</f>
        <v>1</v>
      </c>
      <c r="H2" s="5">
        <f>SUM(B2:G2)</f>
        <v>10</v>
      </c>
      <c r="I2" s="5" t="s">
        <v>40</v>
      </c>
      <c r="J2" s="6">
        <f>(D2+C2)/(B2+C2+D2+E2)</f>
        <v>0.44444444444444442</v>
      </c>
      <c r="K2" s="6">
        <f t="shared" ref="K2:K11" si="0">(B2+C2)/(B2+C2+D2+E2)</f>
        <v>0.77777777777777779</v>
      </c>
    </row>
    <row r="3" spans="1:17" x14ac:dyDescent="0.25">
      <c r="A3" t="s">
        <v>30</v>
      </c>
      <c r="B3">
        <f>COUNTIFS('Form Responses 1'!$X$2:$X$21,Summary_NonRegs!B$1,'Form Responses 1'!$B$2:$B$21,"No")</f>
        <v>0</v>
      </c>
      <c r="C3">
        <f>COUNTIFS('Form Responses 1'!$X$2:$X$21,Summary_NonRegs!C$1,'Form Responses 1'!$B$2:$B$21,"No")</f>
        <v>0</v>
      </c>
      <c r="D3">
        <f>COUNTIFS('Form Responses 1'!$X$2:$X$21,Summary_NonRegs!D$1,'Form Responses 1'!$B$2:$B$21,"No")</f>
        <v>0</v>
      </c>
      <c r="E3">
        <f>COUNTIFS('Form Responses 1'!$X$2:$X$21,Summary_NonRegs!E$1,'Form Responses 1'!$B$2:$B$21,"No")</f>
        <v>7</v>
      </c>
      <c r="F3">
        <f>COUNTIFS('Form Responses 1'!$X$2:$X$21,Summary_NonRegs!F$1,'Form Responses 1'!$B$2:$B$21,"No")</f>
        <v>3</v>
      </c>
      <c r="G3">
        <f>COUNTIFS('Form Responses 1'!$X$2:$X$21,Summary_NonRegs!G$1,'Form Responses 1'!$B$2:$B$21,"No")</f>
        <v>0</v>
      </c>
      <c r="H3" s="5">
        <f t="shared" ref="H3:H11" si="1">SUM(B3:G3)</f>
        <v>10</v>
      </c>
      <c r="I3" s="5" t="s">
        <v>43</v>
      </c>
      <c r="J3" s="6">
        <f t="shared" ref="J3:J11" si="2">(D3+C3)/(B3+C3+D3+E3)</f>
        <v>0</v>
      </c>
      <c r="K3" s="6">
        <f t="shared" si="0"/>
        <v>0</v>
      </c>
    </row>
    <row r="4" spans="1:17" x14ac:dyDescent="0.25">
      <c r="A4" t="s">
        <v>31</v>
      </c>
      <c r="B4">
        <f>COUNTIFS('Form Responses 1'!$Y$2:$Y$21,Summary_NonRegs!B$1,'Form Responses 1'!$B$2:$B$21,"No")</f>
        <v>1</v>
      </c>
      <c r="C4">
        <f>COUNTIFS('Form Responses 1'!$Y$2:$Y$21,Summary_NonRegs!C$1,'Form Responses 1'!$B$2:$B$21,"No")</f>
        <v>1</v>
      </c>
      <c r="D4">
        <f>COUNTIFS('Form Responses 1'!$Y$2:$Y$21,Summary_NonRegs!D$1,'Form Responses 1'!$B$2:$B$21,"No")</f>
        <v>0</v>
      </c>
      <c r="E4">
        <f>COUNTIFS('Form Responses 1'!$Y$2:$Y$21,Summary_NonRegs!E$1,'Form Responses 1'!$B$2:$B$21,"No")</f>
        <v>4</v>
      </c>
      <c r="F4">
        <f>COUNTIFS('Form Responses 1'!$Y$2:$Y$21,Summary_NonRegs!F$1,'Form Responses 1'!$B$2:$B$21,"No")</f>
        <v>3</v>
      </c>
      <c r="G4">
        <f>COUNTIFS('Form Responses 1'!$Y$2:$Y$21,Summary_NonRegs!G$1,'Form Responses 1'!$B$2:$B$21,"No")</f>
        <v>1</v>
      </c>
      <c r="H4" s="5">
        <f t="shared" si="1"/>
        <v>10</v>
      </c>
      <c r="I4" s="5" t="s">
        <v>43</v>
      </c>
      <c r="J4" s="6">
        <f t="shared" si="2"/>
        <v>0.16666666666666666</v>
      </c>
      <c r="K4" s="6">
        <f t="shared" si="0"/>
        <v>0.33333333333333331</v>
      </c>
    </row>
    <row r="5" spans="1:17" x14ac:dyDescent="0.25">
      <c r="A5" t="s">
        <v>32</v>
      </c>
      <c r="B5">
        <f>COUNTIFS('Form Responses 1'!$Z$2:$Z$21,Summary_NonRegs!B$1,'Form Responses 1'!$B$2:$B$21,"No")</f>
        <v>5</v>
      </c>
      <c r="C5">
        <f>COUNTIFS('Form Responses 1'!$Z$2:$Z$21,Summary_NonRegs!C$1,'Form Responses 1'!$B$2:$B$21,"No")</f>
        <v>0</v>
      </c>
      <c r="D5">
        <f>COUNTIFS('Form Responses 1'!$Z$2:$Z$21,Summary_NonRegs!D$1,'Form Responses 1'!$B$2:$B$21,"No")</f>
        <v>1</v>
      </c>
      <c r="E5">
        <f>COUNTIFS('Form Responses 1'!$Z$2:$Z$21,Summary_NonRegs!E$1,'Form Responses 1'!$B$2:$B$21,"No")</f>
        <v>3</v>
      </c>
      <c r="F5">
        <f>COUNTIFS('Form Responses 1'!$Z$2:$Z$21,Summary_NonRegs!F$1,'Form Responses 1'!$B$2:$B$21,"No")</f>
        <v>1</v>
      </c>
      <c r="G5">
        <f>COUNTIFS('Form Responses 1'!$Z$2:$Z$21,Summary_NonRegs!G$1,'Form Responses 1'!$B$2:$B$21,"No")</f>
        <v>0</v>
      </c>
      <c r="H5" s="5">
        <f t="shared" si="1"/>
        <v>10</v>
      </c>
      <c r="I5" s="5" t="s">
        <v>40</v>
      </c>
      <c r="J5" s="6">
        <f t="shared" si="2"/>
        <v>0.1111111111111111</v>
      </c>
      <c r="K5" s="6">
        <f t="shared" si="0"/>
        <v>0.55555555555555558</v>
      </c>
    </row>
    <row r="6" spans="1:17" x14ac:dyDescent="0.25">
      <c r="A6" t="s">
        <v>33</v>
      </c>
      <c r="B6">
        <f>COUNTIFS('Form Responses 1'!$AA$2:$AA$21,Summary_NonRegs!B$1,'Form Responses 1'!$B$2:$B$21,"No")</f>
        <v>3</v>
      </c>
      <c r="C6">
        <f>COUNTIFS('Form Responses 1'!$AA$2:$AA$21,Summary_NonRegs!C$1,'Form Responses 1'!$B$2:$B$21,"No")</f>
        <v>0</v>
      </c>
      <c r="D6">
        <f>COUNTIFS('Form Responses 1'!$AA$2:$AA$21,Summary_NonRegs!D$1,'Form Responses 1'!$B$2:$B$21,"No")</f>
        <v>0</v>
      </c>
      <c r="E6">
        <f>COUNTIFS('Form Responses 1'!$AA$2:$AA$21,Summary_NonRegs!E$1,'Form Responses 1'!$B$2:$B$21,"No")</f>
        <v>6</v>
      </c>
      <c r="F6">
        <f>COUNTIFS('Form Responses 1'!$AA$2:$AA$21,Summary_NonRegs!F$1,'Form Responses 1'!$B$2:$B$21,"No")</f>
        <v>1</v>
      </c>
      <c r="G6">
        <f>COUNTIFS('Form Responses 1'!$AA$2:$AA$21,Summary_NonRegs!G$1,'Form Responses 1'!$B$2:$B$21,"No")</f>
        <v>0</v>
      </c>
      <c r="H6" s="5">
        <f t="shared" si="1"/>
        <v>10</v>
      </c>
      <c r="I6" s="5" t="s">
        <v>43</v>
      </c>
      <c r="J6" s="6">
        <f t="shared" si="2"/>
        <v>0</v>
      </c>
      <c r="K6" s="6">
        <f t="shared" si="0"/>
        <v>0.33333333333333331</v>
      </c>
    </row>
    <row r="7" spans="1:17" x14ac:dyDescent="0.25">
      <c r="A7" t="s">
        <v>34</v>
      </c>
      <c r="B7">
        <f>COUNTIFS('Form Responses 1'!$AB$2:$AB$21,Summary_NonRegs!B$1,'Form Responses 1'!$B$2:$B$21,"No")</f>
        <v>0</v>
      </c>
      <c r="C7">
        <f>COUNTIFS('Form Responses 1'!$AB$2:$AB$21,Summary_NonRegs!C$1,'Form Responses 1'!$B$2:$B$21,"No")</f>
        <v>0</v>
      </c>
      <c r="D7">
        <f>COUNTIFS('Form Responses 1'!$AB$2:$AB$21,Summary_NonRegs!D$1,'Form Responses 1'!$B$2:$B$21,"No")</f>
        <v>1</v>
      </c>
      <c r="E7">
        <f>COUNTIFS('Form Responses 1'!$AB$2:$AB$21,Summary_NonRegs!E$1,'Form Responses 1'!$B$2:$B$21,"No")</f>
        <v>5</v>
      </c>
      <c r="F7">
        <f>COUNTIFS('Form Responses 1'!$AB$2:$AB$21,Summary_NonRegs!F$1,'Form Responses 1'!$B$2:$B$21,"No")</f>
        <v>4</v>
      </c>
      <c r="G7">
        <f>COUNTIFS('Form Responses 1'!$AB$2:$AB$21,Summary_NonRegs!G$1,'Form Responses 1'!$B$2:$B$21,"No")</f>
        <v>0</v>
      </c>
      <c r="H7" s="5">
        <f t="shared" si="1"/>
        <v>10</v>
      </c>
      <c r="I7" s="5" t="s">
        <v>43</v>
      </c>
      <c r="J7" s="6">
        <f t="shared" si="2"/>
        <v>0.16666666666666666</v>
      </c>
      <c r="K7" s="6">
        <f t="shared" si="0"/>
        <v>0</v>
      </c>
    </row>
    <row r="8" spans="1:17" x14ac:dyDescent="0.25">
      <c r="A8" t="s">
        <v>35</v>
      </c>
      <c r="B8">
        <f>COUNTIFS('Form Responses 1'!$AC$2:$AC$21,Summary_NonRegs!B$1,'Form Responses 1'!$B$2:$B$21,"No")</f>
        <v>2</v>
      </c>
      <c r="C8">
        <f>COUNTIFS('Form Responses 1'!$AC$2:$AC$21,Summary_NonRegs!C$1,'Form Responses 1'!$B$2:$B$21,"No")</f>
        <v>5</v>
      </c>
      <c r="D8">
        <f>COUNTIFS('Form Responses 1'!$AC$2:$AC$21,Summary_NonRegs!D$1,'Form Responses 1'!$B$2:$B$21,"No")</f>
        <v>0</v>
      </c>
      <c r="E8">
        <f>COUNTIFS('Form Responses 1'!$AC$2:$AC$21,Summary_NonRegs!E$1,'Form Responses 1'!$B$2:$B$21,"No")</f>
        <v>3</v>
      </c>
      <c r="F8">
        <f>COUNTIFS('Form Responses 1'!$AC$2:$AC$21,Summary_NonRegs!F$1,'Form Responses 1'!$B$2:$B$21,"No")</f>
        <v>0</v>
      </c>
      <c r="G8">
        <f>COUNTIFS('Form Responses 1'!$AC$2:$AC$21,Summary_NonRegs!G$1,'Form Responses 1'!$B$2:$B$21,"No")</f>
        <v>0</v>
      </c>
      <c r="H8" s="5">
        <f t="shared" si="1"/>
        <v>10</v>
      </c>
      <c r="I8" s="5" t="s">
        <v>41</v>
      </c>
      <c r="J8" s="6">
        <f t="shared" si="2"/>
        <v>0.5</v>
      </c>
      <c r="K8" s="6">
        <f t="shared" si="0"/>
        <v>0.7</v>
      </c>
    </row>
    <row r="9" spans="1:17" x14ac:dyDescent="0.25">
      <c r="A9" t="s">
        <v>36</v>
      </c>
      <c r="B9">
        <f>COUNTIFS('Form Responses 1'!$AD$2:$AD$21,Summary_NonRegs!B$1,'Form Responses 1'!$B$2:$B$21,"No")</f>
        <v>0</v>
      </c>
      <c r="C9">
        <f>COUNTIFS('Form Responses 1'!$AD$2:$AD$21,Summary_NonRegs!C$1,'Form Responses 1'!$B$2:$B$21,"No")</f>
        <v>1</v>
      </c>
      <c r="D9">
        <f>COUNTIFS('Form Responses 1'!$AD$2:$AD$21,Summary_NonRegs!D$1,'Form Responses 1'!$B$2:$B$21,"No")</f>
        <v>2</v>
      </c>
      <c r="E9">
        <f>COUNTIFS('Form Responses 1'!$AD$2:$AD$21,Summary_NonRegs!E$1,'Form Responses 1'!$B$2:$B$21,"No")</f>
        <v>5</v>
      </c>
      <c r="F9">
        <f>COUNTIFS('Form Responses 1'!$AD$2:$AD$21,Summary_NonRegs!F$1,'Form Responses 1'!$B$2:$B$21,"No")</f>
        <v>2</v>
      </c>
      <c r="G9">
        <f>COUNTIFS('Form Responses 1'!$AD$2:$AD$21,Summary_NonRegs!G$1,'Form Responses 1'!$B$2:$B$21,"No")</f>
        <v>0</v>
      </c>
      <c r="H9" s="5">
        <f t="shared" si="1"/>
        <v>10</v>
      </c>
      <c r="I9" s="5" t="s">
        <v>43</v>
      </c>
      <c r="J9" s="6">
        <f t="shared" si="2"/>
        <v>0.375</v>
      </c>
      <c r="K9" s="6">
        <f t="shared" si="0"/>
        <v>0.125</v>
      </c>
    </row>
    <row r="10" spans="1:17" x14ac:dyDescent="0.25">
      <c r="A10" t="s">
        <v>37</v>
      </c>
      <c r="B10">
        <f>COUNTIFS('Form Responses 1'!$AE$2:$AE$21,Summary_NonRegs!B$1,'Form Responses 1'!$B$2:$B$21,"No")</f>
        <v>1</v>
      </c>
      <c r="C10">
        <f>COUNTIFS('Form Responses 1'!$AE$2:$AE$21,Summary_NonRegs!C$1,'Form Responses 1'!$B$2:$B$21,"No")</f>
        <v>5</v>
      </c>
      <c r="D10">
        <f>COUNTIFS('Form Responses 1'!$AE$2:$AE$21,Summary_NonRegs!D$1,'Form Responses 1'!$B$2:$B$21,"No")</f>
        <v>0</v>
      </c>
      <c r="E10">
        <f>COUNTIFS('Form Responses 1'!$AE$2:$AE$21,Summary_NonRegs!E$1,'Form Responses 1'!$B$2:$B$21,"No")</f>
        <v>3</v>
      </c>
      <c r="F10">
        <f>COUNTIFS('Form Responses 1'!$AE$2:$AE$21,Summary_NonRegs!F$1,'Form Responses 1'!$B$2:$B$21,"No")</f>
        <v>1</v>
      </c>
      <c r="G10">
        <f>COUNTIFS('Form Responses 1'!$AE$2:$AE$21,Summary_NonRegs!G$1,'Form Responses 1'!$B$2:$B$21,"No")</f>
        <v>0</v>
      </c>
      <c r="H10" s="5">
        <f t="shared" si="1"/>
        <v>10</v>
      </c>
      <c r="I10" s="5" t="s">
        <v>41</v>
      </c>
      <c r="J10" s="6">
        <f t="shared" si="2"/>
        <v>0.55555555555555558</v>
      </c>
      <c r="K10" s="6">
        <f t="shared" si="0"/>
        <v>0.66666666666666663</v>
      </c>
    </row>
    <row r="11" spans="1:17" x14ac:dyDescent="0.25">
      <c r="A11" t="s">
        <v>38</v>
      </c>
      <c r="B11">
        <f>COUNTIFS('Form Responses 1'!$AF$2:$AF$21,Summary_NonRegs!B$1,'Form Responses 1'!$B$2:$B$21,"No")</f>
        <v>1</v>
      </c>
      <c r="C11">
        <f>COUNTIFS('Form Responses 1'!$AF$2:$AF$21,Summary_NonRegs!C$1,'Form Responses 1'!$B$2:$B$21,"No")</f>
        <v>1</v>
      </c>
      <c r="D11">
        <f>COUNTIFS('Form Responses 1'!$AF$2:$AF$21,Summary_NonRegs!D$1,'Form Responses 1'!$B$2:$B$21,"No")</f>
        <v>0</v>
      </c>
      <c r="E11">
        <f>COUNTIFS('Form Responses 1'!$AF$2:$AF$21,Summary_NonRegs!E$1,'Form Responses 1'!$B$2:$B$21,"No")</f>
        <v>6</v>
      </c>
      <c r="F11">
        <f>COUNTIFS('Form Responses 1'!$AF$2:$AF$21,Summary_NonRegs!F$1,'Form Responses 1'!$B$2:$B$21,"No")</f>
        <v>2</v>
      </c>
      <c r="G11">
        <f>COUNTIFS('Form Responses 1'!$AF$2:$AF$21,Summary_NonRegs!G$1,'Form Responses 1'!$B$2:$B$21,"No")</f>
        <v>0</v>
      </c>
      <c r="H11" s="5">
        <f t="shared" si="1"/>
        <v>10</v>
      </c>
      <c r="I11" s="5" t="s">
        <v>43</v>
      </c>
      <c r="J11" s="6">
        <f t="shared" si="2"/>
        <v>0.125</v>
      </c>
      <c r="K11" s="6">
        <f t="shared" si="0"/>
        <v>0.25</v>
      </c>
    </row>
    <row r="14" spans="1:17" ht="13" x14ac:dyDescent="0.3">
      <c r="K14" s="7" t="s">
        <v>51</v>
      </c>
      <c r="M14" s="7" t="s">
        <v>52</v>
      </c>
      <c r="O14" s="7" t="s">
        <v>43</v>
      </c>
      <c r="Q14" s="7" t="s">
        <v>55</v>
      </c>
    </row>
    <row r="15" spans="1:17" x14ac:dyDescent="0.25">
      <c r="K15" s="5" t="s">
        <v>29</v>
      </c>
      <c r="M15" s="5" t="s">
        <v>32</v>
      </c>
      <c r="O15" s="5" t="s">
        <v>30</v>
      </c>
      <c r="Q15" s="5" t="s">
        <v>36</v>
      </c>
    </row>
    <row r="16" spans="1:17" x14ac:dyDescent="0.25">
      <c r="K16" s="5" t="s">
        <v>37</v>
      </c>
      <c r="M16" s="5"/>
      <c r="O16" s="5" t="s">
        <v>54</v>
      </c>
    </row>
    <row r="17" spans="11:15" x14ac:dyDescent="0.25">
      <c r="K17" s="5" t="s">
        <v>35</v>
      </c>
      <c r="M17" s="5"/>
      <c r="O17" s="5" t="s">
        <v>34</v>
      </c>
    </row>
    <row r="18" spans="11:15" x14ac:dyDescent="0.25">
      <c r="O18" s="5" t="s">
        <v>33</v>
      </c>
    </row>
    <row r="19" spans="11:15" x14ac:dyDescent="0.25">
      <c r="O19" s="5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Form Responses 1</vt:lpstr>
      <vt:lpstr>Look up sheet</vt:lpstr>
      <vt:lpstr>Summary_All</vt:lpstr>
      <vt:lpstr>Summary_Regs</vt:lpstr>
      <vt:lpstr>Summary_NonRegs</vt:lpstr>
      <vt:lpstr>'Look up sheet'!Extract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Shringi, Anupam</cp:lastModifiedBy>
  <dcterms:modified xsi:type="dcterms:W3CDTF">2023-05-24T20:12:49Z</dcterms:modified>
</cp:coreProperties>
</file>