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hraf\Downloads\"/>
    </mc:Choice>
  </mc:AlternateContent>
  <xr:revisionPtr revIDLastSave="0" documentId="13_ncr:1_{F68E1A42-8D9E-4227-BCDE-34314A3D72D7}" xr6:coauthVersionLast="47" xr6:coauthVersionMax="47" xr10:uidLastSave="{00000000-0000-0000-0000-000000000000}"/>
  <bookViews>
    <workbookView xWindow="-110" yWindow="-110" windowWidth="19420" windowHeight="10300" firstSheet="1" activeTab="6" xr2:uid="{73C66DD3-3EEE-45FA-88AA-20B067C366FF}"/>
  </bookViews>
  <sheets>
    <sheet name="Lookup 1" sheetId="1" r:id="rId1"/>
    <sheet name="Lookup 2" sheetId="6" r:id="rId2"/>
    <sheet name="Vlookup 1" sheetId="2" r:id="rId3"/>
    <sheet name="Vlookup 2" sheetId="7" r:id="rId4"/>
    <sheet name="Hlookup" sheetId="3" r:id="rId5"/>
    <sheet name="Data-1" sheetId="8" r:id="rId6"/>
    <sheet name="Xlookup" sheetId="4" r:id="rId7"/>
    <sheet name="Data-2" sheetId="5" r:id="rId8"/>
  </sheets>
  <externalReferences>
    <externalReference r:id="rId9"/>
  </externalReferences>
  <definedNames>
    <definedName name="_xlnm._FilterDatabase" localSheetId="5" hidden="1">'Data-1'!$B$2:$H$20</definedName>
    <definedName name="_xlnm._FilterDatabase" localSheetId="7" hidden="1">'Data-2'!$A$2:$G$20</definedName>
    <definedName name="Pic">INDEX('[1]ID Data'!$G:$G,MATCH('[1]ID card'!$H$2,'[1]ID Data'!$A:$A,0))</definedName>
    <definedName name="PIC_XLook">_xlfn.XLOOKUP('[1]ID card Xlookup'!$C$11,'[1]ID Data'!$A:$A,'[1]ID Data'!$G:$G)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3" i="7" l="1"/>
  <c r="C13" i="7"/>
  <c r="D13" i="7"/>
  <c r="E13" i="7"/>
  <c r="B14" i="7"/>
  <c r="C14" i="7"/>
  <c r="D14" i="7"/>
  <c r="E14" i="7"/>
  <c r="E12" i="7"/>
  <c r="D12" i="7"/>
  <c r="C12" i="7"/>
  <c r="B12" i="7"/>
  <c r="G3" i="6"/>
  <c r="F4" i="1"/>
  <c r="C5" i="4"/>
  <c r="D5" i="4"/>
  <c r="E5" i="4"/>
  <c r="F5" i="4"/>
  <c r="G5" i="4"/>
  <c r="C6" i="4"/>
  <c r="D6" i="4"/>
  <c r="E6" i="4"/>
  <c r="F6" i="4"/>
  <c r="G6" i="4"/>
  <c r="C7" i="4"/>
  <c r="D7" i="4"/>
  <c r="E7" i="4"/>
  <c r="F7" i="4"/>
  <c r="G7" i="4"/>
  <c r="C8" i="4"/>
  <c r="D8" i="4"/>
  <c r="E8" i="4"/>
  <c r="F8" i="4"/>
  <c r="G8" i="4"/>
  <c r="D4" i="4"/>
  <c r="E4" i="4"/>
  <c r="F4" i="4"/>
  <c r="G4" i="4"/>
  <c r="C4" i="4"/>
  <c r="B5" i="4"/>
  <c r="B6" i="4"/>
  <c r="B7" i="4"/>
  <c r="B8" i="4"/>
  <c r="B4" i="4"/>
  <c r="E7" i="3"/>
  <c r="D7" i="3"/>
  <c r="B3" i="7"/>
  <c r="C3" i="7"/>
  <c r="D3" i="7"/>
  <c r="E3" i="7"/>
  <c r="B4" i="7"/>
  <c r="C4" i="7"/>
  <c r="D4" i="7"/>
  <c r="E4" i="7"/>
  <c r="B5" i="7"/>
  <c r="C5" i="7"/>
  <c r="D5" i="7"/>
  <c r="E5" i="7"/>
  <c r="B6" i="7"/>
  <c r="C6" i="7"/>
  <c r="D6" i="7"/>
  <c r="E6" i="7"/>
  <c r="E2" i="7"/>
  <c r="D2" i="7"/>
  <c r="C2" i="7"/>
  <c r="B2" i="7"/>
  <c r="G3" i="2"/>
  <c r="F3" i="2"/>
  <c r="G4" i="6"/>
  <c r="G5" i="6"/>
  <c r="G6" i="6"/>
  <c r="G7" i="6"/>
  <c r="G8" i="6"/>
  <c r="G9" i="6"/>
  <c r="G10" i="6"/>
  <c r="G11" i="6"/>
  <c r="G12" i="6"/>
  <c r="J5" i="2"/>
</calcChain>
</file>

<file path=xl/sharedStrings.xml><?xml version="1.0" encoding="utf-8"?>
<sst xmlns="http://schemas.openxmlformats.org/spreadsheetml/2006/main" count="567" uniqueCount="191">
  <si>
    <t xml:space="preserve">LOOKUP </t>
  </si>
  <si>
    <t>ID</t>
  </si>
  <si>
    <t>Name</t>
  </si>
  <si>
    <t>Rakib Hasan</t>
  </si>
  <si>
    <t xml:space="preserve"> </t>
  </si>
  <si>
    <t>Naim Khan</t>
  </si>
  <si>
    <t>Provash Biswas</t>
  </si>
  <si>
    <t>Kamrul Alam</t>
  </si>
  <si>
    <t>Faruk Ahmed</t>
  </si>
  <si>
    <t>Laboni Akter</t>
  </si>
  <si>
    <t>VLOOKUP</t>
  </si>
  <si>
    <t>ABC Pharmacy Ltd.</t>
  </si>
  <si>
    <t>HLOOKUP</t>
  </si>
  <si>
    <t>Medicine</t>
  </si>
  <si>
    <t>Company</t>
  </si>
  <si>
    <t>Price per Unit</t>
  </si>
  <si>
    <t>SL</t>
  </si>
  <si>
    <t>Napa</t>
  </si>
  <si>
    <t>Beximco</t>
  </si>
  <si>
    <t>Napa 500</t>
  </si>
  <si>
    <t>Fexo 120</t>
  </si>
  <si>
    <t>Seclo 20</t>
  </si>
  <si>
    <t>Ceevit</t>
  </si>
  <si>
    <t>Histacin</t>
  </si>
  <si>
    <t>Seclo</t>
  </si>
  <si>
    <t>Square</t>
  </si>
  <si>
    <t>Tufnil</t>
  </si>
  <si>
    <t>SK+F</t>
  </si>
  <si>
    <t>Fexo</t>
  </si>
  <si>
    <t>Don-A</t>
  </si>
  <si>
    <t>Acme</t>
  </si>
  <si>
    <t>Exact Match</t>
  </si>
  <si>
    <t>Multiple Return Results</t>
  </si>
  <si>
    <t>Unit Price</t>
  </si>
  <si>
    <t>Price per pice</t>
  </si>
  <si>
    <t>Employee ID</t>
  </si>
  <si>
    <t>Full Name</t>
  </si>
  <si>
    <t>Designation</t>
  </si>
  <si>
    <t>Department</t>
  </si>
  <si>
    <t>Contact</t>
  </si>
  <si>
    <t>e-TIN</t>
  </si>
  <si>
    <t>Email</t>
  </si>
  <si>
    <t>Basic Salary</t>
  </si>
  <si>
    <t>Gross Salary</t>
  </si>
  <si>
    <t>M100103</t>
  </si>
  <si>
    <t>M100113</t>
  </si>
  <si>
    <t>M100119</t>
  </si>
  <si>
    <t>M100110</t>
  </si>
  <si>
    <t>M100133</t>
  </si>
  <si>
    <t>XLOOKUP</t>
  </si>
  <si>
    <t>Area</t>
  </si>
  <si>
    <t>Jhenaidah</t>
  </si>
  <si>
    <t>Tamim Islam</t>
  </si>
  <si>
    <t>Associate</t>
  </si>
  <si>
    <t>Procurement</t>
  </si>
  <si>
    <t>Tamim Islam@mastery.com</t>
  </si>
  <si>
    <t>M100101</t>
  </si>
  <si>
    <t>Narail</t>
  </si>
  <si>
    <t>Rafiz Hossain</t>
  </si>
  <si>
    <t>Supervisor</t>
  </si>
  <si>
    <t>Marketing</t>
  </si>
  <si>
    <t>Rafiz Hossain@mastery.com</t>
  </si>
  <si>
    <t>M100102</t>
  </si>
  <si>
    <t>Jessore</t>
  </si>
  <si>
    <t>Jubair Khan</t>
  </si>
  <si>
    <t>Jubair Khan@mastery.com</t>
  </si>
  <si>
    <t>Habib Sheikh</t>
  </si>
  <si>
    <t>Executive</t>
  </si>
  <si>
    <t>Finance</t>
  </si>
  <si>
    <t>Habib Sheikh@mastery.com</t>
  </si>
  <si>
    <t>M100104</t>
  </si>
  <si>
    <t>Rasel Hossian</t>
  </si>
  <si>
    <t>Rasel Hossian@mastery.com</t>
  </si>
  <si>
    <t>M100105</t>
  </si>
  <si>
    <t>Jakir Hossain</t>
  </si>
  <si>
    <t>Jakir Hossain@mastery.com</t>
  </si>
  <si>
    <t>M100106</t>
  </si>
  <si>
    <t>Hamim SK</t>
  </si>
  <si>
    <t>Hamim SK@mastery.com</t>
  </si>
  <si>
    <t>M100107</t>
  </si>
  <si>
    <t>Magura</t>
  </si>
  <si>
    <t>Tahmida Bhuyan</t>
  </si>
  <si>
    <t>Tahmida Bhuyan@mastery.com</t>
  </si>
  <si>
    <t>M100108</t>
  </si>
  <si>
    <t>Rafsan Khan</t>
  </si>
  <si>
    <t>Rafsan Khan@mastery.com</t>
  </si>
  <si>
    <t>M100109</t>
  </si>
  <si>
    <t>Tamima Jannat</t>
  </si>
  <si>
    <t>Tamima Jannat@mastery.com</t>
  </si>
  <si>
    <t>Israt Jahan</t>
  </si>
  <si>
    <t>Israt Jahan@mastery.com</t>
  </si>
  <si>
    <t>M100111</t>
  </si>
  <si>
    <t>Tipu ali</t>
  </si>
  <si>
    <t>Tipu ali@mastery.com</t>
  </si>
  <si>
    <t>M100112</t>
  </si>
  <si>
    <t>Shamim Hossain</t>
  </si>
  <si>
    <t>Shamim Hossain@mastery.com</t>
  </si>
  <si>
    <t>Akter Hossain</t>
  </si>
  <si>
    <t>Akter Hossain@mastery.com</t>
  </si>
  <si>
    <t>M100114</t>
  </si>
  <si>
    <t>Erfan Habib</t>
  </si>
  <si>
    <t>Erfan Habib@mastery.com</t>
  </si>
  <si>
    <t>M100115</t>
  </si>
  <si>
    <t>Tamnna Biswas</t>
  </si>
  <si>
    <t>Tamnna Biswas@mastery.com</t>
  </si>
  <si>
    <t>M100116</t>
  </si>
  <si>
    <t>Drishti Paul</t>
  </si>
  <si>
    <t>Drishti Paul@mastery.com</t>
  </si>
  <si>
    <t>M100117</t>
  </si>
  <si>
    <t>Idris Ali</t>
  </si>
  <si>
    <t>Idris Ali@mastery.com</t>
  </si>
  <si>
    <t>M100118</t>
  </si>
  <si>
    <t>Mohin SK</t>
  </si>
  <si>
    <t>Mohin SK@mastery.com</t>
  </si>
  <si>
    <t>Tripti Sarkar</t>
  </si>
  <si>
    <t>Tripti Sarkar@mastery.com</t>
  </si>
  <si>
    <t>M100120</t>
  </si>
  <si>
    <t>Khairul Anam</t>
  </si>
  <si>
    <t>Khairul Anam@mastery.com</t>
  </si>
  <si>
    <t>M100121</t>
  </si>
  <si>
    <t>Tabib Hasan</t>
  </si>
  <si>
    <t>Tabib Hasan@mastery.com</t>
  </si>
  <si>
    <t>M100122</t>
  </si>
  <si>
    <t>Emon Hossan</t>
  </si>
  <si>
    <t>Emon Hossan@mastery.com</t>
  </si>
  <si>
    <t>M100123</t>
  </si>
  <si>
    <t>SK Arman</t>
  </si>
  <si>
    <t>SK Arman@mastery.com</t>
  </si>
  <si>
    <t>M100124</t>
  </si>
  <si>
    <t>Zahir Hasan</t>
  </si>
  <si>
    <t>Zahir Hasan@mastery.com</t>
  </si>
  <si>
    <t>M100125</t>
  </si>
  <si>
    <t>Najimuddin</t>
  </si>
  <si>
    <t>Najimuddin@mastery.com</t>
  </si>
  <si>
    <t>M100126</t>
  </si>
  <si>
    <t>Basar Ali</t>
  </si>
  <si>
    <t>Basar Ali@mastery.com</t>
  </si>
  <si>
    <t>M100127</t>
  </si>
  <si>
    <t>Arian Khan</t>
  </si>
  <si>
    <t>Arian Khan@mastery.com</t>
  </si>
  <si>
    <t>M100128</t>
  </si>
  <si>
    <t>Rahid Alam</t>
  </si>
  <si>
    <t>Rahid Alam@mastery.com</t>
  </si>
  <si>
    <t>M100129</t>
  </si>
  <si>
    <t>Sagor Bhiya</t>
  </si>
  <si>
    <t>Sagor Bhiya@mastery.com</t>
  </si>
  <si>
    <t>M100130</t>
  </si>
  <si>
    <t>Talha kabir</t>
  </si>
  <si>
    <t>Talha kabir@mastery.com</t>
  </si>
  <si>
    <t>M100131</t>
  </si>
  <si>
    <t>Raju Sheikh</t>
  </si>
  <si>
    <t>Raju Sheikh@mastery.com</t>
  </si>
  <si>
    <t>M100132</t>
  </si>
  <si>
    <t>Masud Parvez</t>
  </si>
  <si>
    <t>Masud Parvez@mastery.com</t>
  </si>
  <si>
    <t>Muntaha Begum</t>
  </si>
  <si>
    <t>Muntaha Begum@mastery.com</t>
  </si>
  <si>
    <t>M100134</t>
  </si>
  <si>
    <t>Smart Lookup</t>
  </si>
  <si>
    <t>BBA Marksheet</t>
  </si>
  <si>
    <t>AI</t>
  </si>
  <si>
    <t>Number</t>
  </si>
  <si>
    <t>Grade</t>
  </si>
  <si>
    <t>Subject</t>
  </si>
  <si>
    <t>F</t>
  </si>
  <si>
    <t>C</t>
  </si>
  <si>
    <t>Accounting</t>
  </si>
  <si>
    <t>B</t>
  </si>
  <si>
    <t>English</t>
  </si>
  <si>
    <t>A</t>
  </si>
  <si>
    <t>Management</t>
  </si>
  <si>
    <t>A+</t>
  </si>
  <si>
    <t>Economics</t>
  </si>
  <si>
    <t>Business Law</t>
  </si>
  <si>
    <t>Human Resource</t>
  </si>
  <si>
    <t>Bank Management</t>
  </si>
  <si>
    <t>Advanced Accounting</t>
  </si>
  <si>
    <t>Communication</t>
  </si>
  <si>
    <t>LOOKUP</t>
  </si>
  <si>
    <t>Lookup_Value</t>
  </si>
  <si>
    <t>Array (Table List)</t>
  </si>
  <si>
    <t>Step 1</t>
  </si>
  <si>
    <t>Step 2</t>
  </si>
  <si>
    <t>Step 3</t>
  </si>
  <si>
    <t>Cloumn Number</t>
  </si>
  <si>
    <t>Step 4</t>
  </si>
  <si>
    <t>Exact match</t>
  </si>
  <si>
    <t>Lookup Array (Table List)</t>
  </si>
  <si>
    <t>Return Array</t>
  </si>
  <si>
    <t>Step 5</t>
  </si>
  <si>
    <t>if Not found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</si>
</sst>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3" tint="-0.249977111117893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theme="4" tint="-0.249977111117893"/>
      </right>
      <top style="medium">
        <color indexed="64"/>
      </top>
      <bottom style="medium">
        <color indexed="64"/>
      </bottom>
      <diagonal/>
    </border>
    <border>
      <left style="thin">
        <color theme="4" tint="-0.249977111117893"/>
      </left>
      <right style="thin">
        <color theme="4" tint="-0.249977111117893"/>
      </right>
      <top style="medium">
        <color indexed="64"/>
      </top>
      <bottom style="medium">
        <color indexed="64"/>
      </bottom>
      <diagonal/>
    </border>
    <border>
      <left style="thin">
        <color theme="4" tint="-0.249977111117893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theme="4" tint="-0.249977111117893"/>
      </right>
      <top style="medium">
        <color indexed="64"/>
      </top>
      <bottom style="thin">
        <color theme="4" tint="-0.249977111117893"/>
      </bottom>
      <diagonal/>
    </border>
    <border>
      <left style="thin">
        <color theme="4" tint="-0.249977111117893"/>
      </left>
      <right style="thin">
        <color theme="4" tint="-0.249977111117893"/>
      </right>
      <top style="medium">
        <color indexed="64"/>
      </top>
      <bottom style="thin">
        <color theme="4" tint="-0.249977111117893"/>
      </bottom>
      <diagonal/>
    </border>
    <border>
      <left style="thin">
        <color theme="4" tint="-0.249977111117893"/>
      </left>
      <right style="medium">
        <color indexed="64"/>
      </right>
      <top style="medium">
        <color indexed="64"/>
      </top>
      <bottom style="thin">
        <color theme="4" tint="-0.249977111117893"/>
      </bottom>
      <diagonal/>
    </border>
    <border>
      <left style="thin">
        <color theme="4" tint="-0.249977111117893"/>
      </left>
      <right style="thin">
        <color theme="4" tint="-0.249977111117893"/>
      </right>
      <top style="thin">
        <color theme="4" tint="-0.249977111117893"/>
      </top>
      <bottom style="thin">
        <color theme="4" tint="-0.249977111117893"/>
      </bottom>
      <diagonal/>
    </border>
    <border>
      <left style="medium">
        <color indexed="64"/>
      </left>
      <right style="thin">
        <color theme="4" tint="-0.249977111117893"/>
      </right>
      <top/>
      <bottom style="thin">
        <color theme="4" tint="-0.249977111117893"/>
      </bottom>
      <diagonal/>
    </border>
    <border>
      <left style="thin">
        <color theme="4" tint="-0.249977111117893"/>
      </left>
      <right style="thin">
        <color theme="4" tint="-0.249977111117893"/>
      </right>
      <top/>
      <bottom style="thin">
        <color theme="4" tint="-0.249977111117893"/>
      </bottom>
      <diagonal/>
    </border>
    <border>
      <left style="thin">
        <color theme="4" tint="-0.249977111117893"/>
      </left>
      <right style="medium">
        <color indexed="64"/>
      </right>
      <top/>
      <bottom style="thin">
        <color theme="4" tint="-0.249977111117893"/>
      </bottom>
      <diagonal/>
    </border>
    <border>
      <left style="medium">
        <color indexed="64"/>
      </left>
      <right style="thin">
        <color theme="4" tint="-0.249977111117893"/>
      </right>
      <top style="thin">
        <color theme="4" tint="-0.249977111117893"/>
      </top>
      <bottom style="medium">
        <color indexed="64"/>
      </bottom>
      <diagonal/>
    </border>
    <border>
      <left style="thin">
        <color theme="4" tint="-0.249977111117893"/>
      </left>
      <right style="thin">
        <color theme="4" tint="-0.249977111117893"/>
      </right>
      <top style="thin">
        <color theme="4" tint="-0.249977111117893"/>
      </top>
      <bottom style="medium">
        <color indexed="64"/>
      </bottom>
      <diagonal/>
    </border>
    <border>
      <left style="thin">
        <color theme="4" tint="-0.249977111117893"/>
      </left>
      <right style="medium">
        <color indexed="64"/>
      </right>
      <top style="thin">
        <color theme="4" tint="-0.249977111117893"/>
      </top>
      <bottom style="medium">
        <color indexed="64"/>
      </bottom>
      <diagonal/>
    </border>
    <border>
      <left style="medium">
        <color indexed="64"/>
      </left>
      <right style="thin">
        <color theme="4" tint="-0.249977111117893"/>
      </right>
      <top style="thin">
        <color theme="4" tint="-0.249977111117893"/>
      </top>
      <bottom style="thin">
        <color theme="4" tint="-0.249977111117893"/>
      </bottom>
      <diagonal/>
    </border>
    <border>
      <left style="thin">
        <color theme="4" tint="-0.249977111117893"/>
      </left>
      <right style="medium">
        <color indexed="64"/>
      </right>
      <top style="thin">
        <color theme="4" tint="-0.249977111117893"/>
      </top>
      <bottom style="thin">
        <color theme="4" tint="-0.249977111117893"/>
      </bottom>
      <diagonal/>
    </border>
    <border>
      <left/>
      <right/>
      <top/>
      <bottom style="thin">
        <color theme="4" tint="-0.249977111117893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0" fillId="2" borderId="1" xfId="0" applyFill="1" applyBorder="1"/>
    <xf numFmtId="0" fontId="2" fillId="2" borderId="2" xfId="0" applyFont="1" applyFill="1" applyBorder="1"/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/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left" vertical="center"/>
    </xf>
    <xf numFmtId="0" fontId="2" fillId="4" borderId="7" xfId="0" applyFont="1" applyFill="1" applyBorder="1" applyAlignment="1">
      <alignment horizontal="center" vertical="center"/>
    </xf>
    <xf numFmtId="0" fontId="2" fillId="0" borderId="8" xfId="0" applyFont="1" applyBorder="1" applyAlignment="1">
      <alignment horizontal="left" vertical="center"/>
    </xf>
    <xf numFmtId="0" fontId="0" fillId="0" borderId="0" xfId="0" applyAlignment="1">
      <alignment horizontal="center"/>
    </xf>
    <xf numFmtId="0" fontId="2" fillId="5" borderId="0" xfId="0" applyFont="1" applyFill="1"/>
    <xf numFmtId="0" fontId="0" fillId="5" borderId="0" xfId="0" applyFill="1"/>
    <xf numFmtId="0" fontId="0" fillId="6" borderId="9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0" fillId="6" borderId="13" xfId="0" applyFill="1" applyBorder="1" applyAlignment="1">
      <alignment horizontal="center" vertical="center"/>
    </xf>
    <xf numFmtId="0" fontId="0" fillId="6" borderId="14" xfId="0" applyFill="1" applyBorder="1" applyAlignment="1">
      <alignment horizontal="center" vertical="center"/>
    </xf>
    <xf numFmtId="0" fontId="0" fillId="6" borderId="15" xfId="0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2" fillId="7" borderId="19" xfId="0" applyFont="1" applyFill="1" applyBorder="1" applyAlignment="1">
      <alignment horizontal="center"/>
    </xf>
    <xf numFmtId="0" fontId="2" fillId="7" borderId="20" xfId="0" applyFont="1" applyFill="1" applyBorder="1" applyAlignment="1">
      <alignment horizontal="left" vertical="center"/>
    </xf>
    <xf numFmtId="0" fontId="2" fillId="7" borderId="21" xfId="0" applyFont="1" applyFill="1" applyBorder="1" applyAlignment="1">
      <alignment horizontal="left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15" xfId="0" applyFill="1" applyBorder="1"/>
    <xf numFmtId="0" fontId="0" fillId="5" borderId="15" xfId="0" applyFill="1" applyBorder="1" applyAlignment="1">
      <alignment horizontal="left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3" fillId="0" borderId="0" xfId="0" applyFont="1"/>
    <xf numFmtId="0" fontId="2" fillId="5" borderId="24" xfId="0" applyFont="1" applyFill="1" applyBorder="1" applyAlignment="1">
      <alignment horizontal="center"/>
    </xf>
    <xf numFmtId="0" fontId="0" fillId="8" borderId="15" xfId="0" applyFill="1" applyBorder="1" applyAlignment="1">
      <alignment horizontal="center" vertical="center"/>
    </xf>
    <xf numFmtId="0" fontId="0" fillId="9" borderId="15" xfId="0" applyFill="1" applyBorder="1" applyAlignment="1">
      <alignment horizontal="center" vertical="center"/>
    </xf>
    <xf numFmtId="0" fontId="2" fillId="7" borderId="15" xfId="0" applyFont="1" applyFill="1" applyBorder="1" applyAlignment="1">
      <alignment horizontal="center"/>
    </xf>
    <xf numFmtId="0" fontId="2" fillId="7" borderId="15" xfId="0" applyFont="1" applyFill="1" applyBorder="1" applyAlignment="1">
      <alignment horizontal="left" vertical="center"/>
    </xf>
    <xf numFmtId="0" fontId="4" fillId="5" borderId="15" xfId="0" applyFont="1" applyFill="1" applyBorder="1" applyAlignment="1">
      <alignment horizontal="center" vertical="center"/>
    </xf>
    <xf numFmtId="0" fontId="1" fillId="10" borderId="15" xfId="0" applyFont="1" applyFill="1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0" borderId="15" xfId="0" applyBorder="1" applyAlignment="1">
      <alignment horizontal="left" vertical="center"/>
    </xf>
    <xf numFmtId="0" fontId="2" fillId="5" borderId="0" xfId="0" applyFont="1" applyFill="1" applyAlignment="1">
      <alignment horizontal="center"/>
    </xf>
    <xf numFmtId="0" fontId="0" fillId="0" borderId="15" xfId="0" applyBorder="1"/>
    <xf numFmtId="0" fontId="2" fillId="7" borderId="0" xfId="0" applyFont="1" applyFill="1" applyAlignment="1">
      <alignment horizontal="left" indent="2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28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8" xfId="0" applyBorder="1" applyAlignment="1">
      <alignment horizontal="left" vertical="center"/>
    </xf>
    <xf numFmtId="0" fontId="0" fillId="0" borderId="28" xfId="0" applyBorder="1" applyAlignment="1">
      <alignment horizontal="center" vertical="center"/>
    </xf>
    <xf numFmtId="0" fontId="0" fillId="5" borderId="6" xfId="0" applyFill="1" applyBorder="1" applyAlignment="1">
      <alignment horizontal="left" vertical="center"/>
    </xf>
    <xf numFmtId="0" fontId="0" fillId="9" borderId="7" xfId="0" applyFill="1" applyBorder="1" applyAlignment="1">
      <alignment horizontal="center" vertical="center"/>
    </xf>
    <xf numFmtId="0" fontId="0" fillId="9" borderId="8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9" xfId="0" applyBorder="1" applyAlignment="1">
      <alignment horizontal="left" vertical="center"/>
    </xf>
    <xf numFmtId="0" fontId="0" fillId="0" borderId="29" xfId="0" applyBorder="1" applyAlignment="1">
      <alignment horizontal="center" vertical="center"/>
    </xf>
    <xf numFmtId="0" fontId="0" fillId="0" borderId="15" xfId="0" applyBorder="1" applyAlignment="1">
      <alignment horizontal="left"/>
    </xf>
    <xf numFmtId="0" fontId="2" fillId="0" borderId="0" xfId="0" applyFont="1"/>
    <xf numFmtId="0" fontId="0" fillId="0" borderId="28" xfId="0" applyBorder="1" applyAlignment="1">
      <alignment horizontal="center"/>
    </xf>
    <xf numFmtId="0" fontId="2" fillId="0" borderId="28" xfId="0" applyFont="1" applyBorder="1"/>
    <xf numFmtId="0" fontId="6" fillId="0" borderId="15" xfId="0" applyFont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0" fillId="0" borderId="0" xfId="0" applyAlignment="1">
      <alignment horizontal="center"/>
    </xf>
    <xf numFmtId="0" fontId="1" fillId="11" borderId="25" xfId="0" applyFont="1" applyFill="1" applyBorder="1" applyAlignment="1">
      <alignment horizontal="center"/>
    </xf>
    <xf numFmtId="0" fontId="1" fillId="11" borderId="26" xfId="0" applyFont="1" applyFill="1" applyBorder="1" applyAlignment="1">
      <alignment horizontal="center"/>
    </xf>
    <xf numFmtId="0" fontId="1" fillId="11" borderId="27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363687</xdr:colOff>
      <xdr:row>9</xdr:row>
      <xdr:rowOff>31573</xdr:rowOff>
    </xdr:from>
    <xdr:to>
      <xdr:col>2</xdr:col>
      <xdr:colOff>372957</xdr:colOff>
      <xdr:row>13</xdr:row>
      <xdr:rowOff>97373</xdr:rowOff>
    </xdr:to>
    <xdr:sp macro="" textlink="">
      <xdr:nvSpPr>
        <xdr:cNvPr id="3" name="Arrow: Up 2">
          <a:extLst>
            <a:ext uri="{FF2B5EF4-FFF2-40B4-BE49-F238E27FC236}">
              <a16:creationId xmlns:a16="http://schemas.microsoft.com/office/drawing/2014/main" id="{08AB8152-54B0-483A-9B0E-D07449FA6CBD}"/>
            </a:ext>
          </a:extLst>
        </xdr:cNvPr>
        <xdr:cNvSpPr/>
      </xdr:nvSpPr>
      <xdr:spPr>
        <a:xfrm>
          <a:off x="897087" y="1714323"/>
          <a:ext cx="618870" cy="802400"/>
        </a:xfrm>
        <a:prstGeom prst="upArrow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rtlCol="0" anchor="t"/>
        <a:lstStyle/>
        <a:p>
          <a:pPr algn="l"/>
          <a:r>
            <a:rPr lang="en-US" sz="900"/>
            <a:t>   Data / list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602556</xdr:colOff>
      <xdr:row>8</xdr:row>
      <xdr:rowOff>60254</xdr:rowOff>
    </xdr:from>
    <xdr:to>
      <xdr:col>2</xdr:col>
      <xdr:colOff>1</xdr:colOff>
      <xdr:row>12</xdr:row>
      <xdr:rowOff>106605</xdr:rowOff>
    </xdr:to>
    <xdr:sp macro="" textlink="">
      <xdr:nvSpPr>
        <xdr:cNvPr id="2" name="Arrow: Up 1">
          <a:extLst>
            <a:ext uri="{FF2B5EF4-FFF2-40B4-BE49-F238E27FC236}">
              <a16:creationId xmlns:a16="http://schemas.microsoft.com/office/drawing/2014/main" id="{E8BBF27B-5502-4633-8947-70F0917638FB}"/>
            </a:ext>
          </a:extLst>
        </xdr:cNvPr>
        <xdr:cNvSpPr/>
      </xdr:nvSpPr>
      <xdr:spPr>
        <a:xfrm>
          <a:off x="602556" y="1558854"/>
          <a:ext cx="642045" cy="782951"/>
        </a:xfrm>
        <a:prstGeom prst="upArrow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rtlCol="0" anchor="t"/>
        <a:lstStyle/>
        <a:p>
          <a:pPr algn="l"/>
          <a:r>
            <a:rPr lang="en-US" sz="900"/>
            <a:t>   Data / list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267607</xdr:colOff>
      <xdr:row>7</xdr:row>
      <xdr:rowOff>87477</xdr:rowOff>
    </xdr:from>
    <xdr:to>
      <xdr:col>11</xdr:col>
      <xdr:colOff>433698</xdr:colOff>
      <xdr:row>14</xdr:row>
      <xdr:rowOff>3958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5D00045-58A9-41BF-ABA5-B8CA378959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60143" y="1389227"/>
          <a:ext cx="1989448" cy="1218231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NOVO/Desktop/Online%20Class/Lookup%20Demo%20Class/Lookup-Class-New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ookup 1"/>
      <sheetName val="Vlookup 1"/>
      <sheetName val="Hlookup"/>
      <sheetName val="Xlookup"/>
      <sheetName val="Data-2"/>
      <sheetName val="Dynamic Vlookup 2."/>
      <sheetName val="Data"/>
      <sheetName val="Smart Lookup"/>
      <sheetName val="Smart Vlookup"/>
      <sheetName val="Lookup 2"/>
      <sheetName val="VL+Match"/>
      <sheetName val="Data (3)"/>
      <sheetName val="NESTED VL"/>
      <sheetName val="ID card"/>
      <sheetName val="ID Data"/>
      <sheetName val="Multitable"/>
      <sheetName val="2 Condition"/>
      <sheetName val="Vlookup 3 work"/>
      <sheetName val="Update salary"/>
      <sheetName val="ID card Xlookup"/>
      <sheetName val="Nested Lookup+"/>
      <sheetName val="Wildcard V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2">
          <cell r="H2">
            <v>103</v>
          </cell>
        </row>
      </sheetData>
      <sheetData sheetId="14">
        <row r="1">
          <cell r="A1" t="str">
            <v>ID</v>
          </cell>
          <cell r="G1" t="str">
            <v>Picture</v>
          </cell>
        </row>
        <row r="2">
          <cell r="A2">
            <v>101</v>
          </cell>
        </row>
        <row r="3">
          <cell r="A3">
            <v>102</v>
          </cell>
        </row>
        <row r="4">
          <cell r="A4">
            <v>103</v>
          </cell>
        </row>
        <row r="5">
          <cell r="A5">
            <v>104</v>
          </cell>
        </row>
        <row r="6">
          <cell r="A6">
            <v>105</v>
          </cell>
        </row>
      </sheetData>
      <sheetData sheetId="15"/>
      <sheetData sheetId="16"/>
      <sheetData sheetId="17"/>
      <sheetData sheetId="18"/>
      <sheetData sheetId="19">
        <row r="11">
          <cell r="C11">
            <v>101</v>
          </cell>
        </row>
      </sheetData>
      <sheetData sheetId="20"/>
      <sheetData sheetId="2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313D9-2AB4-4D52-88B9-19B16B99DE25}">
  <sheetPr>
    <tabColor theme="9" tint="0.59999389629810485"/>
  </sheetPr>
  <dimension ref="B1:O9"/>
  <sheetViews>
    <sheetView zoomScale="150" zoomScaleNormal="150" workbookViewId="0">
      <selection activeCell="D11" sqref="D11"/>
    </sheetView>
  </sheetViews>
  <sheetFormatPr defaultRowHeight="14.5" x14ac:dyDescent="0.35"/>
  <cols>
    <col min="1" max="1" width="7.6328125" customWidth="1"/>
    <col min="3" max="3" width="14.1796875" bestFit="1" customWidth="1"/>
    <col min="5" max="5" width="8.453125" customWidth="1"/>
    <col min="6" max="6" width="17.6328125" customWidth="1"/>
    <col min="14" max="14" width="19.81640625" customWidth="1"/>
    <col min="15" max="15" width="14.90625" bestFit="1" customWidth="1"/>
    <col min="16" max="16" width="14.90625" customWidth="1"/>
    <col min="17" max="17" width="13.36328125" bestFit="1" customWidth="1"/>
  </cols>
  <sheetData>
    <row r="1" spans="2:15" ht="15" thickBot="1" x14ac:dyDescent="0.4">
      <c r="B1" s="1"/>
      <c r="C1" s="2" t="s">
        <v>0</v>
      </c>
    </row>
    <row r="2" spans="2:15" ht="15" thickBot="1" x14ac:dyDescent="0.4">
      <c r="B2" s="71"/>
      <c r="C2" s="71"/>
    </row>
    <row r="3" spans="2:15" x14ac:dyDescent="0.35">
      <c r="B3" s="3" t="s">
        <v>1</v>
      </c>
      <c r="C3" s="4" t="s">
        <v>2</v>
      </c>
      <c r="E3" s="5" t="s">
        <v>1</v>
      </c>
      <c r="F3" s="6" t="s">
        <v>2</v>
      </c>
    </row>
    <row r="4" spans="2:15" ht="15" thickBot="1" x14ac:dyDescent="0.4">
      <c r="B4" s="7">
        <v>1</v>
      </c>
      <c r="C4" s="8" t="s">
        <v>3</v>
      </c>
      <c r="E4" s="9">
        <v>2</v>
      </c>
      <c r="F4" s="10" t="str">
        <f>LOOKUP(E4,B3:C9)</f>
        <v>Naim Khan</v>
      </c>
      <c r="H4" t="s">
        <v>4</v>
      </c>
      <c r="N4" s="67" t="s">
        <v>181</v>
      </c>
      <c r="O4" s="67" t="s">
        <v>182</v>
      </c>
    </row>
    <row r="5" spans="2:15" x14ac:dyDescent="0.35">
      <c r="B5" s="7">
        <v>2</v>
      </c>
      <c r="C5" s="8" t="s">
        <v>5</v>
      </c>
      <c r="M5" s="66" t="s">
        <v>178</v>
      </c>
      <c r="N5" s="68" t="s">
        <v>179</v>
      </c>
      <c r="O5" s="68" t="s">
        <v>180</v>
      </c>
    </row>
    <row r="6" spans="2:15" x14ac:dyDescent="0.35">
      <c r="B6" s="7">
        <v>3</v>
      </c>
      <c r="C6" s="8" t="s">
        <v>6</v>
      </c>
      <c r="E6" s="11"/>
      <c r="F6" s="11"/>
    </row>
    <row r="7" spans="2:15" x14ac:dyDescent="0.35">
      <c r="B7" s="7">
        <v>4</v>
      </c>
      <c r="C7" s="8" t="s">
        <v>7</v>
      </c>
      <c r="F7" s="11"/>
    </row>
    <row r="8" spans="2:15" x14ac:dyDescent="0.35">
      <c r="B8" s="7">
        <v>5</v>
      </c>
      <c r="C8" s="8" t="s">
        <v>8</v>
      </c>
    </row>
    <row r="9" spans="2:15" ht="15" thickBot="1" x14ac:dyDescent="0.4">
      <c r="B9" s="7">
        <v>6</v>
      </c>
      <c r="C9" s="10" t="s">
        <v>9</v>
      </c>
    </row>
  </sheetData>
  <mergeCells count="1">
    <mergeCell ref="B2:C2"/>
  </mergeCells>
  <phoneticPr fontId="5" type="noConversion"/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5C0A1-6060-4A5D-911E-9E6A85E01782}">
  <sheetPr>
    <tabColor theme="9" tint="0.59999389629810485"/>
  </sheetPr>
  <dimension ref="A1:J12"/>
  <sheetViews>
    <sheetView zoomScale="145" workbookViewId="0">
      <selection activeCell="J4" sqref="J4"/>
    </sheetView>
  </sheetViews>
  <sheetFormatPr defaultRowHeight="14.5" x14ac:dyDescent="0.35"/>
  <cols>
    <col min="4" max="4" width="4.54296875" customWidth="1"/>
    <col min="5" max="5" width="16.7265625" customWidth="1"/>
    <col min="6" max="6" width="7.6328125" customWidth="1"/>
    <col min="7" max="7" width="11.36328125" customWidth="1"/>
  </cols>
  <sheetData>
    <row r="1" spans="1:10" ht="15" thickBot="1" x14ac:dyDescent="0.4">
      <c r="A1" s="48" t="s">
        <v>158</v>
      </c>
      <c r="B1" s="48"/>
      <c r="D1" s="72" t="s">
        <v>159</v>
      </c>
      <c r="E1" s="73"/>
      <c r="F1" s="73"/>
      <c r="G1" s="74"/>
      <c r="J1" t="s">
        <v>160</v>
      </c>
    </row>
    <row r="2" spans="1:10" x14ac:dyDescent="0.35">
      <c r="A2" s="49" t="s">
        <v>161</v>
      </c>
      <c r="B2" s="50" t="s">
        <v>162</v>
      </c>
      <c r="D2" s="51" t="s">
        <v>16</v>
      </c>
      <c r="E2" s="52" t="s">
        <v>163</v>
      </c>
      <c r="F2" s="52" t="s">
        <v>161</v>
      </c>
      <c r="G2" s="53" t="s">
        <v>162</v>
      </c>
    </row>
    <row r="3" spans="1:10" x14ac:dyDescent="0.35">
      <c r="A3" s="54">
        <v>0</v>
      </c>
      <c r="B3" s="55" t="s">
        <v>164</v>
      </c>
      <c r="D3" s="56">
        <v>1</v>
      </c>
      <c r="E3" s="57" t="s">
        <v>60</v>
      </c>
      <c r="F3" s="58">
        <v>89</v>
      </c>
      <c r="G3" s="59" t="str">
        <f>LOOKUP(F3,A1:B7)</f>
        <v>A+</v>
      </c>
    </row>
    <row r="4" spans="1:10" x14ac:dyDescent="0.35">
      <c r="A4" s="54">
        <v>40</v>
      </c>
      <c r="B4" s="55" t="s">
        <v>165</v>
      </c>
      <c r="D4" s="56">
        <v>2</v>
      </c>
      <c r="E4" s="57" t="s">
        <v>166</v>
      </c>
      <c r="F4" s="58">
        <v>40</v>
      </c>
      <c r="G4" s="59" t="str">
        <f t="shared" ref="G4:G12" si="0">LOOKUP(F4,$A$2:$B$7)</f>
        <v>C</v>
      </c>
    </row>
    <row r="5" spans="1:10" x14ac:dyDescent="0.35">
      <c r="A5" s="54">
        <v>50</v>
      </c>
      <c r="B5" s="55" t="s">
        <v>167</v>
      </c>
      <c r="D5" s="56">
        <v>3</v>
      </c>
      <c r="E5" s="57" t="s">
        <v>168</v>
      </c>
      <c r="F5" s="58">
        <v>57</v>
      </c>
      <c r="G5" s="59" t="str">
        <f t="shared" si="0"/>
        <v>B</v>
      </c>
      <c r="J5" s="13" t="s">
        <v>160</v>
      </c>
    </row>
    <row r="6" spans="1:10" x14ac:dyDescent="0.35">
      <c r="A6" s="54">
        <v>70</v>
      </c>
      <c r="B6" s="55" t="s">
        <v>169</v>
      </c>
      <c r="D6" s="56">
        <v>4</v>
      </c>
      <c r="E6" s="57" t="s">
        <v>170</v>
      </c>
      <c r="F6" s="58">
        <v>20</v>
      </c>
      <c r="G6" s="59" t="str">
        <f t="shared" si="0"/>
        <v>F</v>
      </c>
    </row>
    <row r="7" spans="1:10" ht="15" thickBot="1" x14ac:dyDescent="0.4">
      <c r="A7" s="60">
        <v>80</v>
      </c>
      <c r="B7" s="61" t="s">
        <v>171</v>
      </c>
      <c r="D7" s="56">
        <v>5</v>
      </c>
      <c r="E7" s="57" t="s">
        <v>172</v>
      </c>
      <c r="F7" s="58">
        <v>58</v>
      </c>
      <c r="G7" s="59" t="str">
        <f t="shared" si="0"/>
        <v>B</v>
      </c>
    </row>
    <row r="8" spans="1:10" x14ac:dyDescent="0.35">
      <c r="D8" s="56">
        <v>6</v>
      </c>
      <c r="E8" s="57" t="s">
        <v>173</v>
      </c>
      <c r="F8" s="58">
        <v>33</v>
      </c>
      <c r="G8" s="59" t="str">
        <f t="shared" si="0"/>
        <v>F</v>
      </c>
    </row>
    <row r="9" spans="1:10" x14ac:dyDescent="0.35">
      <c r="D9" s="56">
        <v>7</v>
      </c>
      <c r="E9" s="57" t="s">
        <v>174</v>
      </c>
      <c r="F9" s="58">
        <v>82</v>
      </c>
      <c r="G9" s="59" t="str">
        <f t="shared" si="0"/>
        <v>A+</v>
      </c>
    </row>
    <row r="10" spans="1:10" x14ac:dyDescent="0.35">
      <c r="D10" s="56">
        <v>8</v>
      </c>
      <c r="E10" s="57" t="s">
        <v>175</v>
      </c>
      <c r="F10" s="58">
        <v>63</v>
      </c>
      <c r="G10" s="59" t="str">
        <f t="shared" si="0"/>
        <v>B</v>
      </c>
    </row>
    <row r="11" spans="1:10" x14ac:dyDescent="0.35">
      <c r="D11" s="56">
        <v>9</v>
      </c>
      <c r="E11" s="57" t="s">
        <v>176</v>
      </c>
      <c r="F11" s="58">
        <v>23</v>
      </c>
      <c r="G11" s="59" t="str">
        <f t="shared" si="0"/>
        <v>F</v>
      </c>
    </row>
    <row r="12" spans="1:10" ht="15" thickBot="1" x14ac:dyDescent="0.4">
      <c r="D12" s="62">
        <v>10</v>
      </c>
      <c r="E12" s="63" t="s">
        <v>177</v>
      </c>
      <c r="F12" s="64">
        <v>92</v>
      </c>
      <c r="G12" s="59" t="str">
        <f t="shared" si="0"/>
        <v>A+</v>
      </c>
    </row>
  </sheetData>
  <mergeCells count="1">
    <mergeCell ref="D1:G1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87E1AB-1F68-43B6-B1E2-C5661CF2D5F0}">
  <sheetPr>
    <tabColor theme="5" tint="0.59999389629810485"/>
  </sheetPr>
  <dimension ref="A1:Q9"/>
  <sheetViews>
    <sheetView topLeftCell="A33" zoomScale="151" workbookViewId="0">
      <selection activeCell="E3" sqref="E3"/>
    </sheetView>
  </sheetViews>
  <sheetFormatPr defaultRowHeight="14.5" x14ac:dyDescent="0.35"/>
  <cols>
    <col min="1" max="1" width="9.08984375" customWidth="1"/>
    <col min="3" max="3" width="11.90625" customWidth="1"/>
    <col min="5" max="5" width="10.6328125" customWidth="1"/>
    <col min="6" max="6" width="11.90625" customWidth="1"/>
    <col min="7" max="7" width="11.90625" bestFit="1" customWidth="1"/>
    <col min="14" max="14" width="12.7265625" bestFit="1" customWidth="1"/>
    <col min="15" max="15" width="15" bestFit="1" customWidth="1"/>
    <col min="16" max="16" width="14.6328125" bestFit="1" customWidth="1"/>
    <col min="17" max="17" width="11" bestFit="1" customWidth="1"/>
  </cols>
  <sheetData>
    <row r="1" spans="1:17" ht="15" thickBot="1" x14ac:dyDescent="0.4">
      <c r="A1" s="12"/>
      <c r="B1" s="12" t="s">
        <v>10</v>
      </c>
      <c r="C1" s="12"/>
      <c r="E1" s="71" t="s">
        <v>11</v>
      </c>
      <c r="F1" s="71"/>
      <c r="G1" s="71"/>
    </row>
    <row r="2" spans="1:17" ht="15" thickBot="1" x14ac:dyDescent="0.4">
      <c r="A2" s="14" t="s">
        <v>13</v>
      </c>
      <c r="B2" s="15" t="s">
        <v>14</v>
      </c>
      <c r="C2" s="16" t="s">
        <v>15</v>
      </c>
      <c r="E2" s="17" t="s">
        <v>13</v>
      </c>
      <c r="F2" s="18" t="s">
        <v>14</v>
      </c>
      <c r="G2" s="19" t="s">
        <v>15</v>
      </c>
    </row>
    <row r="3" spans="1:17" ht="15" thickBot="1" x14ac:dyDescent="0.4">
      <c r="A3" s="22" t="s">
        <v>17</v>
      </c>
      <c r="B3" s="23" t="s">
        <v>18</v>
      </c>
      <c r="C3" s="24">
        <v>2.5</v>
      </c>
      <c r="E3" s="25" t="s">
        <v>17</v>
      </c>
      <c r="F3" s="26" t="str">
        <f>VLOOKUP(E3,A2:C7,2,FALSE)</f>
        <v>Beximco</v>
      </c>
      <c r="G3" s="27">
        <f>VLOOKUP(E3,A2:C7,3,FALSE)</f>
        <v>2.5</v>
      </c>
      <c r="J3" s="11" t="s">
        <v>17</v>
      </c>
      <c r="N3" s="67" t="s">
        <v>181</v>
      </c>
      <c r="O3" s="67" t="s">
        <v>182</v>
      </c>
      <c r="P3" s="67" t="s">
        <v>183</v>
      </c>
      <c r="Q3" s="67" t="s">
        <v>185</v>
      </c>
    </row>
    <row r="4" spans="1:17" x14ac:dyDescent="0.35">
      <c r="A4" s="28" t="s">
        <v>24</v>
      </c>
      <c r="B4" s="21" t="s">
        <v>25</v>
      </c>
      <c r="C4" s="29">
        <v>6</v>
      </c>
      <c r="G4" s="30"/>
      <c r="H4" s="30"/>
      <c r="I4" s="30"/>
      <c r="J4" s="11" t="s">
        <v>17</v>
      </c>
      <c r="M4" s="66" t="s">
        <v>10</v>
      </c>
      <c r="N4" s="68" t="s">
        <v>179</v>
      </c>
      <c r="O4" s="68" t="s">
        <v>180</v>
      </c>
      <c r="P4" s="68" t="s">
        <v>184</v>
      </c>
      <c r="Q4" s="68" t="s">
        <v>186</v>
      </c>
    </row>
    <row r="5" spans="1:17" x14ac:dyDescent="0.35">
      <c r="A5" s="28" t="s">
        <v>26</v>
      </c>
      <c r="B5" s="21" t="s">
        <v>27</v>
      </c>
      <c r="C5" s="29">
        <v>10</v>
      </c>
      <c r="G5" s="30"/>
      <c r="H5" s="30"/>
      <c r="I5" s="30"/>
      <c r="J5" s="11" t="b">
        <f>J3=J4</f>
        <v>1</v>
      </c>
    </row>
    <row r="6" spans="1:17" x14ac:dyDescent="0.35">
      <c r="A6" s="28" t="s">
        <v>28</v>
      </c>
      <c r="B6" s="21" t="s">
        <v>25</v>
      </c>
      <c r="C6" s="29">
        <v>9</v>
      </c>
    </row>
    <row r="7" spans="1:17" ht="15" thickBot="1" x14ac:dyDescent="0.4">
      <c r="A7" s="33" t="s">
        <v>29</v>
      </c>
      <c r="B7" s="34" t="s">
        <v>30</v>
      </c>
      <c r="C7" s="35">
        <v>3.5</v>
      </c>
      <c r="G7" s="30"/>
      <c r="H7" s="30"/>
      <c r="I7" s="30"/>
    </row>
    <row r="8" spans="1:17" x14ac:dyDescent="0.35">
      <c r="E8" s="36">
        <v>1</v>
      </c>
      <c r="F8" s="36" t="s">
        <v>31</v>
      </c>
    </row>
    <row r="9" spans="1:17" x14ac:dyDescent="0.35">
      <c r="E9" s="36">
        <v>2</v>
      </c>
      <c r="F9" s="36" t="s">
        <v>32</v>
      </c>
    </row>
  </sheetData>
  <mergeCells count="1">
    <mergeCell ref="E1:G1"/>
  </mergeCells>
  <phoneticPr fontId="5" type="noConversion"/>
  <dataValidations count="1">
    <dataValidation type="list" allowBlank="1" showInputMessage="1" showErrorMessage="1" sqref="E3" xr:uid="{6F9D9A62-16B3-4281-8BC7-9554CF9A6189}">
      <formula1>$A$3:$A$7</formula1>
    </dataValidation>
  </dataValidation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6144B-5396-4692-9038-88A9B8F73818}">
  <sheetPr>
    <tabColor theme="5" tint="0.59999389629810485"/>
  </sheetPr>
  <dimension ref="A1:E14"/>
  <sheetViews>
    <sheetView zoomScale="86" zoomScaleNormal="82" workbookViewId="0">
      <selection activeCell="E13" sqref="E13"/>
    </sheetView>
  </sheetViews>
  <sheetFormatPr defaultRowHeight="14.5" x14ac:dyDescent="0.35"/>
  <cols>
    <col min="1" max="1" width="11.6328125" customWidth="1"/>
    <col min="2" max="2" width="10" customWidth="1"/>
    <col min="3" max="3" width="12.1796875" bestFit="1" customWidth="1"/>
    <col min="4" max="4" width="25.1796875" bestFit="1" customWidth="1"/>
    <col min="5" max="5" width="11" bestFit="1" customWidth="1"/>
  </cols>
  <sheetData>
    <row r="1" spans="1:5" x14ac:dyDescent="0.35">
      <c r="A1" s="42" t="s">
        <v>35</v>
      </c>
      <c r="B1" s="43" t="s">
        <v>50</v>
      </c>
      <c r="C1" s="43" t="s">
        <v>36</v>
      </c>
      <c r="D1" s="43" t="s">
        <v>41</v>
      </c>
      <c r="E1" s="43" t="s">
        <v>43</v>
      </c>
    </row>
    <row r="2" spans="1:5" x14ac:dyDescent="0.35">
      <c r="A2" s="44" t="s">
        <v>70</v>
      </c>
      <c r="B2" s="65" t="str">
        <f>VLOOKUP(A2,'Data-1'!A:J,2,0)</f>
        <v>Jhenaidah</v>
      </c>
      <c r="C2" s="45" t="str">
        <f>VLOOKUP(A2,'Data-1'!A:J,3,0)</f>
        <v>Habib Sheikh</v>
      </c>
      <c r="D2" s="65" t="str">
        <f>VLOOKUP(A2,'Data-1'!A:J,8,0)</f>
        <v>Habib Sheikh@mastery.com</v>
      </c>
      <c r="E2" s="65">
        <f>VLOOKUP(A2,'Data-1'!A:J,10,0)</f>
        <v>47930</v>
      </c>
    </row>
    <row r="3" spans="1:5" x14ac:dyDescent="0.35">
      <c r="A3" s="44" t="s">
        <v>79</v>
      </c>
      <c r="B3" s="65" t="str">
        <f>VLOOKUP(A3,'Data-1'!A:J,2,0)</f>
        <v>Jhenaidah</v>
      </c>
      <c r="C3" s="45" t="str">
        <f>VLOOKUP(A3,'Data-1'!A:J,3,0)</f>
        <v>Hamim SK</v>
      </c>
      <c r="D3" s="65" t="str">
        <f>VLOOKUP(A3,'Data-1'!A:J,8,0)</f>
        <v>Hamim SK@mastery.com</v>
      </c>
      <c r="E3" s="65">
        <f>VLOOKUP(A3,'Data-1'!A:J,10,0)</f>
        <v>158244</v>
      </c>
    </row>
    <row r="4" spans="1:5" x14ac:dyDescent="0.35">
      <c r="A4" s="44" t="s">
        <v>111</v>
      </c>
      <c r="B4" s="65" t="str">
        <f>VLOOKUP(A4,'Data-1'!A:J,2,0)</f>
        <v>Magura</v>
      </c>
      <c r="C4" s="45" t="str">
        <f>VLOOKUP(A4,'Data-1'!A:J,3,0)</f>
        <v>Idris Ali</v>
      </c>
      <c r="D4" s="65" t="str">
        <f>VLOOKUP(A4,'Data-1'!A:J,8,0)</f>
        <v>Idris Ali@mastery.com</v>
      </c>
      <c r="E4" s="65">
        <f>VLOOKUP(A4,'Data-1'!A:J,10,0)</f>
        <v>50680</v>
      </c>
    </row>
    <row r="5" spans="1:5" x14ac:dyDescent="0.35">
      <c r="A5" s="44" t="s">
        <v>128</v>
      </c>
      <c r="B5" s="65" t="str">
        <f>VLOOKUP(A5,'Data-1'!A:J,2,0)</f>
        <v>Magura</v>
      </c>
      <c r="C5" s="45" t="str">
        <f>VLOOKUP(A5,'Data-1'!A:J,3,0)</f>
        <v>SK Arman</v>
      </c>
      <c r="D5" s="65" t="str">
        <f>VLOOKUP(A5,'Data-1'!A:J,8,0)</f>
        <v>SK Arman@mastery.com</v>
      </c>
      <c r="E5" s="65">
        <f>VLOOKUP(A5,'Data-1'!A:J,10,0)</f>
        <v>57422</v>
      </c>
    </row>
    <row r="6" spans="1:5" x14ac:dyDescent="0.35">
      <c r="A6" s="44" t="s">
        <v>140</v>
      </c>
      <c r="B6" s="65" t="str">
        <f>VLOOKUP(A6,'Data-1'!A:J,2,0)</f>
        <v>Narail</v>
      </c>
      <c r="C6" s="45" t="str">
        <f>VLOOKUP(A6,'Data-1'!A:J,3,0)</f>
        <v>Arian Khan</v>
      </c>
      <c r="D6" s="65" t="str">
        <f>VLOOKUP(A6,'Data-1'!A:J,8,0)</f>
        <v>Arian Khan@mastery.com</v>
      </c>
      <c r="E6" s="65">
        <f>VLOOKUP(A6,'Data-1'!A:J,10,0)</f>
        <v>95050</v>
      </c>
    </row>
    <row r="12" spans="1:5" x14ac:dyDescent="0.35">
      <c r="A12" t="s">
        <v>70</v>
      </c>
      <c r="B12" t="str">
        <f>VLOOKUP(A12,'Data-1'!A1:J36,2,FALSE)</f>
        <v>Jhenaidah</v>
      </c>
      <c r="C12" t="str">
        <f>VLOOKUP(A12,'Data-1'!A1:J36,3,0)</f>
        <v>Habib Sheikh</v>
      </c>
      <c r="D12" t="str">
        <f>VLOOKUP(A12,'Data-1'!A1:J36,8,0)</f>
        <v>Habib Sheikh@mastery.com</v>
      </c>
      <c r="E12">
        <f>VLOOKUP(A12,'Data-1'!A1:J36,10,0)</f>
        <v>47930</v>
      </c>
    </row>
    <row r="13" spans="1:5" x14ac:dyDescent="0.35">
      <c r="A13" t="s">
        <v>79</v>
      </c>
      <c r="B13" t="str">
        <f>VLOOKUP(A13,'Data-1'!A2:J37,2,FALSE)</f>
        <v>Jhenaidah</v>
      </c>
      <c r="C13" t="str">
        <f>VLOOKUP(A13,'Data-1'!A2:J37,3,0)</f>
        <v>Hamim SK</v>
      </c>
      <c r="D13" t="str">
        <f>VLOOKUP(A13,'Data-1'!A2:J37,8,0)</f>
        <v>Hamim SK@mastery.com</v>
      </c>
      <c r="E13">
        <f>VLOOKUP(A13,'Data-1'!A2:J37,10,0)</f>
        <v>158244</v>
      </c>
    </row>
    <row r="14" spans="1:5" x14ac:dyDescent="0.35">
      <c r="A14" t="s">
        <v>83</v>
      </c>
      <c r="B14" t="str">
        <f>VLOOKUP(A14,'Data-1'!A3:J38,2,FALSE)</f>
        <v>Magura</v>
      </c>
      <c r="C14" t="str">
        <f>VLOOKUP(A14,'Data-1'!A3:J38,3,0)</f>
        <v>Tahmida Bhuyan</v>
      </c>
      <c r="D14" t="str">
        <f>VLOOKUP(A14,'Data-1'!A3:J38,8,0)</f>
        <v>Tahmida Bhuyan@mastery.com</v>
      </c>
      <c r="E14">
        <f>VLOOKUP(A14,'Data-1'!A3:J38,10,0)</f>
        <v>111220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510EA-5357-43EB-985D-4021D334EFB6}">
  <sheetPr>
    <tabColor theme="5" tint="0.59999389629810485"/>
  </sheetPr>
  <dimension ref="A1:T7"/>
  <sheetViews>
    <sheetView zoomScale="84" workbookViewId="0">
      <selection activeCell="C1" sqref="C1:H3"/>
    </sheetView>
  </sheetViews>
  <sheetFormatPr defaultRowHeight="14.5" x14ac:dyDescent="0.35"/>
  <cols>
    <col min="1" max="1" width="9.6328125" customWidth="1"/>
    <col min="2" max="2" width="6.7265625" customWidth="1"/>
    <col min="3" max="3" width="11.90625" customWidth="1"/>
    <col min="5" max="5" width="10.6328125" customWidth="1"/>
    <col min="6" max="6" width="11.90625" customWidth="1"/>
    <col min="7" max="7" width="11.90625" bestFit="1" customWidth="1"/>
    <col min="15" max="15" width="8.90625" bestFit="1" customWidth="1"/>
  </cols>
  <sheetData>
    <row r="1" spans="1:20" x14ac:dyDescent="0.35">
      <c r="A1" s="37" t="s">
        <v>12</v>
      </c>
      <c r="B1" s="11"/>
      <c r="C1" s="38" t="s">
        <v>13</v>
      </c>
      <c r="D1" s="38" t="s">
        <v>17</v>
      </c>
      <c r="E1" s="38" t="s">
        <v>24</v>
      </c>
      <c r="F1" s="38" t="s">
        <v>26</v>
      </c>
      <c r="G1" s="38" t="s">
        <v>28</v>
      </c>
      <c r="H1" s="38" t="s">
        <v>29</v>
      </c>
      <c r="O1" s="13" t="s">
        <v>12</v>
      </c>
    </row>
    <row r="2" spans="1:20" x14ac:dyDescent="0.35">
      <c r="C2" s="39" t="s">
        <v>14</v>
      </c>
      <c r="D2" s="39" t="s">
        <v>18</v>
      </c>
      <c r="E2" s="39" t="s">
        <v>25</v>
      </c>
      <c r="F2" s="39" t="s">
        <v>27</v>
      </c>
      <c r="G2" s="39" t="s">
        <v>25</v>
      </c>
      <c r="H2" s="39" t="s">
        <v>30</v>
      </c>
      <c r="O2" s="20" t="s">
        <v>16</v>
      </c>
      <c r="P2" s="21">
        <v>1</v>
      </c>
      <c r="Q2" s="21">
        <v>2</v>
      </c>
      <c r="R2" s="21">
        <v>3</v>
      </c>
      <c r="S2" s="21">
        <v>4</v>
      </c>
      <c r="T2" s="21">
        <v>5</v>
      </c>
    </row>
    <row r="3" spans="1:20" x14ac:dyDescent="0.35">
      <c r="C3" s="39" t="s">
        <v>33</v>
      </c>
      <c r="D3" s="39">
        <v>2.5</v>
      </c>
      <c r="E3" s="39">
        <v>6</v>
      </c>
      <c r="F3" s="39">
        <v>10</v>
      </c>
      <c r="G3" s="39">
        <v>9</v>
      </c>
      <c r="H3" s="39">
        <v>3.5</v>
      </c>
      <c r="O3" s="20" t="s">
        <v>13</v>
      </c>
      <c r="P3" s="21" t="s">
        <v>19</v>
      </c>
      <c r="Q3" s="21" t="s">
        <v>20</v>
      </c>
      <c r="R3" s="21" t="s">
        <v>21</v>
      </c>
      <c r="S3" s="21" t="s">
        <v>22</v>
      </c>
      <c r="T3" s="21" t="s">
        <v>23</v>
      </c>
    </row>
    <row r="4" spans="1:20" x14ac:dyDescent="0.35">
      <c r="I4" s="30"/>
      <c r="O4" s="20" t="s">
        <v>16</v>
      </c>
      <c r="P4" s="20" t="s">
        <v>13</v>
      </c>
    </row>
    <row r="5" spans="1:20" x14ac:dyDescent="0.35">
      <c r="I5" s="30"/>
      <c r="O5" s="31"/>
      <c r="P5" s="32"/>
    </row>
    <row r="6" spans="1:20" x14ac:dyDescent="0.35">
      <c r="C6" s="20" t="s">
        <v>13</v>
      </c>
      <c r="D6" s="20" t="s">
        <v>14</v>
      </c>
      <c r="E6" s="20" t="s">
        <v>34</v>
      </c>
    </row>
    <row r="7" spans="1:20" x14ac:dyDescent="0.35">
      <c r="C7" s="40" t="s">
        <v>24</v>
      </c>
      <c r="D7" s="41" t="str">
        <f>HLOOKUP(C7,C1:H3,2,0)</f>
        <v>Square</v>
      </c>
      <c r="E7" s="41">
        <f>HLOOKUP(C7,C1:H3,3,0)</f>
        <v>6</v>
      </c>
    </row>
  </sheetData>
  <dataValidations disablePrompts="1" count="1">
    <dataValidation type="list" allowBlank="1" showInputMessage="1" showErrorMessage="1" sqref="C7" xr:uid="{0D6B2055-35E1-4586-BBA8-CF992A4EDB13}">
      <formula1>$C$1:$H$1</formula1>
    </dataValidation>
  </dataValidations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4D67E-77EE-48D1-A2D1-ADF712427590}">
  <sheetPr>
    <tabColor theme="4" tint="0.39997558519241921"/>
  </sheetPr>
  <dimension ref="A2:J36"/>
  <sheetViews>
    <sheetView zoomScale="86" workbookViewId="0">
      <pane xSplit="3" ySplit="2" topLeftCell="D24" activePane="bottomRight" state="frozen"/>
      <selection activeCell="B2" sqref="B2"/>
      <selection pane="topRight" activeCell="B2" sqref="B2"/>
      <selection pane="bottomLeft" activeCell="B2" sqref="B2"/>
      <selection pane="bottomRight" activeCell="L8" sqref="L8"/>
    </sheetView>
  </sheetViews>
  <sheetFormatPr defaultRowHeight="14.5" x14ac:dyDescent="0.35"/>
  <cols>
    <col min="1" max="1" width="16" customWidth="1"/>
    <col min="2" max="2" width="10.90625" customWidth="1"/>
    <col min="3" max="3" width="14.90625" bestFit="1" customWidth="1"/>
    <col min="4" max="4" width="12.7265625" customWidth="1"/>
    <col min="5" max="5" width="12.08984375" customWidth="1"/>
    <col min="6" max="6" width="8.7265625" customWidth="1"/>
    <col min="7" max="7" width="11.08984375" customWidth="1"/>
    <col min="8" max="8" width="27.81640625" bestFit="1" customWidth="1"/>
    <col min="9" max="9" width="10.7265625" bestFit="1" customWidth="1"/>
    <col min="10" max="10" width="11.1796875" bestFit="1" customWidth="1"/>
  </cols>
  <sheetData>
    <row r="2" spans="1:10" x14ac:dyDescent="0.35">
      <c r="A2" s="42" t="s">
        <v>35</v>
      </c>
      <c r="B2" s="43" t="s">
        <v>50</v>
      </c>
      <c r="C2" s="43" t="s">
        <v>36</v>
      </c>
      <c r="D2" s="43" t="s">
        <v>37</v>
      </c>
      <c r="E2" s="43" t="s">
        <v>38</v>
      </c>
      <c r="F2" s="43" t="s">
        <v>39</v>
      </c>
      <c r="G2" s="43" t="s">
        <v>40</v>
      </c>
      <c r="H2" s="43" t="s">
        <v>41</v>
      </c>
      <c r="I2" s="43" t="s">
        <v>42</v>
      </c>
      <c r="J2" s="43" t="s">
        <v>43</v>
      </c>
    </row>
    <row r="3" spans="1:10" x14ac:dyDescent="0.35">
      <c r="A3" s="44" t="s">
        <v>56</v>
      </c>
      <c r="B3" s="47" t="s">
        <v>51</v>
      </c>
      <c r="C3" s="45" t="s">
        <v>52</v>
      </c>
      <c r="D3" s="45" t="s">
        <v>53</v>
      </c>
      <c r="E3" s="47" t="s">
        <v>54</v>
      </c>
      <c r="F3" s="47">
        <v>1165400</v>
      </c>
      <c r="G3" s="47">
        <v>402626</v>
      </c>
      <c r="H3" s="47" t="s">
        <v>55</v>
      </c>
      <c r="I3" s="47">
        <v>33266</v>
      </c>
      <c r="J3" s="47">
        <v>66532</v>
      </c>
    </row>
    <row r="4" spans="1:10" x14ac:dyDescent="0.35">
      <c r="A4" s="44" t="s">
        <v>62</v>
      </c>
      <c r="B4" s="47" t="s">
        <v>57</v>
      </c>
      <c r="C4" s="45" t="s">
        <v>58</v>
      </c>
      <c r="D4" s="45" t="s">
        <v>59</v>
      </c>
      <c r="E4" s="47" t="s">
        <v>60</v>
      </c>
      <c r="F4" s="47">
        <v>1166401</v>
      </c>
      <c r="G4" s="47">
        <v>284743</v>
      </c>
      <c r="H4" s="47" t="s">
        <v>61</v>
      </c>
      <c r="I4" s="47">
        <v>50638</v>
      </c>
      <c r="J4" s="47">
        <v>101276</v>
      </c>
    </row>
    <row r="5" spans="1:10" x14ac:dyDescent="0.35">
      <c r="A5" s="44" t="s">
        <v>44</v>
      </c>
      <c r="B5" s="47" t="s">
        <v>63</v>
      </c>
      <c r="C5" s="45" t="s">
        <v>64</v>
      </c>
      <c r="D5" s="45" t="s">
        <v>53</v>
      </c>
      <c r="E5" s="47" t="s">
        <v>54</v>
      </c>
      <c r="F5" s="47">
        <v>1165402</v>
      </c>
      <c r="G5" s="47">
        <v>364922</v>
      </c>
      <c r="H5" s="47" t="s">
        <v>65</v>
      </c>
      <c r="I5" s="47">
        <v>37102</v>
      </c>
      <c r="J5" s="47">
        <v>74204</v>
      </c>
    </row>
    <row r="6" spans="1:10" x14ac:dyDescent="0.35">
      <c r="A6" s="44" t="s">
        <v>70</v>
      </c>
      <c r="B6" s="47" t="s">
        <v>51</v>
      </c>
      <c r="C6" s="45" t="s">
        <v>66</v>
      </c>
      <c r="D6" s="45" t="s">
        <v>67</v>
      </c>
      <c r="E6" s="47" t="s">
        <v>68</v>
      </c>
      <c r="F6" s="47">
        <v>1165403</v>
      </c>
      <c r="G6" s="47">
        <v>237243</v>
      </c>
      <c r="H6" s="47" t="s">
        <v>69</v>
      </c>
      <c r="I6" s="47">
        <v>23965</v>
      </c>
      <c r="J6" s="47">
        <v>47930</v>
      </c>
    </row>
    <row r="7" spans="1:10" x14ac:dyDescent="0.35">
      <c r="A7" s="44" t="s">
        <v>73</v>
      </c>
      <c r="B7" s="47" t="s">
        <v>57</v>
      </c>
      <c r="C7" s="45" t="s">
        <v>71</v>
      </c>
      <c r="D7" s="45" t="s">
        <v>53</v>
      </c>
      <c r="E7" s="47" t="s">
        <v>54</v>
      </c>
      <c r="F7" s="47">
        <v>1164404</v>
      </c>
      <c r="G7" s="47">
        <v>195730</v>
      </c>
      <c r="H7" s="47" t="s">
        <v>72</v>
      </c>
      <c r="I7" s="47">
        <v>74538</v>
      </c>
      <c r="J7" s="47">
        <v>149076</v>
      </c>
    </row>
    <row r="8" spans="1:10" x14ac:dyDescent="0.35">
      <c r="A8" s="44" t="s">
        <v>76</v>
      </c>
      <c r="B8" s="47" t="s">
        <v>51</v>
      </c>
      <c r="C8" s="45" t="s">
        <v>74</v>
      </c>
      <c r="D8" s="45" t="s">
        <v>67</v>
      </c>
      <c r="E8" s="47" t="s">
        <v>60</v>
      </c>
      <c r="F8" s="47">
        <v>1165405</v>
      </c>
      <c r="G8" s="47">
        <v>324431</v>
      </c>
      <c r="H8" s="47" t="s">
        <v>75</v>
      </c>
      <c r="I8" s="47">
        <v>78801</v>
      </c>
      <c r="J8" s="47">
        <v>157602</v>
      </c>
    </row>
    <row r="9" spans="1:10" x14ac:dyDescent="0.35">
      <c r="A9" s="44" t="s">
        <v>79</v>
      </c>
      <c r="B9" s="47" t="s">
        <v>51</v>
      </c>
      <c r="C9" s="45" t="s">
        <v>77</v>
      </c>
      <c r="D9" s="45" t="s">
        <v>59</v>
      </c>
      <c r="E9" s="47" t="s">
        <v>60</v>
      </c>
      <c r="F9" s="47">
        <v>1165406</v>
      </c>
      <c r="G9" s="47">
        <v>171310</v>
      </c>
      <c r="H9" s="47" t="s">
        <v>78</v>
      </c>
      <c r="I9" s="47">
        <v>79122</v>
      </c>
      <c r="J9" s="47">
        <v>158244</v>
      </c>
    </row>
    <row r="10" spans="1:10" x14ac:dyDescent="0.35">
      <c r="A10" s="44" t="s">
        <v>83</v>
      </c>
      <c r="B10" s="47" t="s">
        <v>80</v>
      </c>
      <c r="C10" s="45" t="s">
        <v>81</v>
      </c>
      <c r="D10" s="45" t="s">
        <v>67</v>
      </c>
      <c r="E10" s="47" t="s">
        <v>54</v>
      </c>
      <c r="F10" s="47">
        <v>1165407</v>
      </c>
      <c r="G10" s="47">
        <v>493641</v>
      </c>
      <c r="H10" s="47" t="s">
        <v>82</v>
      </c>
      <c r="I10" s="47">
        <v>55610</v>
      </c>
      <c r="J10" s="47">
        <v>111220</v>
      </c>
    </row>
    <row r="11" spans="1:10" x14ac:dyDescent="0.35">
      <c r="A11" s="44" t="s">
        <v>86</v>
      </c>
      <c r="B11" s="47" t="s">
        <v>51</v>
      </c>
      <c r="C11" s="45" t="s">
        <v>84</v>
      </c>
      <c r="D11" s="45" t="s">
        <v>53</v>
      </c>
      <c r="E11" s="47" t="s">
        <v>54</v>
      </c>
      <c r="F11" s="47">
        <v>1165408</v>
      </c>
      <c r="G11" s="47">
        <v>199326</v>
      </c>
      <c r="H11" s="47" t="s">
        <v>85</v>
      </c>
      <c r="I11" s="47">
        <v>27441</v>
      </c>
      <c r="J11" s="47">
        <v>54882</v>
      </c>
    </row>
    <row r="12" spans="1:10" x14ac:dyDescent="0.35">
      <c r="A12" s="44" t="s">
        <v>47</v>
      </c>
      <c r="B12" s="47" t="s">
        <v>57</v>
      </c>
      <c r="C12" s="45" t="s">
        <v>87</v>
      </c>
      <c r="D12" s="45" t="s">
        <v>59</v>
      </c>
      <c r="E12" s="47" t="s">
        <v>60</v>
      </c>
      <c r="F12" s="47">
        <v>1165409</v>
      </c>
      <c r="G12" s="47">
        <v>451260</v>
      </c>
      <c r="H12" s="47" t="s">
        <v>88</v>
      </c>
      <c r="I12" s="47">
        <v>40930</v>
      </c>
      <c r="J12" s="47">
        <v>81860</v>
      </c>
    </row>
    <row r="13" spans="1:10" x14ac:dyDescent="0.35">
      <c r="A13" s="44" t="s">
        <v>91</v>
      </c>
      <c r="B13" s="47" t="s">
        <v>63</v>
      </c>
      <c r="C13" s="45" t="s">
        <v>89</v>
      </c>
      <c r="D13" s="45" t="s">
        <v>59</v>
      </c>
      <c r="E13" s="47" t="s">
        <v>60</v>
      </c>
      <c r="F13" s="47">
        <v>1165410</v>
      </c>
      <c r="G13" s="47">
        <v>469094</v>
      </c>
      <c r="H13" s="47" t="s">
        <v>90</v>
      </c>
      <c r="I13" s="47">
        <v>36762</v>
      </c>
      <c r="J13" s="47">
        <v>73524</v>
      </c>
    </row>
    <row r="14" spans="1:10" x14ac:dyDescent="0.35">
      <c r="A14" s="44" t="s">
        <v>94</v>
      </c>
      <c r="B14" s="47" t="s">
        <v>57</v>
      </c>
      <c r="C14" s="45" t="s">
        <v>92</v>
      </c>
      <c r="D14" s="45" t="s">
        <v>67</v>
      </c>
      <c r="E14" s="47" t="s">
        <v>68</v>
      </c>
      <c r="F14" s="47">
        <v>1165411</v>
      </c>
      <c r="G14" s="47">
        <v>441292</v>
      </c>
      <c r="H14" s="47" t="s">
        <v>93</v>
      </c>
      <c r="I14" s="47">
        <v>53570</v>
      </c>
      <c r="J14" s="47">
        <v>107140</v>
      </c>
    </row>
    <row r="15" spans="1:10" x14ac:dyDescent="0.35">
      <c r="A15" s="44" t="s">
        <v>45</v>
      </c>
      <c r="B15" s="47" t="s">
        <v>63</v>
      </c>
      <c r="C15" s="45" t="s">
        <v>95</v>
      </c>
      <c r="D15" s="45" t="s">
        <v>67</v>
      </c>
      <c r="E15" s="47" t="s">
        <v>68</v>
      </c>
      <c r="F15" s="47">
        <v>1165412</v>
      </c>
      <c r="G15" s="47">
        <v>207837</v>
      </c>
      <c r="H15" s="47" t="s">
        <v>96</v>
      </c>
      <c r="I15" s="47">
        <v>68161</v>
      </c>
      <c r="J15" s="47">
        <v>136322</v>
      </c>
    </row>
    <row r="16" spans="1:10" x14ac:dyDescent="0.35">
      <c r="A16" s="44" t="s">
        <v>99</v>
      </c>
      <c r="B16" s="47" t="s">
        <v>57</v>
      </c>
      <c r="C16" s="45" t="s">
        <v>97</v>
      </c>
      <c r="D16" s="45" t="s">
        <v>67</v>
      </c>
      <c r="E16" s="47" t="s">
        <v>60</v>
      </c>
      <c r="F16" s="47">
        <v>1165413</v>
      </c>
      <c r="G16" s="47">
        <v>307714</v>
      </c>
      <c r="H16" s="47" t="s">
        <v>98</v>
      </c>
      <c r="I16" s="47">
        <v>67328</v>
      </c>
      <c r="J16" s="47">
        <v>134656</v>
      </c>
    </row>
    <row r="17" spans="1:10" x14ac:dyDescent="0.35">
      <c r="A17" s="44" t="s">
        <v>102</v>
      </c>
      <c r="B17" s="47" t="s">
        <v>63</v>
      </c>
      <c r="C17" s="45" t="s">
        <v>100</v>
      </c>
      <c r="D17" s="45" t="s">
        <v>67</v>
      </c>
      <c r="E17" s="47" t="s">
        <v>68</v>
      </c>
      <c r="F17" s="47">
        <v>1165414</v>
      </c>
      <c r="G17" s="47">
        <v>346683</v>
      </c>
      <c r="H17" s="47" t="s">
        <v>101</v>
      </c>
      <c r="I17" s="47">
        <v>72461</v>
      </c>
      <c r="J17" s="47">
        <v>144922</v>
      </c>
    </row>
    <row r="18" spans="1:10" x14ac:dyDescent="0.35">
      <c r="A18" s="44" t="s">
        <v>105</v>
      </c>
      <c r="B18" s="47" t="s">
        <v>57</v>
      </c>
      <c r="C18" s="45" t="s">
        <v>103</v>
      </c>
      <c r="D18" s="45" t="s">
        <v>59</v>
      </c>
      <c r="E18" s="47" t="s">
        <v>60</v>
      </c>
      <c r="F18" s="47">
        <v>1165415</v>
      </c>
      <c r="G18" s="47">
        <v>267399</v>
      </c>
      <c r="H18" s="47" t="s">
        <v>104</v>
      </c>
      <c r="I18" s="47">
        <v>59402</v>
      </c>
      <c r="J18" s="47">
        <v>118804</v>
      </c>
    </row>
    <row r="19" spans="1:10" x14ac:dyDescent="0.35">
      <c r="A19" s="44" t="s">
        <v>108</v>
      </c>
      <c r="B19" s="47" t="s">
        <v>51</v>
      </c>
      <c r="C19" s="45" t="s">
        <v>106</v>
      </c>
      <c r="D19" s="45" t="s">
        <v>59</v>
      </c>
      <c r="E19" s="47" t="s">
        <v>60</v>
      </c>
      <c r="F19" s="47">
        <v>1165416</v>
      </c>
      <c r="G19" s="47">
        <v>179481</v>
      </c>
      <c r="H19" s="47" t="s">
        <v>107</v>
      </c>
      <c r="I19" s="47">
        <v>68546</v>
      </c>
      <c r="J19" s="47">
        <v>137092</v>
      </c>
    </row>
    <row r="20" spans="1:10" x14ac:dyDescent="0.35">
      <c r="A20" s="44" t="s">
        <v>111</v>
      </c>
      <c r="B20" s="47" t="s">
        <v>80</v>
      </c>
      <c r="C20" s="45" t="s">
        <v>109</v>
      </c>
      <c r="D20" s="45" t="s">
        <v>59</v>
      </c>
      <c r="E20" s="47" t="s">
        <v>60</v>
      </c>
      <c r="F20" s="47">
        <v>1165417</v>
      </c>
      <c r="G20" s="47">
        <v>155259</v>
      </c>
      <c r="H20" s="47" t="s">
        <v>110</v>
      </c>
      <c r="I20" s="47">
        <v>25340</v>
      </c>
      <c r="J20" s="47">
        <v>50680</v>
      </c>
    </row>
    <row r="21" spans="1:10" x14ac:dyDescent="0.35">
      <c r="A21" s="44" t="s">
        <v>46</v>
      </c>
      <c r="B21" s="47" t="s">
        <v>51</v>
      </c>
      <c r="C21" s="45" t="s">
        <v>112</v>
      </c>
      <c r="D21" s="45" t="s">
        <v>67</v>
      </c>
      <c r="E21" s="47" t="s">
        <v>60</v>
      </c>
      <c r="F21" s="47">
        <v>1165418</v>
      </c>
      <c r="G21" s="47">
        <v>440148</v>
      </c>
      <c r="H21" s="47" t="s">
        <v>113</v>
      </c>
      <c r="I21" s="47">
        <v>28296</v>
      </c>
      <c r="J21" s="47">
        <v>56592</v>
      </c>
    </row>
    <row r="22" spans="1:10" x14ac:dyDescent="0.35">
      <c r="A22" s="44" t="s">
        <v>116</v>
      </c>
      <c r="B22" s="47" t="s">
        <v>57</v>
      </c>
      <c r="C22" s="45" t="s">
        <v>114</v>
      </c>
      <c r="D22" s="45" t="s">
        <v>53</v>
      </c>
      <c r="E22" s="47" t="s">
        <v>54</v>
      </c>
      <c r="F22" s="47">
        <v>1165419</v>
      </c>
      <c r="G22" s="47">
        <v>108780</v>
      </c>
      <c r="H22" s="47" t="s">
        <v>115</v>
      </c>
      <c r="I22" s="47">
        <v>36430</v>
      </c>
      <c r="J22" s="47">
        <v>72860</v>
      </c>
    </row>
    <row r="23" spans="1:10" x14ac:dyDescent="0.35">
      <c r="A23" s="44" t="s">
        <v>119</v>
      </c>
      <c r="B23" s="47" t="s">
        <v>51</v>
      </c>
      <c r="C23" s="45" t="s">
        <v>117</v>
      </c>
      <c r="D23" s="45" t="s">
        <v>59</v>
      </c>
      <c r="E23" s="47" t="s">
        <v>68</v>
      </c>
      <c r="F23" s="47">
        <v>1165420</v>
      </c>
      <c r="G23" s="47">
        <v>365365</v>
      </c>
      <c r="H23" s="47" t="s">
        <v>118</v>
      </c>
      <c r="I23" s="47">
        <v>30437</v>
      </c>
      <c r="J23" s="47">
        <v>60874</v>
      </c>
    </row>
    <row r="24" spans="1:10" x14ac:dyDescent="0.35">
      <c r="A24" s="44" t="s">
        <v>122</v>
      </c>
      <c r="B24" s="47" t="s">
        <v>57</v>
      </c>
      <c r="C24" s="45" t="s">
        <v>120</v>
      </c>
      <c r="D24" s="45" t="s">
        <v>59</v>
      </c>
      <c r="E24" s="47" t="s">
        <v>54</v>
      </c>
      <c r="F24" s="47">
        <v>1165421</v>
      </c>
      <c r="G24" s="47">
        <v>248085</v>
      </c>
      <c r="H24" s="47" t="s">
        <v>121</v>
      </c>
      <c r="I24" s="47">
        <v>51483</v>
      </c>
      <c r="J24" s="47">
        <v>102966</v>
      </c>
    </row>
    <row r="25" spans="1:10" x14ac:dyDescent="0.35">
      <c r="A25" s="44" t="s">
        <v>125</v>
      </c>
      <c r="B25" s="47" t="s">
        <v>51</v>
      </c>
      <c r="C25" s="45" t="s">
        <v>123</v>
      </c>
      <c r="D25" s="45" t="s">
        <v>67</v>
      </c>
      <c r="E25" s="47" t="s">
        <v>60</v>
      </c>
      <c r="F25" s="47">
        <v>1165422</v>
      </c>
      <c r="G25" s="47">
        <v>281496</v>
      </c>
      <c r="H25" s="47" t="s">
        <v>124</v>
      </c>
      <c r="I25" s="47">
        <v>37212</v>
      </c>
      <c r="J25" s="47">
        <v>74424</v>
      </c>
    </row>
    <row r="26" spans="1:10" x14ac:dyDescent="0.35">
      <c r="A26" s="44" t="s">
        <v>128</v>
      </c>
      <c r="B26" s="47" t="s">
        <v>80</v>
      </c>
      <c r="C26" s="45" t="s">
        <v>126</v>
      </c>
      <c r="D26" s="45" t="s">
        <v>59</v>
      </c>
      <c r="E26" s="47" t="s">
        <v>68</v>
      </c>
      <c r="F26" s="47">
        <v>1165423</v>
      </c>
      <c r="G26" s="47">
        <v>387382</v>
      </c>
      <c r="H26" s="47" t="s">
        <v>127</v>
      </c>
      <c r="I26" s="47">
        <v>28711</v>
      </c>
      <c r="J26" s="47">
        <v>57422</v>
      </c>
    </row>
    <row r="27" spans="1:10" x14ac:dyDescent="0.35">
      <c r="A27" s="44" t="s">
        <v>131</v>
      </c>
      <c r="B27" s="47" t="s">
        <v>51</v>
      </c>
      <c r="C27" s="45" t="s">
        <v>129</v>
      </c>
      <c r="D27" s="45" t="s">
        <v>53</v>
      </c>
      <c r="E27" s="47" t="s">
        <v>60</v>
      </c>
      <c r="F27" s="47">
        <v>1165424</v>
      </c>
      <c r="G27" s="47">
        <v>249878</v>
      </c>
      <c r="H27" s="47" t="s">
        <v>130</v>
      </c>
      <c r="I27" s="47">
        <v>22247</v>
      </c>
      <c r="J27" s="47">
        <v>44494</v>
      </c>
    </row>
    <row r="28" spans="1:10" x14ac:dyDescent="0.35">
      <c r="A28" s="44" t="s">
        <v>134</v>
      </c>
      <c r="B28" s="47" t="s">
        <v>57</v>
      </c>
      <c r="C28" s="45" t="s">
        <v>132</v>
      </c>
      <c r="D28" s="45" t="s">
        <v>67</v>
      </c>
      <c r="E28" s="47" t="s">
        <v>60</v>
      </c>
      <c r="F28" s="47">
        <v>1165425</v>
      </c>
      <c r="G28" s="47">
        <v>400480</v>
      </c>
      <c r="H28" s="47" t="s">
        <v>133</v>
      </c>
      <c r="I28" s="47">
        <v>77761</v>
      </c>
      <c r="J28" s="47">
        <v>155522</v>
      </c>
    </row>
    <row r="29" spans="1:10" x14ac:dyDescent="0.35">
      <c r="A29" s="44" t="s">
        <v>137</v>
      </c>
      <c r="B29" s="47" t="s">
        <v>63</v>
      </c>
      <c r="C29" s="45" t="s">
        <v>135</v>
      </c>
      <c r="D29" s="45" t="s">
        <v>53</v>
      </c>
      <c r="E29" s="47" t="s">
        <v>60</v>
      </c>
      <c r="F29" s="47">
        <v>1165426</v>
      </c>
      <c r="G29" s="47">
        <v>416862</v>
      </c>
      <c r="H29" s="47" t="s">
        <v>136</v>
      </c>
      <c r="I29" s="47">
        <v>21531</v>
      </c>
      <c r="J29" s="47">
        <v>43062</v>
      </c>
    </row>
    <row r="30" spans="1:10" x14ac:dyDescent="0.35">
      <c r="A30" s="44" t="s">
        <v>140</v>
      </c>
      <c r="B30" s="47" t="s">
        <v>57</v>
      </c>
      <c r="C30" s="45" t="s">
        <v>138</v>
      </c>
      <c r="D30" s="45" t="s">
        <v>67</v>
      </c>
      <c r="E30" s="47" t="s">
        <v>60</v>
      </c>
      <c r="F30" s="47">
        <v>1165427</v>
      </c>
      <c r="G30" s="47">
        <v>342191</v>
      </c>
      <c r="H30" s="47" t="s">
        <v>139</v>
      </c>
      <c r="I30" s="47">
        <v>47525</v>
      </c>
      <c r="J30" s="47">
        <v>95050</v>
      </c>
    </row>
    <row r="31" spans="1:10" x14ac:dyDescent="0.35">
      <c r="A31" s="44" t="s">
        <v>143</v>
      </c>
      <c r="B31" s="47" t="s">
        <v>63</v>
      </c>
      <c r="C31" s="45" t="s">
        <v>141</v>
      </c>
      <c r="D31" s="45" t="s">
        <v>59</v>
      </c>
      <c r="E31" s="47" t="s">
        <v>54</v>
      </c>
      <c r="F31" s="47">
        <v>1165428</v>
      </c>
      <c r="G31" s="47">
        <v>255149</v>
      </c>
      <c r="H31" s="47" t="s">
        <v>142</v>
      </c>
      <c r="I31" s="47">
        <v>27110</v>
      </c>
      <c r="J31" s="47">
        <v>54220</v>
      </c>
    </row>
    <row r="32" spans="1:10" x14ac:dyDescent="0.35">
      <c r="A32" s="44" t="s">
        <v>146</v>
      </c>
      <c r="B32" s="47" t="s">
        <v>57</v>
      </c>
      <c r="C32" s="45" t="s">
        <v>144</v>
      </c>
      <c r="D32" s="45" t="s">
        <v>59</v>
      </c>
      <c r="E32" s="47" t="s">
        <v>68</v>
      </c>
      <c r="F32" s="47">
        <v>1165429</v>
      </c>
      <c r="G32" s="47">
        <v>370670</v>
      </c>
      <c r="H32" s="47" t="s">
        <v>145</v>
      </c>
      <c r="I32" s="47">
        <v>51303</v>
      </c>
      <c r="J32" s="47">
        <v>102606</v>
      </c>
    </row>
    <row r="33" spans="1:10" x14ac:dyDescent="0.35">
      <c r="A33" s="44" t="s">
        <v>149</v>
      </c>
      <c r="B33" s="47" t="s">
        <v>51</v>
      </c>
      <c r="C33" s="45" t="s">
        <v>147</v>
      </c>
      <c r="D33" s="45" t="s">
        <v>59</v>
      </c>
      <c r="E33" s="47" t="s">
        <v>54</v>
      </c>
      <c r="F33" s="47">
        <v>1165430</v>
      </c>
      <c r="G33" s="47">
        <v>424959</v>
      </c>
      <c r="H33" s="47" t="s">
        <v>148</v>
      </c>
      <c r="I33" s="47">
        <v>67773</v>
      </c>
      <c r="J33" s="47">
        <v>135546</v>
      </c>
    </row>
    <row r="34" spans="1:10" x14ac:dyDescent="0.35">
      <c r="A34" s="44" t="s">
        <v>152</v>
      </c>
      <c r="B34" s="47" t="s">
        <v>80</v>
      </c>
      <c r="C34" s="45" t="s">
        <v>150</v>
      </c>
      <c r="D34" s="45" t="s">
        <v>67</v>
      </c>
      <c r="E34" s="47" t="s">
        <v>60</v>
      </c>
      <c r="F34" s="47">
        <v>1165431</v>
      </c>
      <c r="G34" s="47">
        <v>186412</v>
      </c>
      <c r="H34" s="47" t="s">
        <v>151</v>
      </c>
      <c r="I34" s="47">
        <v>23203</v>
      </c>
      <c r="J34" s="47">
        <v>46406</v>
      </c>
    </row>
    <row r="35" spans="1:10" x14ac:dyDescent="0.35">
      <c r="A35" s="44" t="s">
        <v>48</v>
      </c>
      <c r="B35" s="47" t="s">
        <v>51</v>
      </c>
      <c r="C35" s="45" t="s">
        <v>153</v>
      </c>
      <c r="D35" s="45" t="s">
        <v>53</v>
      </c>
      <c r="E35" s="47" t="s">
        <v>68</v>
      </c>
      <c r="F35" s="47">
        <v>1165432</v>
      </c>
      <c r="G35" s="47">
        <v>464921</v>
      </c>
      <c r="H35" s="47" t="s">
        <v>154</v>
      </c>
      <c r="I35" s="47">
        <v>62028</v>
      </c>
      <c r="J35" s="47">
        <v>124056</v>
      </c>
    </row>
    <row r="36" spans="1:10" x14ac:dyDescent="0.35">
      <c r="A36" s="44" t="s">
        <v>157</v>
      </c>
      <c r="B36" s="47" t="s">
        <v>57</v>
      </c>
      <c r="C36" s="45" t="s">
        <v>155</v>
      </c>
      <c r="D36" s="45" t="s">
        <v>59</v>
      </c>
      <c r="E36" s="47" t="s">
        <v>60</v>
      </c>
      <c r="F36" s="47">
        <v>1165433</v>
      </c>
      <c r="G36" s="47">
        <v>474114</v>
      </c>
      <c r="H36" s="47" t="s">
        <v>156</v>
      </c>
      <c r="I36" s="47">
        <v>58248</v>
      </c>
      <c r="J36" s="47">
        <v>116496</v>
      </c>
    </row>
  </sheetData>
  <autoFilter ref="B2:H20" xr:uid="{00000000-0009-0000-0000-000005000000}"/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55FC9-3A02-4843-B69C-8395B7FD7276}">
  <sheetPr>
    <tabColor rgb="FFFF0000"/>
  </sheetPr>
  <dimension ref="A1:G16"/>
  <sheetViews>
    <sheetView tabSelected="1" zoomScale="82" zoomScaleNormal="68" workbookViewId="0">
      <pane xSplit="2" ySplit="3" topLeftCell="C4" activePane="bottomRight" state="frozen"/>
      <selection activeCell="F4" sqref="F4"/>
      <selection pane="topRight" activeCell="F4" sqref="F4"/>
      <selection pane="bottomLeft" activeCell="F4" sqref="F4"/>
      <selection pane="bottomRight" activeCell="L12" sqref="L12"/>
    </sheetView>
  </sheetViews>
  <sheetFormatPr defaultRowHeight="14.5" x14ac:dyDescent="0.35"/>
  <cols>
    <col min="1" max="1" width="12.54296875" customWidth="1"/>
    <col min="2" max="2" width="16.6328125" customWidth="1"/>
    <col min="3" max="3" width="13" customWidth="1"/>
    <col min="4" max="4" width="11.6328125" customWidth="1"/>
    <col min="5" max="5" width="12.81640625" customWidth="1"/>
    <col min="6" max="6" width="12.08984375" customWidth="1"/>
    <col min="7" max="7" width="24.7265625" customWidth="1"/>
  </cols>
  <sheetData>
    <row r="1" spans="1:7" x14ac:dyDescent="0.35">
      <c r="A1" s="46" t="s">
        <v>49</v>
      </c>
    </row>
    <row r="3" spans="1:7" x14ac:dyDescent="0.35">
      <c r="A3" s="42" t="s">
        <v>35</v>
      </c>
      <c r="B3" s="43" t="s">
        <v>36</v>
      </c>
      <c r="C3" s="43" t="s">
        <v>37</v>
      </c>
      <c r="D3" s="43" t="s">
        <v>38</v>
      </c>
      <c r="E3" s="43" t="s">
        <v>39</v>
      </c>
      <c r="F3" s="43" t="s">
        <v>40</v>
      </c>
      <c r="G3" s="43" t="s">
        <v>41</v>
      </c>
    </row>
    <row r="4" spans="1:7" s="70" customFormat="1" ht="15.5" x14ac:dyDescent="0.35">
      <c r="A4" s="69" t="s">
        <v>44</v>
      </c>
      <c r="B4" s="69" t="str">
        <f>_xlfn.XLOOKUP(A4,'Data-2'!H:H,'Data-2'!B:B,0,0)</f>
        <v>Jubair Khan</v>
      </c>
      <c r="C4" s="69" t="str">
        <f>_xlfn.XLOOKUP($A4,'Data-2'!$H:$H,'Data-2'!C:C,0,0)</f>
        <v>Associate</v>
      </c>
      <c r="D4" s="69" t="str">
        <f>_xlfn.XLOOKUP($A4,'Data-2'!$H:$H,'Data-2'!D:D,0,0)</f>
        <v>Procurement</v>
      </c>
      <c r="E4" s="69">
        <f>_xlfn.XLOOKUP($A4,'Data-2'!$H:$H,'Data-2'!E:E,0,0)</f>
        <v>1165402</v>
      </c>
      <c r="F4" s="69">
        <f>_xlfn.XLOOKUP($A4,'Data-2'!$H:$H,'Data-2'!F:F,0,0)</f>
        <v>364922</v>
      </c>
      <c r="G4" s="69" t="str">
        <f>_xlfn.XLOOKUP($A4,'Data-2'!$H:$H,'Data-2'!G:G,0,0)</f>
        <v>Jubair Khan@mastery.com</v>
      </c>
    </row>
    <row r="5" spans="1:7" s="70" customFormat="1" ht="15.5" x14ac:dyDescent="0.35">
      <c r="A5" s="69" t="s">
        <v>45</v>
      </c>
      <c r="B5" s="69" t="str">
        <f>_xlfn.XLOOKUP(A5,'Data-2'!H:H,'Data-2'!B:B,0,0)</f>
        <v>Shamim Hossain</v>
      </c>
      <c r="C5" s="69" t="str">
        <f>_xlfn.XLOOKUP($A5,'Data-2'!$H:$H,'Data-2'!C:C,0,0)</f>
        <v>Executive</v>
      </c>
      <c r="D5" s="69" t="str">
        <f>_xlfn.XLOOKUP($A5,'Data-2'!$H:$H,'Data-2'!D:D,0,0)</f>
        <v>Finance</v>
      </c>
      <c r="E5" s="69">
        <f>_xlfn.XLOOKUP($A5,'Data-2'!$H:$H,'Data-2'!E:E,0,0)</f>
        <v>1165412</v>
      </c>
      <c r="F5" s="69">
        <f>_xlfn.XLOOKUP($A5,'Data-2'!$H:$H,'Data-2'!F:F,0,0)</f>
        <v>207837</v>
      </c>
      <c r="G5" s="69" t="str">
        <f>_xlfn.XLOOKUP($A5,'Data-2'!$H:$H,'Data-2'!G:G,0,0)</f>
        <v>Shamim Hossain@mastery.com</v>
      </c>
    </row>
    <row r="6" spans="1:7" s="70" customFormat="1" ht="15.5" x14ac:dyDescent="0.35">
      <c r="A6" s="69" t="s">
        <v>46</v>
      </c>
      <c r="B6" s="69" t="str">
        <f>_xlfn.XLOOKUP(A6,'Data-2'!H:H,'Data-2'!B:B,0,0)</f>
        <v>Mohin SK</v>
      </c>
      <c r="C6" s="69" t="str">
        <f>_xlfn.XLOOKUP($A6,'Data-2'!$H:$H,'Data-2'!C:C,0,0)</f>
        <v>Executive</v>
      </c>
      <c r="D6" s="69" t="str">
        <f>_xlfn.XLOOKUP($A6,'Data-2'!$H:$H,'Data-2'!D:D,0,0)</f>
        <v>Marketing</v>
      </c>
      <c r="E6" s="69">
        <f>_xlfn.XLOOKUP($A6,'Data-2'!$H:$H,'Data-2'!E:E,0,0)</f>
        <v>1165418</v>
      </c>
      <c r="F6" s="69">
        <f>_xlfn.XLOOKUP($A6,'Data-2'!$H:$H,'Data-2'!F:F,0,0)</f>
        <v>440148</v>
      </c>
      <c r="G6" s="69" t="str">
        <f>_xlfn.XLOOKUP($A6,'Data-2'!$H:$H,'Data-2'!G:G,0,0)</f>
        <v>Mohin SK@mastery.com</v>
      </c>
    </row>
    <row r="7" spans="1:7" s="70" customFormat="1" ht="15.5" x14ac:dyDescent="0.35">
      <c r="A7" s="69" t="s">
        <v>47</v>
      </c>
      <c r="B7" s="69" t="str">
        <f>_xlfn.XLOOKUP(A7,'Data-2'!H:H,'Data-2'!B:B,0,0)</f>
        <v>Tamima Jannat</v>
      </c>
      <c r="C7" s="69" t="str">
        <f>_xlfn.XLOOKUP($A7,'Data-2'!$H:$H,'Data-2'!C:C,0,0)</f>
        <v>Supervisor</v>
      </c>
      <c r="D7" s="69" t="str">
        <f>_xlfn.XLOOKUP($A7,'Data-2'!$H:$H,'Data-2'!D:D,0,0)</f>
        <v>Marketing</v>
      </c>
      <c r="E7" s="69">
        <f>_xlfn.XLOOKUP($A7,'Data-2'!$H:$H,'Data-2'!E:E,0,0)</f>
        <v>1165409</v>
      </c>
      <c r="F7" s="69">
        <f>_xlfn.XLOOKUP($A7,'Data-2'!$H:$H,'Data-2'!F:F,0,0)</f>
        <v>451260</v>
      </c>
      <c r="G7" s="69" t="str">
        <f>_xlfn.XLOOKUP($A7,'Data-2'!$H:$H,'Data-2'!G:G,0,0)</f>
        <v>Tamima Jannat@mastery.com</v>
      </c>
    </row>
    <row r="8" spans="1:7" s="70" customFormat="1" ht="15.5" x14ac:dyDescent="0.35">
      <c r="A8" s="69" t="s">
        <v>48</v>
      </c>
      <c r="B8" s="69" t="str">
        <f>_xlfn.XLOOKUP(A8,'Data-2'!H:H,'Data-2'!B:B,0,0)</f>
        <v>Masud Parvez</v>
      </c>
      <c r="C8" s="69" t="str">
        <f>_xlfn.XLOOKUP($A8,'Data-2'!$H:$H,'Data-2'!C:C,0,0)</f>
        <v>Associate</v>
      </c>
      <c r="D8" s="69" t="str">
        <f>_xlfn.XLOOKUP($A8,'Data-2'!$H:$H,'Data-2'!D:D,0,0)</f>
        <v>Finance</v>
      </c>
      <c r="E8" s="69">
        <f>_xlfn.XLOOKUP($A8,'Data-2'!$H:$H,'Data-2'!E:E,0,0)</f>
        <v>1165432</v>
      </c>
      <c r="F8" s="69">
        <f>_xlfn.XLOOKUP($A8,'Data-2'!$H:$H,'Data-2'!F:F,0,0)</f>
        <v>464921</v>
      </c>
      <c r="G8" s="69" t="str">
        <f>_xlfn.XLOOKUP($A8,'Data-2'!$H:$H,'Data-2'!G:G,0,0)</f>
        <v>Masud Parvez@mastery.com</v>
      </c>
    </row>
    <row r="15" spans="1:7" x14ac:dyDescent="0.35">
      <c r="C15" s="67" t="s">
        <v>181</v>
      </c>
      <c r="D15" s="67" t="s">
        <v>182</v>
      </c>
      <c r="E15" s="67" t="s">
        <v>183</v>
      </c>
      <c r="F15" s="67" t="s">
        <v>185</v>
      </c>
      <c r="G15" s="67" t="s">
        <v>189</v>
      </c>
    </row>
    <row r="16" spans="1:7" x14ac:dyDescent="0.35">
      <c r="B16" s="66" t="s">
        <v>49</v>
      </c>
      <c r="C16" s="68" t="s">
        <v>179</v>
      </c>
      <c r="D16" s="68" t="s">
        <v>187</v>
      </c>
      <c r="E16" s="68" t="s">
        <v>188</v>
      </c>
      <c r="F16" s="68" t="s">
        <v>190</v>
      </c>
      <c r="G16" s="68" t="s">
        <v>186</v>
      </c>
    </row>
  </sheetData>
  <phoneticPr fontId="5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98E4E-8747-40C8-BBC3-89201725DA81}">
  <sheetPr>
    <tabColor theme="4" tint="0.39997558519241921"/>
  </sheetPr>
  <dimension ref="A2:J36"/>
  <sheetViews>
    <sheetView zoomScale="86" workbookViewId="0">
      <pane xSplit="2" ySplit="2" topLeftCell="C3" activePane="bottomRight" state="frozen"/>
      <selection activeCell="B2" sqref="B2"/>
      <selection pane="topRight" activeCell="B2" sqref="B2"/>
      <selection pane="bottomLeft" activeCell="B2" sqref="B2"/>
      <selection pane="bottomRight" activeCell="J14" sqref="J14"/>
    </sheetView>
  </sheetViews>
  <sheetFormatPr defaultRowHeight="14.5" x14ac:dyDescent="0.35"/>
  <cols>
    <col min="1" max="1" width="10.90625" customWidth="1"/>
    <col min="2" max="2" width="14.90625" bestFit="1" customWidth="1"/>
    <col min="3" max="3" width="12.7265625" customWidth="1"/>
    <col min="4" max="4" width="12.08984375" customWidth="1"/>
    <col min="5" max="5" width="8.7265625" customWidth="1"/>
    <col min="6" max="6" width="11.08984375" customWidth="1"/>
    <col min="7" max="7" width="27.81640625" bestFit="1" customWidth="1"/>
    <col min="8" max="8" width="16" customWidth="1"/>
    <col min="9" max="9" width="10.7265625" bestFit="1" customWidth="1"/>
    <col min="10" max="10" width="11.1796875" bestFit="1" customWidth="1"/>
  </cols>
  <sheetData>
    <row r="2" spans="1:10" x14ac:dyDescent="0.35">
      <c r="A2" s="43" t="s">
        <v>50</v>
      </c>
      <c r="B2" s="43" t="s">
        <v>36</v>
      </c>
      <c r="C2" s="43" t="s">
        <v>37</v>
      </c>
      <c r="D2" s="43" t="s">
        <v>38</v>
      </c>
      <c r="E2" s="43" t="s">
        <v>39</v>
      </c>
      <c r="F2" s="43" t="s">
        <v>40</v>
      </c>
      <c r="G2" s="43" t="s">
        <v>41</v>
      </c>
      <c r="H2" s="42" t="s">
        <v>35</v>
      </c>
      <c r="I2" s="43" t="s">
        <v>42</v>
      </c>
      <c r="J2" s="43" t="s">
        <v>43</v>
      </c>
    </row>
    <row r="3" spans="1:10" x14ac:dyDescent="0.35">
      <c r="A3" s="47" t="s">
        <v>51</v>
      </c>
      <c r="B3" s="45" t="s">
        <v>52</v>
      </c>
      <c r="C3" s="45" t="s">
        <v>53</v>
      </c>
      <c r="D3" s="47" t="s">
        <v>54</v>
      </c>
      <c r="E3" s="47">
        <v>1165400</v>
      </c>
      <c r="F3" s="47">
        <v>402626</v>
      </c>
      <c r="G3" s="47" t="s">
        <v>55</v>
      </c>
      <c r="H3" s="44" t="s">
        <v>56</v>
      </c>
      <c r="I3" s="47">
        <v>33266</v>
      </c>
      <c r="J3" s="47">
        <v>66532</v>
      </c>
    </row>
    <row r="4" spans="1:10" x14ac:dyDescent="0.35">
      <c r="A4" s="47" t="s">
        <v>57</v>
      </c>
      <c r="B4" s="45" t="s">
        <v>58</v>
      </c>
      <c r="C4" s="45" t="s">
        <v>59</v>
      </c>
      <c r="D4" s="47" t="s">
        <v>60</v>
      </c>
      <c r="E4" s="47">
        <v>1166401</v>
      </c>
      <c r="F4" s="47">
        <v>284743</v>
      </c>
      <c r="G4" s="47" t="s">
        <v>61</v>
      </c>
      <c r="H4" s="44" t="s">
        <v>62</v>
      </c>
      <c r="I4" s="47">
        <v>50638</v>
      </c>
      <c r="J4" s="47">
        <v>101276</v>
      </c>
    </row>
    <row r="5" spans="1:10" x14ac:dyDescent="0.35">
      <c r="A5" s="47" t="s">
        <v>63</v>
      </c>
      <c r="B5" s="45" t="s">
        <v>64</v>
      </c>
      <c r="C5" s="45" t="s">
        <v>53</v>
      </c>
      <c r="D5" s="47" t="s">
        <v>54</v>
      </c>
      <c r="E5" s="47">
        <v>1165402</v>
      </c>
      <c r="F5" s="47">
        <v>364922</v>
      </c>
      <c r="G5" s="47" t="s">
        <v>65</v>
      </c>
      <c r="H5" s="44" t="s">
        <v>44</v>
      </c>
      <c r="I5" s="47">
        <v>37102</v>
      </c>
      <c r="J5" s="47">
        <v>74204</v>
      </c>
    </row>
    <row r="6" spans="1:10" x14ac:dyDescent="0.35">
      <c r="A6" s="47" t="s">
        <v>51</v>
      </c>
      <c r="B6" s="45" t="s">
        <v>66</v>
      </c>
      <c r="C6" s="45" t="s">
        <v>67</v>
      </c>
      <c r="D6" s="47" t="s">
        <v>68</v>
      </c>
      <c r="E6" s="47">
        <v>1165403</v>
      </c>
      <c r="F6" s="47">
        <v>237243</v>
      </c>
      <c r="G6" s="47" t="s">
        <v>69</v>
      </c>
      <c r="H6" s="44" t="s">
        <v>70</v>
      </c>
      <c r="I6" s="47">
        <v>23965</v>
      </c>
      <c r="J6" s="47">
        <v>47930</v>
      </c>
    </row>
    <row r="7" spans="1:10" x14ac:dyDescent="0.35">
      <c r="A7" s="47" t="s">
        <v>57</v>
      </c>
      <c r="B7" s="45" t="s">
        <v>71</v>
      </c>
      <c r="C7" s="45" t="s">
        <v>53</v>
      </c>
      <c r="D7" s="47" t="s">
        <v>54</v>
      </c>
      <c r="E7" s="47">
        <v>1164404</v>
      </c>
      <c r="F7" s="47">
        <v>195730</v>
      </c>
      <c r="G7" s="47" t="s">
        <v>72</v>
      </c>
      <c r="H7" s="44" t="s">
        <v>73</v>
      </c>
      <c r="I7" s="47">
        <v>74538</v>
      </c>
      <c r="J7" s="47">
        <v>149076</v>
      </c>
    </row>
    <row r="8" spans="1:10" x14ac:dyDescent="0.35">
      <c r="A8" s="47" t="s">
        <v>51</v>
      </c>
      <c r="B8" s="45" t="s">
        <v>74</v>
      </c>
      <c r="C8" s="45" t="s">
        <v>67</v>
      </c>
      <c r="D8" s="47" t="s">
        <v>60</v>
      </c>
      <c r="E8" s="47">
        <v>1165405</v>
      </c>
      <c r="F8" s="47">
        <v>324431</v>
      </c>
      <c r="G8" s="47" t="s">
        <v>75</v>
      </c>
      <c r="H8" s="44" t="s">
        <v>76</v>
      </c>
      <c r="I8" s="47">
        <v>78801</v>
      </c>
      <c r="J8" s="47">
        <v>157602</v>
      </c>
    </row>
    <row r="9" spans="1:10" x14ac:dyDescent="0.35">
      <c r="A9" s="47" t="s">
        <v>51</v>
      </c>
      <c r="B9" s="45" t="s">
        <v>77</v>
      </c>
      <c r="C9" s="45" t="s">
        <v>59</v>
      </c>
      <c r="D9" s="47" t="s">
        <v>60</v>
      </c>
      <c r="E9" s="47">
        <v>1165406</v>
      </c>
      <c r="F9" s="47">
        <v>171310</v>
      </c>
      <c r="G9" s="47" t="s">
        <v>78</v>
      </c>
      <c r="H9" s="44" t="s">
        <v>79</v>
      </c>
      <c r="I9" s="47">
        <v>79122</v>
      </c>
      <c r="J9" s="47">
        <v>158244</v>
      </c>
    </row>
    <row r="10" spans="1:10" x14ac:dyDescent="0.35">
      <c r="A10" s="47" t="s">
        <v>80</v>
      </c>
      <c r="B10" s="45" t="s">
        <v>81</v>
      </c>
      <c r="C10" s="45" t="s">
        <v>67</v>
      </c>
      <c r="D10" s="47" t="s">
        <v>54</v>
      </c>
      <c r="E10" s="47">
        <v>1165407</v>
      </c>
      <c r="F10" s="47">
        <v>493641</v>
      </c>
      <c r="G10" s="47" t="s">
        <v>82</v>
      </c>
      <c r="H10" s="44" t="s">
        <v>83</v>
      </c>
      <c r="I10" s="47">
        <v>55610</v>
      </c>
      <c r="J10" s="47">
        <v>111220</v>
      </c>
    </row>
    <row r="11" spans="1:10" x14ac:dyDescent="0.35">
      <c r="A11" s="47" t="s">
        <v>51</v>
      </c>
      <c r="B11" s="45" t="s">
        <v>84</v>
      </c>
      <c r="C11" s="45" t="s">
        <v>53</v>
      </c>
      <c r="D11" s="47" t="s">
        <v>54</v>
      </c>
      <c r="E11" s="47">
        <v>1165408</v>
      </c>
      <c r="F11" s="47">
        <v>199326</v>
      </c>
      <c r="G11" s="47" t="s">
        <v>85</v>
      </c>
      <c r="H11" s="44" t="s">
        <v>86</v>
      </c>
      <c r="I11" s="47">
        <v>27441</v>
      </c>
      <c r="J11" s="47">
        <v>54882</v>
      </c>
    </row>
    <row r="12" spans="1:10" x14ac:dyDescent="0.35">
      <c r="A12" s="47" t="s">
        <v>57</v>
      </c>
      <c r="B12" s="45" t="s">
        <v>87</v>
      </c>
      <c r="C12" s="45" t="s">
        <v>59</v>
      </c>
      <c r="D12" s="47" t="s">
        <v>60</v>
      </c>
      <c r="E12" s="47">
        <v>1165409</v>
      </c>
      <c r="F12" s="47">
        <v>451260</v>
      </c>
      <c r="G12" s="47" t="s">
        <v>88</v>
      </c>
      <c r="H12" s="44" t="s">
        <v>47</v>
      </c>
      <c r="I12" s="47">
        <v>40930</v>
      </c>
      <c r="J12" s="47">
        <v>81860</v>
      </c>
    </row>
    <row r="13" spans="1:10" x14ac:dyDescent="0.35">
      <c r="A13" s="47" t="s">
        <v>63</v>
      </c>
      <c r="B13" s="45" t="s">
        <v>89</v>
      </c>
      <c r="C13" s="45" t="s">
        <v>59</v>
      </c>
      <c r="D13" s="47" t="s">
        <v>60</v>
      </c>
      <c r="E13" s="47">
        <v>1165410</v>
      </c>
      <c r="F13" s="47">
        <v>469094</v>
      </c>
      <c r="G13" s="47" t="s">
        <v>90</v>
      </c>
      <c r="H13" s="44" t="s">
        <v>91</v>
      </c>
      <c r="I13" s="47">
        <v>36762</v>
      </c>
      <c r="J13" s="47">
        <v>73524</v>
      </c>
    </row>
    <row r="14" spans="1:10" x14ac:dyDescent="0.35">
      <c r="A14" s="47" t="s">
        <v>57</v>
      </c>
      <c r="B14" s="45" t="s">
        <v>92</v>
      </c>
      <c r="C14" s="45" t="s">
        <v>67</v>
      </c>
      <c r="D14" s="47" t="s">
        <v>68</v>
      </c>
      <c r="E14" s="47">
        <v>1165411</v>
      </c>
      <c r="F14" s="47">
        <v>441292</v>
      </c>
      <c r="G14" s="47" t="s">
        <v>93</v>
      </c>
      <c r="H14" s="44" t="s">
        <v>94</v>
      </c>
      <c r="I14" s="47">
        <v>53570</v>
      </c>
      <c r="J14" s="47">
        <v>107140</v>
      </c>
    </row>
    <row r="15" spans="1:10" x14ac:dyDescent="0.35">
      <c r="A15" s="47" t="s">
        <v>63</v>
      </c>
      <c r="B15" s="45" t="s">
        <v>95</v>
      </c>
      <c r="C15" s="45" t="s">
        <v>67</v>
      </c>
      <c r="D15" s="47" t="s">
        <v>68</v>
      </c>
      <c r="E15" s="47">
        <v>1165412</v>
      </c>
      <c r="F15" s="47">
        <v>207837</v>
      </c>
      <c r="G15" s="47" t="s">
        <v>96</v>
      </c>
      <c r="H15" s="44" t="s">
        <v>45</v>
      </c>
      <c r="I15" s="47">
        <v>68161</v>
      </c>
      <c r="J15" s="47">
        <v>136322</v>
      </c>
    </row>
    <row r="16" spans="1:10" x14ac:dyDescent="0.35">
      <c r="A16" s="47" t="s">
        <v>57</v>
      </c>
      <c r="B16" s="45" t="s">
        <v>97</v>
      </c>
      <c r="C16" s="45" t="s">
        <v>67</v>
      </c>
      <c r="D16" s="47" t="s">
        <v>60</v>
      </c>
      <c r="E16" s="47">
        <v>1165413</v>
      </c>
      <c r="F16" s="47">
        <v>307714</v>
      </c>
      <c r="G16" s="47" t="s">
        <v>98</v>
      </c>
      <c r="H16" s="44" t="s">
        <v>99</v>
      </c>
      <c r="I16" s="47">
        <v>67328</v>
      </c>
      <c r="J16" s="47">
        <v>134656</v>
      </c>
    </row>
    <row r="17" spans="1:10" x14ac:dyDescent="0.35">
      <c r="A17" s="47" t="s">
        <v>63</v>
      </c>
      <c r="B17" s="45" t="s">
        <v>100</v>
      </c>
      <c r="C17" s="45" t="s">
        <v>67</v>
      </c>
      <c r="D17" s="47" t="s">
        <v>68</v>
      </c>
      <c r="E17" s="47">
        <v>1165414</v>
      </c>
      <c r="F17" s="47">
        <v>346683</v>
      </c>
      <c r="G17" s="47" t="s">
        <v>101</v>
      </c>
      <c r="H17" s="44" t="s">
        <v>102</v>
      </c>
      <c r="I17" s="47">
        <v>72461</v>
      </c>
      <c r="J17" s="47">
        <v>144922</v>
      </c>
    </row>
    <row r="18" spans="1:10" x14ac:dyDescent="0.35">
      <c r="A18" s="47" t="s">
        <v>57</v>
      </c>
      <c r="B18" s="45" t="s">
        <v>103</v>
      </c>
      <c r="C18" s="45" t="s">
        <v>59</v>
      </c>
      <c r="D18" s="47" t="s">
        <v>60</v>
      </c>
      <c r="E18" s="47">
        <v>1165415</v>
      </c>
      <c r="F18" s="47">
        <v>267399</v>
      </c>
      <c r="G18" s="47" t="s">
        <v>104</v>
      </c>
      <c r="H18" s="44" t="s">
        <v>105</v>
      </c>
      <c r="I18" s="47">
        <v>59402</v>
      </c>
      <c r="J18" s="47">
        <v>118804</v>
      </c>
    </row>
    <row r="19" spans="1:10" x14ac:dyDescent="0.35">
      <c r="A19" s="47" t="s">
        <v>51</v>
      </c>
      <c r="B19" s="45" t="s">
        <v>106</v>
      </c>
      <c r="C19" s="45" t="s">
        <v>59</v>
      </c>
      <c r="D19" s="47" t="s">
        <v>60</v>
      </c>
      <c r="E19" s="47">
        <v>1165416</v>
      </c>
      <c r="F19" s="47">
        <v>179481</v>
      </c>
      <c r="G19" s="47" t="s">
        <v>107</v>
      </c>
      <c r="H19" s="44" t="s">
        <v>108</v>
      </c>
      <c r="I19" s="47">
        <v>68546</v>
      </c>
      <c r="J19" s="47">
        <v>137092</v>
      </c>
    </row>
    <row r="20" spans="1:10" x14ac:dyDescent="0.35">
      <c r="A20" s="47" t="s">
        <v>80</v>
      </c>
      <c r="B20" s="45" t="s">
        <v>109</v>
      </c>
      <c r="C20" s="45" t="s">
        <v>59</v>
      </c>
      <c r="D20" s="47" t="s">
        <v>60</v>
      </c>
      <c r="E20" s="47">
        <v>1165417</v>
      </c>
      <c r="F20" s="47">
        <v>155259</v>
      </c>
      <c r="G20" s="47" t="s">
        <v>110</v>
      </c>
      <c r="H20" s="44" t="s">
        <v>111</v>
      </c>
      <c r="I20" s="47">
        <v>25340</v>
      </c>
      <c r="J20" s="47">
        <v>50680</v>
      </c>
    </row>
    <row r="21" spans="1:10" x14ac:dyDescent="0.35">
      <c r="A21" s="47" t="s">
        <v>51</v>
      </c>
      <c r="B21" s="45" t="s">
        <v>112</v>
      </c>
      <c r="C21" s="45" t="s">
        <v>67</v>
      </c>
      <c r="D21" s="47" t="s">
        <v>60</v>
      </c>
      <c r="E21" s="47">
        <v>1165418</v>
      </c>
      <c r="F21" s="47">
        <v>440148</v>
      </c>
      <c r="G21" s="47" t="s">
        <v>113</v>
      </c>
      <c r="H21" s="44" t="s">
        <v>46</v>
      </c>
      <c r="I21" s="47">
        <v>28296</v>
      </c>
      <c r="J21" s="47">
        <v>56592</v>
      </c>
    </row>
    <row r="22" spans="1:10" x14ac:dyDescent="0.35">
      <c r="A22" s="47" t="s">
        <v>57</v>
      </c>
      <c r="B22" s="45" t="s">
        <v>114</v>
      </c>
      <c r="C22" s="45" t="s">
        <v>53</v>
      </c>
      <c r="D22" s="47" t="s">
        <v>54</v>
      </c>
      <c r="E22" s="47">
        <v>1165419</v>
      </c>
      <c r="F22" s="47">
        <v>108780</v>
      </c>
      <c r="G22" s="47" t="s">
        <v>115</v>
      </c>
      <c r="H22" s="44" t="s">
        <v>116</v>
      </c>
      <c r="I22" s="47">
        <v>36430</v>
      </c>
      <c r="J22" s="47">
        <v>72860</v>
      </c>
    </row>
    <row r="23" spans="1:10" x14ac:dyDescent="0.35">
      <c r="A23" s="47" t="s">
        <v>51</v>
      </c>
      <c r="B23" s="45" t="s">
        <v>117</v>
      </c>
      <c r="C23" s="45" t="s">
        <v>59</v>
      </c>
      <c r="D23" s="47" t="s">
        <v>68</v>
      </c>
      <c r="E23" s="47">
        <v>1165420</v>
      </c>
      <c r="F23" s="47">
        <v>365365</v>
      </c>
      <c r="G23" s="47" t="s">
        <v>118</v>
      </c>
      <c r="H23" s="44" t="s">
        <v>119</v>
      </c>
      <c r="I23" s="47">
        <v>30437</v>
      </c>
      <c r="J23" s="47">
        <v>60874</v>
      </c>
    </row>
    <row r="24" spans="1:10" x14ac:dyDescent="0.35">
      <c r="A24" s="47" t="s">
        <v>57</v>
      </c>
      <c r="B24" s="45" t="s">
        <v>120</v>
      </c>
      <c r="C24" s="45" t="s">
        <v>59</v>
      </c>
      <c r="D24" s="47" t="s">
        <v>54</v>
      </c>
      <c r="E24" s="47">
        <v>1165421</v>
      </c>
      <c r="F24" s="47">
        <v>248085</v>
      </c>
      <c r="G24" s="47" t="s">
        <v>121</v>
      </c>
      <c r="H24" s="44" t="s">
        <v>122</v>
      </c>
      <c r="I24" s="47">
        <v>51483</v>
      </c>
      <c r="J24" s="47">
        <v>102966</v>
      </c>
    </row>
    <row r="25" spans="1:10" x14ac:dyDescent="0.35">
      <c r="A25" s="47" t="s">
        <v>51</v>
      </c>
      <c r="B25" s="45" t="s">
        <v>123</v>
      </c>
      <c r="C25" s="45" t="s">
        <v>67</v>
      </c>
      <c r="D25" s="47" t="s">
        <v>60</v>
      </c>
      <c r="E25" s="47">
        <v>1165422</v>
      </c>
      <c r="F25" s="47">
        <v>281496</v>
      </c>
      <c r="G25" s="47" t="s">
        <v>124</v>
      </c>
      <c r="H25" s="44" t="s">
        <v>125</v>
      </c>
      <c r="I25" s="47">
        <v>37212</v>
      </c>
      <c r="J25" s="47">
        <v>74424</v>
      </c>
    </row>
    <row r="26" spans="1:10" x14ac:dyDescent="0.35">
      <c r="A26" s="47" t="s">
        <v>80</v>
      </c>
      <c r="B26" s="45" t="s">
        <v>126</v>
      </c>
      <c r="C26" s="45" t="s">
        <v>59</v>
      </c>
      <c r="D26" s="47" t="s">
        <v>68</v>
      </c>
      <c r="E26" s="47">
        <v>1165423</v>
      </c>
      <c r="F26" s="47">
        <v>387382</v>
      </c>
      <c r="G26" s="47" t="s">
        <v>127</v>
      </c>
      <c r="H26" s="44" t="s">
        <v>128</v>
      </c>
      <c r="I26" s="47">
        <v>28711</v>
      </c>
      <c r="J26" s="47">
        <v>57422</v>
      </c>
    </row>
    <row r="27" spans="1:10" x14ac:dyDescent="0.35">
      <c r="A27" s="47" t="s">
        <v>51</v>
      </c>
      <c r="B27" s="45" t="s">
        <v>129</v>
      </c>
      <c r="C27" s="45" t="s">
        <v>53</v>
      </c>
      <c r="D27" s="47" t="s">
        <v>60</v>
      </c>
      <c r="E27" s="47">
        <v>1165424</v>
      </c>
      <c r="F27" s="47">
        <v>249878</v>
      </c>
      <c r="G27" s="47" t="s">
        <v>130</v>
      </c>
      <c r="H27" s="44" t="s">
        <v>131</v>
      </c>
      <c r="I27" s="47">
        <v>22247</v>
      </c>
      <c r="J27" s="47">
        <v>44494</v>
      </c>
    </row>
    <row r="28" spans="1:10" x14ac:dyDescent="0.35">
      <c r="A28" s="47" t="s">
        <v>57</v>
      </c>
      <c r="B28" s="45" t="s">
        <v>132</v>
      </c>
      <c r="C28" s="45" t="s">
        <v>67</v>
      </c>
      <c r="D28" s="47" t="s">
        <v>60</v>
      </c>
      <c r="E28" s="47">
        <v>1165425</v>
      </c>
      <c r="F28" s="47">
        <v>400480</v>
      </c>
      <c r="G28" s="47" t="s">
        <v>133</v>
      </c>
      <c r="H28" s="44" t="s">
        <v>134</v>
      </c>
      <c r="I28" s="47">
        <v>77761</v>
      </c>
      <c r="J28" s="47">
        <v>155522</v>
      </c>
    </row>
    <row r="29" spans="1:10" x14ac:dyDescent="0.35">
      <c r="A29" s="47" t="s">
        <v>63</v>
      </c>
      <c r="B29" s="45" t="s">
        <v>135</v>
      </c>
      <c r="C29" s="45" t="s">
        <v>53</v>
      </c>
      <c r="D29" s="47" t="s">
        <v>60</v>
      </c>
      <c r="E29" s="47">
        <v>1165426</v>
      </c>
      <c r="F29" s="47">
        <v>416862</v>
      </c>
      <c r="G29" s="47" t="s">
        <v>136</v>
      </c>
      <c r="H29" s="44" t="s">
        <v>137</v>
      </c>
      <c r="I29" s="47">
        <v>21531</v>
      </c>
      <c r="J29" s="47">
        <v>43062</v>
      </c>
    </row>
    <row r="30" spans="1:10" x14ac:dyDescent="0.35">
      <c r="A30" s="47" t="s">
        <v>57</v>
      </c>
      <c r="B30" s="45" t="s">
        <v>138</v>
      </c>
      <c r="C30" s="45" t="s">
        <v>67</v>
      </c>
      <c r="D30" s="47" t="s">
        <v>60</v>
      </c>
      <c r="E30" s="47">
        <v>1165427</v>
      </c>
      <c r="F30" s="47">
        <v>342191</v>
      </c>
      <c r="G30" s="47" t="s">
        <v>139</v>
      </c>
      <c r="H30" s="44" t="s">
        <v>140</v>
      </c>
      <c r="I30" s="47">
        <v>47525</v>
      </c>
      <c r="J30" s="47">
        <v>95050</v>
      </c>
    </row>
    <row r="31" spans="1:10" x14ac:dyDescent="0.35">
      <c r="A31" s="47" t="s">
        <v>63</v>
      </c>
      <c r="B31" s="45" t="s">
        <v>141</v>
      </c>
      <c r="C31" s="45" t="s">
        <v>59</v>
      </c>
      <c r="D31" s="47" t="s">
        <v>54</v>
      </c>
      <c r="E31" s="47">
        <v>1165428</v>
      </c>
      <c r="F31" s="47">
        <v>255149</v>
      </c>
      <c r="G31" s="47" t="s">
        <v>142</v>
      </c>
      <c r="H31" s="44" t="s">
        <v>143</v>
      </c>
      <c r="I31" s="47">
        <v>27110</v>
      </c>
      <c r="J31" s="47">
        <v>54220</v>
      </c>
    </row>
    <row r="32" spans="1:10" x14ac:dyDescent="0.35">
      <c r="A32" s="47" t="s">
        <v>57</v>
      </c>
      <c r="B32" s="45" t="s">
        <v>144</v>
      </c>
      <c r="C32" s="45" t="s">
        <v>59</v>
      </c>
      <c r="D32" s="47" t="s">
        <v>68</v>
      </c>
      <c r="E32" s="47">
        <v>1165429</v>
      </c>
      <c r="F32" s="47">
        <v>370670</v>
      </c>
      <c r="G32" s="47" t="s">
        <v>145</v>
      </c>
      <c r="H32" s="44" t="s">
        <v>146</v>
      </c>
      <c r="I32" s="47">
        <v>51303</v>
      </c>
      <c r="J32" s="47">
        <v>102606</v>
      </c>
    </row>
    <row r="33" spans="1:10" x14ac:dyDescent="0.35">
      <c r="A33" s="47" t="s">
        <v>51</v>
      </c>
      <c r="B33" s="45" t="s">
        <v>147</v>
      </c>
      <c r="C33" s="45" t="s">
        <v>59</v>
      </c>
      <c r="D33" s="47" t="s">
        <v>54</v>
      </c>
      <c r="E33" s="47">
        <v>1165430</v>
      </c>
      <c r="F33" s="47">
        <v>424959</v>
      </c>
      <c r="G33" s="47" t="s">
        <v>148</v>
      </c>
      <c r="H33" s="44" t="s">
        <v>149</v>
      </c>
      <c r="I33" s="47">
        <v>67773</v>
      </c>
      <c r="J33" s="47">
        <v>135546</v>
      </c>
    </row>
    <row r="34" spans="1:10" x14ac:dyDescent="0.35">
      <c r="A34" s="47" t="s">
        <v>80</v>
      </c>
      <c r="B34" s="45" t="s">
        <v>150</v>
      </c>
      <c r="C34" s="45" t="s">
        <v>67</v>
      </c>
      <c r="D34" s="47" t="s">
        <v>60</v>
      </c>
      <c r="E34" s="47">
        <v>1165431</v>
      </c>
      <c r="F34" s="47">
        <v>186412</v>
      </c>
      <c r="G34" s="47" t="s">
        <v>151</v>
      </c>
      <c r="H34" s="44" t="s">
        <v>152</v>
      </c>
      <c r="I34" s="47">
        <v>23203</v>
      </c>
      <c r="J34" s="47">
        <v>46406</v>
      </c>
    </row>
    <row r="35" spans="1:10" x14ac:dyDescent="0.35">
      <c r="A35" s="47" t="s">
        <v>51</v>
      </c>
      <c r="B35" s="45" t="s">
        <v>153</v>
      </c>
      <c r="C35" s="45" t="s">
        <v>53</v>
      </c>
      <c r="D35" s="47" t="s">
        <v>68</v>
      </c>
      <c r="E35" s="47">
        <v>1165432</v>
      </c>
      <c r="F35" s="47">
        <v>464921</v>
      </c>
      <c r="G35" s="47" t="s">
        <v>154</v>
      </c>
      <c r="H35" s="44" t="s">
        <v>48</v>
      </c>
      <c r="I35" s="47">
        <v>62028</v>
      </c>
      <c r="J35" s="47">
        <v>124056</v>
      </c>
    </row>
    <row r="36" spans="1:10" x14ac:dyDescent="0.35">
      <c r="A36" s="47" t="s">
        <v>57</v>
      </c>
      <c r="B36" s="45" t="s">
        <v>155</v>
      </c>
      <c r="C36" s="45" t="s">
        <v>59</v>
      </c>
      <c r="D36" s="47" t="s">
        <v>60</v>
      </c>
      <c r="E36" s="47">
        <v>1165433</v>
      </c>
      <c r="F36" s="47">
        <v>474114</v>
      </c>
      <c r="G36" s="47" t="s">
        <v>156</v>
      </c>
      <c r="H36" s="44" t="s">
        <v>157</v>
      </c>
      <c r="I36" s="47">
        <v>58248</v>
      </c>
      <c r="J36" s="47">
        <v>116496</v>
      </c>
    </row>
  </sheetData>
  <autoFilter ref="A2:G20" xr:uid="{00000000-0009-0000-0000-000005000000}"/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Lookup 1</vt:lpstr>
      <vt:lpstr>Lookup 2</vt:lpstr>
      <vt:lpstr>Vlookup 1</vt:lpstr>
      <vt:lpstr>Vlookup 2</vt:lpstr>
      <vt:lpstr>Hlookup</vt:lpstr>
      <vt:lpstr>Data-1</vt:lpstr>
      <vt:lpstr>Xlookup</vt:lpstr>
      <vt:lpstr>Data-2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Imran Hossan</dc:creator>
  <cp:lastModifiedBy>Ashraf Sizan</cp:lastModifiedBy>
  <dcterms:created xsi:type="dcterms:W3CDTF">2024-07-12T03:38:16Z</dcterms:created>
  <dcterms:modified xsi:type="dcterms:W3CDTF">2025-05-17T08:34:36Z</dcterms:modified>
</cp:coreProperties>
</file>