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tonkirtley/Documents/Div-idy/Development/Production/2.0/public/Amazon_Devices_and_Accessories1/"/>
    </mc:Choice>
  </mc:AlternateContent>
  <xr:revisionPtr revIDLastSave="0" documentId="13_ncr:1_{4B4F886D-AE37-2B4F-820C-CEE16B9460F5}" xr6:coauthVersionLast="47" xr6:coauthVersionMax="47" xr10:uidLastSave="{00000000-0000-0000-0000-000000000000}"/>
  <bookViews>
    <workbookView xWindow="0" yWindow="500" windowWidth="28800" windowHeight="15960" activeTab="2" xr2:uid="{6803009B-60F9-444B-BB70-2C5852A57BCE}"/>
  </bookViews>
  <sheets>
    <sheet name="Categories" sheetId="1" r:id="rId1"/>
    <sheet name="Category Pages" sheetId="2" r:id="rId2"/>
    <sheet name="python" sheetId="5" r:id="rId3"/>
    <sheet name="Product Pages" sheetId="3" r:id="rId4"/>
    <sheet name="Budg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4" l="1"/>
  <c r="J18" i="4" s="1"/>
  <c r="G6" i="4"/>
  <c r="N49" i="2"/>
  <c r="S2" i="2" s="1" a="1"/>
  <c r="S2" i="2" s="1"/>
  <c r="N55" i="2"/>
  <c r="S3" i="2" s="1" a="1"/>
  <c r="S3" i="2" s="1"/>
  <c r="N61" i="2"/>
  <c r="S4" i="2" s="1" a="1"/>
  <c r="S4" i="2" s="1"/>
  <c r="N67" i="2"/>
  <c r="S5" i="2" s="1" a="1"/>
  <c r="S5" i="2" s="1"/>
  <c r="N73" i="2"/>
  <c r="S6" i="2" s="1" a="1"/>
  <c r="S6" i="2" s="1"/>
  <c r="N79" i="2"/>
  <c r="S7" i="2" s="1" a="1"/>
  <c r="S7" i="2" s="1"/>
  <c r="N85" i="2"/>
  <c r="S8" i="2" s="1" a="1"/>
  <c r="S8" i="2" s="1"/>
  <c r="N91" i="2"/>
  <c r="S9" i="2" s="1" a="1"/>
  <c r="S9" i="2" s="1"/>
  <c r="N97" i="2"/>
  <c r="S10" i="2" s="1" a="1"/>
  <c r="S10" i="2" s="1"/>
  <c r="N103" i="2"/>
  <c r="S11" i="2" s="1" a="1"/>
  <c r="S11" i="2" s="1"/>
  <c r="N109" i="2"/>
  <c r="S12" i="2" s="1" a="1"/>
  <c r="S12" i="2" s="1"/>
  <c r="N115" i="2"/>
  <c r="S13" i="2" s="1" a="1"/>
  <c r="S13" i="2" s="1"/>
  <c r="N121" i="2"/>
  <c r="S14" i="2" s="1" a="1"/>
  <c r="S14" i="2" s="1"/>
  <c r="N127" i="2"/>
  <c r="S15" i="2" s="1" a="1"/>
  <c r="S15" i="2" s="1"/>
  <c r="N133" i="2"/>
  <c r="S16" i="2" s="1" a="1"/>
  <c r="S16" i="2" s="1"/>
  <c r="N139" i="2"/>
  <c r="S17" i="2" s="1" a="1"/>
  <c r="S17" i="2" s="1"/>
  <c r="N145" i="2"/>
  <c r="S18" i="2" s="1" a="1"/>
  <c r="S18" i="2" s="1"/>
  <c r="N151" i="2"/>
  <c r="S19" i="2" s="1" a="1"/>
  <c r="S19" i="2" s="1"/>
  <c r="N157" i="2"/>
  <c r="S20" i="2" s="1" a="1"/>
  <c r="S20" i="2" s="1"/>
  <c r="N163" i="2"/>
  <c r="S21" i="2" s="1" a="1"/>
  <c r="S21" i="2" s="1"/>
  <c r="N169" i="2"/>
  <c r="S22" i="2" s="1" a="1"/>
  <c r="S22" i="2" s="1"/>
  <c r="N175" i="2"/>
  <c r="S23" i="2" s="1" a="1"/>
  <c r="S23" i="2" s="1"/>
  <c r="N181" i="2"/>
  <c r="S24" i="2" s="1" a="1"/>
  <c r="S24" i="2" s="1"/>
  <c r="N187" i="2"/>
  <c r="S25" i="2" s="1" a="1"/>
  <c r="S25" i="2" s="1"/>
  <c r="N193" i="2"/>
  <c r="S26" i="2" s="1" a="1"/>
  <c r="S26" i="2" s="1"/>
  <c r="N199" i="2"/>
  <c r="S27" i="2" s="1" a="1"/>
  <c r="S27" i="2" s="1"/>
  <c r="N205" i="2"/>
  <c r="S28" i="2" s="1" a="1"/>
  <c r="S28" i="2" s="1"/>
  <c r="N211" i="2"/>
  <c r="S29" i="2" s="1" a="1"/>
  <c r="S29" i="2" s="1"/>
  <c r="N217" i="2"/>
  <c r="S30" i="2" s="1" a="1"/>
  <c r="S30" i="2" s="1"/>
  <c r="N223" i="2"/>
  <c r="S31" i="2" s="1" a="1"/>
  <c r="S31" i="2" s="1"/>
  <c r="N229" i="2"/>
  <c r="S32" i="2" s="1" a="1"/>
  <c r="S32" i="2" s="1"/>
  <c r="N235" i="2"/>
  <c r="S33" i="2" s="1" a="1"/>
  <c r="S33" i="2" s="1"/>
  <c r="N241" i="2"/>
  <c r="S34" i="2" s="1" a="1"/>
  <c r="S34" i="2" s="1"/>
  <c r="N247" i="2"/>
  <c r="S35" i="2" s="1" a="1"/>
  <c r="S35" i="2" s="1"/>
  <c r="N253" i="2"/>
  <c r="S36" i="2" s="1" a="1"/>
  <c r="S36" i="2" s="1"/>
  <c r="N259" i="2"/>
  <c r="S37" i="2" s="1" a="1"/>
  <c r="S37" i="2" s="1"/>
  <c r="N265" i="2"/>
  <c r="S38" i="2" s="1" a="1"/>
  <c r="S38" i="2" s="1"/>
  <c r="N271" i="2"/>
  <c r="S39" i="2" s="1" a="1"/>
  <c r="S39" i="2" s="1"/>
  <c r="N277" i="2"/>
  <c r="S40" i="2" s="1" a="1"/>
  <c r="S40" i="2" s="1"/>
  <c r="N283" i="2"/>
  <c r="S41" i="2" s="1" a="1"/>
  <c r="S41" i="2" s="1"/>
  <c r="N289" i="2"/>
  <c r="S42" i="2" s="1" a="1"/>
  <c r="S42" i="2" s="1"/>
  <c r="N295" i="2"/>
  <c r="S43" i="2" s="1" a="1"/>
  <c r="S43" i="2" s="1"/>
  <c r="N301" i="2"/>
  <c r="S44" i="2" s="1" a="1"/>
  <c r="S44" i="2" s="1"/>
  <c r="N307" i="2"/>
  <c r="S45" i="2" s="1" a="1"/>
  <c r="S45" i="2" s="1"/>
  <c r="N313" i="2"/>
  <c r="S46" i="2" s="1" a="1"/>
  <c r="S46" i="2" s="1"/>
  <c r="N319" i="2"/>
  <c r="S47" i="2" s="1" a="1"/>
  <c r="S47" i="2" s="1"/>
  <c r="N325" i="2"/>
  <c r="S48" i="2" s="1" a="1"/>
  <c r="S48" i="2" s="1"/>
  <c r="N331" i="2"/>
  <c r="S49" i="2" s="1" a="1"/>
  <c r="S49" i="2" s="1"/>
  <c r="N337" i="2"/>
  <c r="S50" i="2" s="1" a="1"/>
  <c r="S50" i="2" s="1"/>
  <c r="N343" i="2"/>
  <c r="S51" i="2" s="1" a="1"/>
  <c r="S51" i="2" s="1"/>
  <c r="N43" i="2"/>
  <c r="S1" i="2" s="1" a="1"/>
  <c r="S1" i="2" s="1"/>
  <c r="E48" i="2"/>
  <c r="E49" i="2"/>
  <c r="E53" i="2"/>
  <c r="E54" i="2"/>
  <c r="E55" i="2"/>
  <c r="E60" i="2"/>
  <c r="E61" i="2"/>
  <c r="E66" i="2"/>
  <c r="E67" i="2"/>
  <c r="E72" i="2"/>
  <c r="E73" i="2"/>
  <c r="E77" i="2"/>
  <c r="E78" i="2"/>
  <c r="E79" i="2"/>
  <c r="E84" i="2"/>
  <c r="E85" i="2"/>
  <c r="E90" i="2"/>
  <c r="E91" i="2"/>
  <c r="E96" i="2"/>
  <c r="E97" i="2"/>
  <c r="E101" i="2"/>
  <c r="E102" i="2"/>
  <c r="E103" i="2"/>
  <c r="E108" i="2"/>
  <c r="E109" i="2"/>
  <c r="E114" i="2"/>
  <c r="E115" i="2"/>
  <c r="E120" i="2"/>
  <c r="E121" i="2"/>
  <c r="E125" i="2"/>
  <c r="E126" i="2"/>
  <c r="E127" i="2"/>
  <c r="E132" i="2"/>
  <c r="E133" i="2"/>
  <c r="E138" i="2"/>
  <c r="E139" i="2"/>
  <c r="E144" i="2"/>
  <c r="E145" i="2"/>
  <c r="E149" i="2"/>
  <c r="E150" i="2"/>
  <c r="E151" i="2"/>
  <c r="E156" i="2"/>
  <c r="E157" i="2"/>
  <c r="E162" i="2"/>
  <c r="E163" i="2"/>
  <c r="E165" i="2"/>
  <c r="E168" i="2"/>
  <c r="E169" i="2"/>
  <c r="E174" i="2"/>
  <c r="E175" i="2"/>
  <c r="E177" i="2"/>
  <c r="E180" i="2"/>
  <c r="E181" i="2"/>
  <c r="E186" i="2"/>
  <c r="E187" i="2"/>
  <c r="E192" i="2"/>
  <c r="E193" i="2"/>
  <c r="E197" i="2"/>
  <c r="E198" i="2"/>
  <c r="E199" i="2"/>
  <c r="E204" i="2"/>
  <c r="E205" i="2"/>
  <c r="E210" i="2"/>
  <c r="E211" i="2"/>
  <c r="E213" i="2"/>
  <c r="E216" i="2"/>
  <c r="E217" i="2"/>
  <c r="E221" i="2"/>
  <c r="E222" i="2"/>
  <c r="E223" i="2"/>
  <c r="E228" i="2"/>
  <c r="E229" i="2"/>
  <c r="E233" i="2"/>
  <c r="E234" i="2"/>
  <c r="E235" i="2"/>
  <c r="E240" i="2"/>
  <c r="E241" i="2"/>
  <c r="E245" i="2"/>
  <c r="E246" i="2"/>
  <c r="E247" i="2"/>
  <c r="E252" i="2"/>
  <c r="E253" i="2"/>
  <c r="E258" i="2"/>
  <c r="E259" i="2"/>
  <c r="E264" i="2"/>
  <c r="E265" i="2"/>
  <c r="E269" i="2"/>
  <c r="E270" i="2"/>
  <c r="E271" i="2"/>
  <c r="E276" i="2"/>
  <c r="E277" i="2"/>
  <c r="E282" i="2"/>
  <c r="E283" i="2"/>
  <c r="E288" i="2"/>
  <c r="E289" i="2"/>
  <c r="E293" i="2"/>
  <c r="E294" i="2"/>
  <c r="E295" i="2"/>
  <c r="E300" i="2"/>
  <c r="E301" i="2"/>
  <c r="E306" i="2"/>
  <c r="E307" i="2"/>
  <c r="E312" i="2"/>
  <c r="E313" i="2"/>
  <c r="E318" i="2"/>
  <c r="E319" i="2"/>
  <c r="E324" i="2"/>
  <c r="E325" i="2"/>
  <c r="E330" i="2"/>
  <c r="E331" i="2"/>
  <c r="E336" i="2"/>
  <c r="E337" i="2"/>
  <c r="E342" i="2"/>
  <c r="E343" i="2"/>
  <c r="B46" i="2"/>
  <c r="B47" i="2"/>
  <c r="N47" i="2" s="1"/>
  <c r="T2" i="2" s="1" a="1"/>
  <c r="T2" i="2" s="1"/>
  <c r="B48" i="2"/>
  <c r="B52" i="2"/>
  <c r="N52" i="2" s="1"/>
  <c r="U3" i="2" s="1" a="1"/>
  <c r="U3" i="2" s="1"/>
  <c r="B53" i="2"/>
  <c r="N53" i="2" s="1"/>
  <c r="T3" i="2" s="1" a="1"/>
  <c r="T3" i="2" s="1"/>
  <c r="B54" i="2"/>
  <c r="B58" i="2"/>
  <c r="N58" i="2" s="1"/>
  <c r="U4" i="2" s="1" a="1"/>
  <c r="U4" i="2" s="1"/>
  <c r="B59" i="2"/>
  <c r="B60" i="2"/>
  <c r="N60" i="2" s="1"/>
  <c r="V4" i="2" s="1" a="1"/>
  <c r="V4" i="2" s="1"/>
  <c r="B64" i="2"/>
  <c r="B65" i="2"/>
  <c r="B66" i="2"/>
  <c r="N66" i="2" s="1"/>
  <c r="V5" i="2" s="1" a="1"/>
  <c r="V5" i="2" s="1"/>
  <c r="B70" i="2"/>
  <c r="B71" i="2"/>
  <c r="N71" i="2" s="1"/>
  <c r="T6" i="2" s="1" a="1"/>
  <c r="T6" i="2" s="1"/>
  <c r="B72" i="2"/>
  <c r="B76" i="2"/>
  <c r="E76" i="2" s="1"/>
  <c r="B77" i="2"/>
  <c r="N77" i="2" s="1"/>
  <c r="T7" i="2" s="1" a="1"/>
  <c r="T7" i="2" s="1"/>
  <c r="B78" i="2"/>
  <c r="B82" i="2"/>
  <c r="N82" i="2" s="1"/>
  <c r="U8" i="2" s="1" a="1"/>
  <c r="U8" i="2" s="1"/>
  <c r="B83" i="2"/>
  <c r="E82" i="2" s="1"/>
  <c r="B84" i="2"/>
  <c r="N84" i="2" s="1"/>
  <c r="V8" i="2" s="1" a="1"/>
  <c r="V8" i="2" s="1"/>
  <c r="B88" i="2"/>
  <c r="B89" i="2"/>
  <c r="B90" i="2"/>
  <c r="N90" i="2" s="1"/>
  <c r="V9" i="2" s="1" a="1"/>
  <c r="V9" i="2" s="1"/>
  <c r="B94" i="2"/>
  <c r="B95" i="2"/>
  <c r="N95" i="2" s="1"/>
  <c r="T10" i="2" s="1" a="1"/>
  <c r="T10" i="2" s="1"/>
  <c r="B96" i="2"/>
  <c r="B100" i="2"/>
  <c r="N100" i="2" s="1"/>
  <c r="U11" i="2" s="1" a="1"/>
  <c r="U11" i="2" s="1"/>
  <c r="B101" i="2"/>
  <c r="N101" i="2" s="1"/>
  <c r="T11" i="2" s="1" a="1"/>
  <c r="T11" i="2" s="1"/>
  <c r="B102" i="2"/>
  <c r="B106" i="2"/>
  <c r="N106" i="2" s="1"/>
  <c r="U12" i="2" s="1" a="1"/>
  <c r="U12" i="2" s="1"/>
  <c r="B107" i="2"/>
  <c r="B108" i="2"/>
  <c r="N108" i="2" s="1"/>
  <c r="V12" i="2" s="1" a="1"/>
  <c r="V12" i="2" s="1"/>
  <c r="B112" i="2"/>
  <c r="B113" i="2"/>
  <c r="B114" i="2"/>
  <c r="N114" i="2" s="1"/>
  <c r="V13" i="2" s="1" a="1"/>
  <c r="V13" i="2" s="1"/>
  <c r="B118" i="2"/>
  <c r="B119" i="2"/>
  <c r="N119" i="2" s="1"/>
  <c r="T14" i="2" s="1" a="1"/>
  <c r="T14" i="2" s="1"/>
  <c r="B120" i="2"/>
  <c r="B124" i="2"/>
  <c r="E124" i="2" s="1"/>
  <c r="B125" i="2"/>
  <c r="N125" i="2" s="1"/>
  <c r="T15" i="2" s="1" a="1"/>
  <c r="T15" i="2" s="1"/>
  <c r="B126" i="2"/>
  <c r="B130" i="2"/>
  <c r="N130" i="2" s="1"/>
  <c r="U16" i="2" s="1" a="1"/>
  <c r="U16" i="2" s="1"/>
  <c r="B131" i="2"/>
  <c r="E130" i="2" s="1"/>
  <c r="B132" i="2"/>
  <c r="N132" i="2" s="1"/>
  <c r="V16" i="2" s="1" a="1"/>
  <c r="V16" i="2" s="1"/>
  <c r="B136" i="2"/>
  <c r="N136" i="2" s="1"/>
  <c r="U17" i="2" s="1" a="1"/>
  <c r="U17" i="2" s="1"/>
  <c r="B137" i="2"/>
  <c r="B138" i="2"/>
  <c r="N138" i="2" s="1"/>
  <c r="V17" i="2" s="1" a="1"/>
  <c r="V17" i="2" s="1"/>
  <c r="B142" i="2"/>
  <c r="B143" i="2"/>
  <c r="N143" i="2" s="1"/>
  <c r="T18" i="2" s="1" a="1"/>
  <c r="T18" i="2" s="1"/>
  <c r="B144" i="2"/>
  <c r="N144" i="2" s="1"/>
  <c r="V18" i="2" s="1" a="1"/>
  <c r="V18" i="2" s="1"/>
  <c r="B148" i="2"/>
  <c r="N148" i="2" s="1"/>
  <c r="U19" i="2" s="1" a="1"/>
  <c r="U19" i="2" s="1"/>
  <c r="B149" i="2"/>
  <c r="N149" i="2" s="1"/>
  <c r="T19" i="2" s="1" a="1"/>
  <c r="T19" i="2" s="1"/>
  <c r="B150" i="2"/>
  <c r="B154" i="2"/>
  <c r="N154" i="2" s="1"/>
  <c r="U20" i="2" s="1" a="1"/>
  <c r="U20" i="2" s="1"/>
  <c r="B155" i="2"/>
  <c r="N155" i="2" s="1"/>
  <c r="T20" i="2" s="1" a="1"/>
  <c r="T20" i="2" s="1"/>
  <c r="B156" i="2"/>
  <c r="E153" i="2" s="1"/>
  <c r="B160" i="2"/>
  <c r="N160" i="2" s="1"/>
  <c r="U21" i="2" s="1" a="1"/>
  <c r="U21" i="2" s="1"/>
  <c r="B161" i="2"/>
  <c r="B162" i="2"/>
  <c r="N162" i="2" s="1"/>
  <c r="V21" i="2" s="1" a="1"/>
  <c r="V21" i="2" s="1"/>
  <c r="B166" i="2"/>
  <c r="B167" i="2"/>
  <c r="N167" i="2" s="1"/>
  <c r="T22" i="2" s="1" a="1"/>
  <c r="T22" i="2" s="1"/>
  <c r="B168" i="2"/>
  <c r="N168" i="2" s="1"/>
  <c r="V22" i="2" s="1" a="1"/>
  <c r="V22" i="2" s="1"/>
  <c r="B172" i="2"/>
  <c r="E172" i="2" s="1"/>
  <c r="B173" i="2"/>
  <c r="N173" i="2" s="1"/>
  <c r="T23" i="2" s="1" a="1"/>
  <c r="T23" i="2" s="1"/>
  <c r="B174" i="2"/>
  <c r="B178" i="2"/>
  <c r="N178" i="2" s="1"/>
  <c r="U24" i="2" s="1" a="1"/>
  <c r="U24" i="2" s="1"/>
  <c r="B179" i="2"/>
  <c r="N179" i="2" s="1"/>
  <c r="T24" i="2" s="1" a="1"/>
  <c r="T24" i="2" s="1"/>
  <c r="B180" i="2"/>
  <c r="N180" i="2" s="1"/>
  <c r="V24" i="2" s="1" a="1"/>
  <c r="V24" i="2" s="1"/>
  <c r="B184" i="2"/>
  <c r="N184" i="2" s="1"/>
  <c r="U25" i="2" s="1" a="1"/>
  <c r="U25" i="2" s="1"/>
  <c r="B185" i="2"/>
  <c r="B186" i="2"/>
  <c r="N186" i="2" s="1"/>
  <c r="V25" i="2" s="1" a="1"/>
  <c r="V25" i="2" s="1"/>
  <c r="B190" i="2"/>
  <c r="B191" i="2"/>
  <c r="N191" i="2" s="1"/>
  <c r="T26" i="2" s="1" a="1"/>
  <c r="T26" i="2" s="1"/>
  <c r="B192" i="2"/>
  <c r="N192" i="2" s="1"/>
  <c r="V26" i="2" s="1" a="1"/>
  <c r="V26" i="2" s="1"/>
  <c r="B196" i="2"/>
  <c r="N196" i="2" s="1"/>
  <c r="U27" i="2" s="1" a="1"/>
  <c r="U27" i="2" s="1"/>
  <c r="B197" i="2"/>
  <c r="N197" i="2" s="1"/>
  <c r="T27" i="2" s="1" a="1"/>
  <c r="T27" i="2" s="1"/>
  <c r="B198" i="2"/>
  <c r="E195" i="2" s="1"/>
  <c r="B202" i="2"/>
  <c r="N202" i="2" s="1"/>
  <c r="U28" i="2" s="1" a="1"/>
  <c r="U28" i="2" s="1"/>
  <c r="B203" i="2"/>
  <c r="N203" i="2" s="1"/>
  <c r="T28" i="2" s="1" a="1"/>
  <c r="T28" i="2" s="1"/>
  <c r="B204" i="2"/>
  <c r="N204" i="2" s="1"/>
  <c r="V28" i="2" s="1" a="1"/>
  <c r="V28" i="2" s="1"/>
  <c r="B208" i="2"/>
  <c r="N208" i="2" s="1"/>
  <c r="U29" i="2" s="1" a="1"/>
  <c r="U29" i="2" s="1"/>
  <c r="B209" i="2"/>
  <c r="B210" i="2"/>
  <c r="E207" i="2" s="1"/>
  <c r="B214" i="2"/>
  <c r="B215" i="2"/>
  <c r="N215" i="2" s="1"/>
  <c r="T30" i="2" s="1" a="1"/>
  <c r="T30" i="2" s="1"/>
  <c r="B216" i="2"/>
  <c r="N216" i="2" s="1"/>
  <c r="V30" i="2" s="1" a="1"/>
  <c r="V30" i="2" s="1"/>
  <c r="B220" i="2"/>
  <c r="N220" i="2" s="1"/>
  <c r="U31" i="2" s="1" a="1"/>
  <c r="U31" i="2" s="1"/>
  <c r="B221" i="2"/>
  <c r="N221" i="2" s="1"/>
  <c r="T31" i="2" s="1" a="1"/>
  <c r="T31" i="2" s="1"/>
  <c r="B222" i="2"/>
  <c r="E219" i="2" s="1"/>
  <c r="B226" i="2"/>
  <c r="N226" i="2" s="1"/>
  <c r="U32" i="2" s="1" a="1"/>
  <c r="U32" i="2" s="1"/>
  <c r="B227" i="2"/>
  <c r="N227" i="2" s="1"/>
  <c r="T32" i="2" s="1" a="1"/>
  <c r="T32" i="2" s="1"/>
  <c r="B228" i="2"/>
  <c r="N228" i="2" s="1"/>
  <c r="V32" i="2" s="1" a="1"/>
  <c r="V32" i="2" s="1"/>
  <c r="B232" i="2"/>
  <c r="N232" i="2" s="1"/>
  <c r="U33" i="2" s="1" a="1"/>
  <c r="U33" i="2" s="1"/>
  <c r="B233" i="2"/>
  <c r="N233" i="2" s="1"/>
  <c r="T33" i="2" s="1" a="1"/>
  <c r="T33" i="2" s="1"/>
  <c r="B234" i="2"/>
  <c r="E231" i="2" s="1"/>
  <c r="B238" i="2"/>
  <c r="N238" i="2" s="1"/>
  <c r="U34" i="2" s="1" a="1"/>
  <c r="U34" i="2" s="1"/>
  <c r="B239" i="2"/>
  <c r="N239" i="2" s="1"/>
  <c r="T34" i="2" s="1" a="1"/>
  <c r="T34" i="2" s="1"/>
  <c r="B240" i="2"/>
  <c r="N240" i="2" s="1"/>
  <c r="V34" i="2" s="1" a="1"/>
  <c r="V34" i="2" s="1"/>
  <c r="B244" i="2"/>
  <c r="N244" i="2" s="1"/>
  <c r="U35" i="2" s="1" a="1"/>
  <c r="U35" i="2" s="1"/>
  <c r="B245" i="2"/>
  <c r="N245" i="2" s="1"/>
  <c r="T35" i="2" s="1" a="1"/>
  <c r="T35" i="2" s="1"/>
  <c r="B246" i="2"/>
  <c r="E243" i="2" s="1"/>
  <c r="B250" i="2"/>
  <c r="N250" i="2" s="1"/>
  <c r="U36" i="2" s="1" a="1"/>
  <c r="U36" i="2" s="1"/>
  <c r="B251" i="2"/>
  <c r="N251" i="2" s="1"/>
  <c r="T36" i="2" s="1" a="1"/>
  <c r="T36" i="2" s="1"/>
  <c r="B252" i="2"/>
  <c r="N252" i="2" s="1"/>
  <c r="V36" i="2" s="1" a="1"/>
  <c r="V36" i="2" s="1"/>
  <c r="B256" i="2"/>
  <c r="N256" i="2" s="1"/>
  <c r="U37" i="2" s="1" a="1"/>
  <c r="U37" i="2" s="1"/>
  <c r="B257" i="2"/>
  <c r="N257" i="2" s="1"/>
  <c r="T37" i="2" s="1" a="1"/>
  <c r="T37" i="2" s="1"/>
  <c r="B258" i="2"/>
  <c r="E255" i="2" s="1"/>
  <c r="B262" i="2"/>
  <c r="N262" i="2" s="1"/>
  <c r="U38" i="2" s="1" a="1"/>
  <c r="U38" i="2" s="1"/>
  <c r="B263" i="2"/>
  <c r="N263" i="2" s="1"/>
  <c r="T38" i="2" s="1" a="1"/>
  <c r="T38" i="2" s="1"/>
  <c r="B264" i="2"/>
  <c r="N264" i="2" s="1"/>
  <c r="V38" i="2" s="1" a="1"/>
  <c r="V38" i="2" s="1"/>
  <c r="B268" i="2"/>
  <c r="N268" i="2" s="1"/>
  <c r="U39" i="2" s="1" a="1"/>
  <c r="U39" i="2" s="1"/>
  <c r="B269" i="2"/>
  <c r="N269" i="2" s="1"/>
  <c r="T39" i="2" s="1" a="1"/>
  <c r="T39" i="2" s="1"/>
  <c r="B270" i="2"/>
  <c r="E267" i="2" s="1"/>
  <c r="B274" i="2"/>
  <c r="N274" i="2" s="1"/>
  <c r="U40" i="2" s="1" a="1"/>
  <c r="U40" i="2" s="1"/>
  <c r="B275" i="2"/>
  <c r="N275" i="2" s="1"/>
  <c r="T40" i="2" s="1" a="1"/>
  <c r="T40" i="2" s="1"/>
  <c r="B276" i="2"/>
  <c r="N276" i="2" s="1"/>
  <c r="V40" i="2" s="1" a="1"/>
  <c r="V40" i="2" s="1"/>
  <c r="B280" i="2"/>
  <c r="N280" i="2" s="1"/>
  <c r="U41" i="2" s="1" a="1"/>
  <c r="U41" i="2" s="1"/>
  <c r="B281" i="2"/>
  <c r="N281" i="2" s="1"/>
  <c r="T41" i="2" s="1" a="1"/>
  <c r="T41" i="2" s="1"/>
  <c r="B282" i="2"/>
  <c r="E279" i="2" s="1"/>
  <c r="B286" i="2"/>
  <c r="N286" i="2" s="1"/>
  <c r="U42" i="2" s="1" a="1"/>
  <c r="U42" i="2" s="1"/>
  <c r="B287" i="2"/>
  <c r="N287" i="2" s="1"/>
  <c r="T42" i="2" s="1" a="1"/>
  <c r="T42" i="2" s="1"/>
  <c r="B288" i="2"/>
  <c r="N288" i="2" s="1"/>
  <c r="V42" i="2" s="1" a="1"/>
  <c r="V42" i="2" s="1"/>
  <c r="B292" i="2"/>
  <c r="N292" i="2" s="1"/>
  <c r="U43" i="2" s="1" a="1"/>
  <c r="U43" i="2" s="1"/>
  <c r="B293" i="2"/>
  <c r="N293" i="2" s="1"/>
  <c r="T43" i="2" s="1" a="1"/>
  <c r="T43" i="2" s="1"/>
  <c r="B294" i="2"/>
  <c r="E291" i="2" s="1"/>
  <c r="B298" i="2"/>
  <c r="N298" i="2" s="1"/>
  <c r="U44" i="2" s="1" a="1"/>
  <c r="U44" i="2" s="1"/>
  <c r="B299" i="2"/>
  <c r="N299" i="2" s="1"/>
  <c r="T44" i="2" s="1" a="1"/>
  <c r="T44" i="2" s="1"/>
  <c r="B300" i="2"/>
  <c r="N300" i="2" s="1"/>
  <c r="V44" i="2" s="1" a="1"/>
  <c r="V44" i="2" s="1"/>
  <c r="B304" i="2"/>
  <c r="N304" i="2" s="1"/>
  <c r="U45" i="2" s="1" a="1"/>
  <c r="U45" i="2" s="1"/>
  <c r="B305" i="2"/>
  <c r="N305" i="2" s="1"/>
  <c r="T45" i="2" s="1" a="1"/>
  <c r="T45" i="2" s="1"/>
  <c r="B306" i="2"/>
  <c r="E303" i="2" s="1"/>
  <c r="B310" i="2"/>
  <c r="N310" i="2" s="1"/>
  <c r="U46" i="2" s="1" a="1"/>
  <c r="U46" i="2" s="1"/>
  <c r="B311" i="2"/>
  <c r="N311" i="2" s="1"/>
  <c r="T46" i="2" s="1" a="1"/>
  <c r="T46" i="2" s="1"/>
  <c r="B312" i="2"/>
  <c r="N312" i="2" s="1"/>
  <c r="V46" i="2" s="1" a="1"/>
  <c r="V46" i="2" s="1"/>
  <c r="B316" i="2"/>
  <c r="N316" i="2" s="1"/>
  <c r="U47" i="2" s="1" a="1"/>
  <c r="U47" i="2" s="1"/>
  <c r="B317" i="2"/>
  <c r="N317" i="2" s="1"/>
  <c r="T47" i="2" s="1" a="1"/>
  <c r="T47" i="2" s="1"/>
  <c r="B318" i="2"/>
  <c r="E315" i="2" s="1"/>
  <c r="B322" i="2"/>
  <c r="N322" i="2" s="1"/>
  <c r="U48" i="2" s="1" a="1"/>
  <c r="U48" i="2" s="1"/>
  <c r="B323" i="2"/>
  <c r="N323" i="2" s="1"/>
  <c r="T48" i="2" s="1" a="1"/>
  <c r="T48" i="2" s="1"/>
  <c r="B324" i="2"/>
  <c r="N324" i="2" s="1"/>
  <c r="V48" i="2" s="1" a="1"/>
  <c r="V48" i="2" s="1"/>
  <c r="B328" i="2"/>
  <c r="N328" i="2" s="1"/>
  <c r="U49" i="2" s="1" a="1"/>
  <c r="U49" i="2" s="1"/>
  <c r="B329" i="2"/>
  <c r="N329" i="2" s="1"/>
  <c r="T49" i="2" s="1" a="1"/>
  <c r="T49" i="2" s="1"/>
  <c r="B330" i="2"/>
  <c r="E327" i="2" s="1"/>
  <c r="B334" i="2"/>
  <c r="N334" i="2" s="1"/>
  <c r="U50" i="2" s="1" a="1"/>
  <c r="U50" i="2" s="1"/>
  <c r="B335" i="2"/>
  <c r="N335" i="2" s="1"/>
  <c r="T50" i="2" s="1" a="1"/>
  <c r="T50" i="2" s="1"/>
  <c r="B336" i="2"/>
  <c r="N336" i="2" s="1"/>
  <c r="V50" i="2" s="1" a="1"/>
  <c r="V50" i="2" s="1"/>
  <c r="B340" i="2"/>
  <c r="N340" i="2" s="1"/>
  <c r="U51" i="2" s="1" a="1"/>
  <c r="U51" i="2" s="1"/>
  <c r="B341" i="2"/>
  <c r="N341" i="2" s="1"/>
  <c r="T51" i="2" s="1" a="1"/>
  <c r="T51" i="2" s="1"/>
  <c r="B342" i="2"/>
  <c r="E339" i="2" s="1"/>
  <c r="B42" i="2"/>
  <c r="N42" i="2" s="1"/>
  <c r="V1" i="2" s="1" a="1"/>
  <c r="V1" i="2" s="1"/>
  <c r="E43" i="2"/>
  <c r="E42" i="2"/>
  <c r="B41" i="2"/>
  <c r="E41" i="2" s="1"/>
  <c r="B40" i="2"/>
  <c r="N40" i="2" s="1"/>
  <c r="U1" i="2" s="1" a="1"/>
  <c r="U1" i="2" s="1"/>
  <c r="N209" i="2" l="1"/>
  <c r="T29" i="2" s="1" a="1"/>
  <c r="T29" i="2" s="1"/>
  <c r="E209" i="2"/>
  <c r="N185" i="2"/>
  <c r="T25" i="2" s="1" a="1"/>
  <c r="T25" i="2" s="1"/>
  <c r="E185" i="2"/>
  <c r="N161" i="2"/>
  <c r="T21" i="2" s="1" a="1"/>
  <c r="T21" i="2" s="1"/>
  <c r="E161" i="2"/>
  <c r="N137" i="2"/>
  <c r="T17" i="2" s="1" a="1"/>
  <c r="T17" i="2" s="1"/>
  <c r="E137" i="2"/>
  <c r="N120" i="2"/>
  <c r="V14" i="2" s="1" a="1"/>
  <c r="V14" i="2" s="1"/>
  <c r="E117" i="2"/>
  <c r="N113" i="2"/>
  <c r="T13" i="2" s="1" a="1"/>
  <c r="T13" i="2" s="1"/>
  <c r="E113" i="2"/>
  <c r="N96" i="2"/>
  <c r="V10" i="2" s="1" a="1"/>
  <c r="V10" i="2" s="1"/>
  <c r="E93" i="2"/>
  <c r="N89" i="2"/>
  <c r="T9" i="2" s="1" a="1"/>
  <c r="T9" i="2" s="1"/>
  <c r="E89" i="2"/>
  <c r="N72" i="2"/>
  <c r="V6" i="2" s="1" a="1"/>
  <c r="V6" i="2" s="1"/>
  <c r="E69" i="2"/>
  <c r="N65" i="2"/>
  <c r="T5" i="2" s="1" a="1"/>
  <c r="T5" i="2" s="1"/>
  <c r="E65" i="2"/>
  <c r="N48" i="2"/>
  <c r="V2" i="2" s="1" a="1"/>
  <c r="V2" i="2" s="1"/>
  <c r="E45" i="2"/>
  <c r="E333" i="2"/>
  <c r="E328" i="2"/>
  <c r="E323" i="2"/>
  <c r="E309" i="2"/>
  <c r="E304" i="2"/>
  <c r="E299" i="2"/>
  <c r="E285" i="2"/>
  <c r="E280" i="2"/>
  <c r="E275" i="2"/>
  <c r="E261" i="2"/>
  <c r="E256" i="2"/>
  <c r="E251" i="2"/>
  <c r="E237" i="2"/>
  <c r="E232" i="2"/>
  <c r="E227" i="2"/>
  <c r="E201" i="2"/>
  <c r="E196" i="2"/>
  <c r="E189" i="2"/>
  <c r="E183" i="2"/>
  <c r="E178" i="2"/>
  <c r="E173" i="2"/>
  <c r="E167" i="2"/>
  <c r="E160" i="2"/>
  <c r="E155" i="2"/>
  <c r="E111" i="2"/>
  <c r="E105" i="2"/>
  <c r="E100" i="2"/>
  <c r="E63" i="2"/>
  <c r="E57" i="2"/>
  <c r="E52" i="2"/>
  <c r="N342" i="2"/>
  <c r="V51" i="2" s="1" a="1"/>
  <c r="V51" i="2" s="1"/>
  <c r="N330" i="2"/>
  <c r="V49" i="2" s="1" a="1"/>
  <c r="V49" i="2" s="1"/>
  <c r="N318" i="2"/>
  <c r="V47" i="2" s="1" a="1"/>
  <c r="V47" i="2" s="1"/>
  <c r="N306" i="2"/>
  <c r="V45" i="2" s="1" a="1"/>
  <c r="V45" i="2" s="1"/>
  <c r="N294" i="2"/>
  <c r="V43" i="2" s="1" a="1"/>
  <c r="V43" i="2" s="1"/>
  <c r="N282" i="2"/>
  <c r="V41" i="2" s="1" a="1"/>
  <c r="V41" i="2" s="1"/>
  <c r="N270" i="2"/>
  <c r="V39" i="2" s="1" a="1"/>
  <c r="V39" i="2" s="1"/>
  <c r="N258" i="2"/>
  <c r="V37" i="2" s="1" a="1"/>
  <c r="V37" i="2" s="1"/>
  <c r="N246" i="2"/>
  <c r="V35" i="2" s="1" a="1"/>
  <c r="V35" i="2" s="1"/>
  <c r="N234" i="2"/>
  <c r="V33" i="2" s="1" a="1"/>
  <c r="V33" i="2" s="1"/>
  <c r="N222" i="2"/>
  <c r="V31" i="2" s="1" a="1"/>
  <c r="V31" i="2" s="1"/>
  <c r="N210" i="2"/>
  <c r="V29" i="2" s="1" a="1"/>
  <c r="V29" i="2" s="1"/>
  <c r="N198" i="2"/>
  <c r="V27" i="2" s="1" a="1"/>
  <c r="V27" i="2" s="1"/>
  <c r="N172" i="2"/>
  <c r="U23" i="2" s="1" a="1"/>
  <c r="U23" i="2" s="1"/>
  <c r="N156" i="2"/>
  <c r="V20" i="2" s="1" a="1"/>
  <c r="V20" i="2" s="1"/>
  <c r="N124" i="2"/>
  <c r="U15" i="2" s="1" a="1"/>
  <c r="U15" i="2" s="1"/>
  <c r="N76" i="2"/>
  <c r="U7" i="2" s="1" a="1"/>
  <c r="U7" i="2" s="1"/>
  <c r="E147" i="2"/>
  <c r="N150" i="2"/>
  <c r="V19" i="2" s="1" a="1"/>
  <c r="V19" i="2" s="1"/>
  <c r="E123" i="2"/>
  <c r="N126" i="2"/>
  <c r="V15" i="2" s="1" a="1"/>
  <c r="V15" i="2" s="1"/>
  <c r="N112" i="2"/>
  <c r="U13" i="2" s="1" a="1"/>
  <c r="U13" i="2" s="1"/>
  <c r="E112" i="2"/>
  <c r="E75" i="2"/>
  <c r="N78" i="2"/>
  <c r="V7" i="2" s="1" a="1"/>
  <c r="V7" i="2" s="1"/>
  <c r="N64" i="2"/>
  <c r="U5" i="2" s="1" a="1"/>
  <c r="U5" i="2" s="1"/>
  <c r="E64" i="2"/>
  <c r="E51" i="2"/>
  <c r="N54" i="2"/>
  <c r="V3" i="2" s="1" a="1"/>
  <c r="V3" i="2" s="1"/>
  <c r="E341" i="2"/>
  <c r="E322" i="2"/>
  <c r="E317" i="2"/>
  <c r="E298" i="2"/>
  <c r="E274" i="2"/>
  <c r="E250" i="2"/>
  <c r="E226" i="2"/>
  <c r="E159" i="2"/>
  <c r="E154" i="2"/>
  <c r="E143" i="2"/>
  <c r="E136" i="2"/>
  <c r="E119" i="2"/>
  <c r="E71" i="2"/>
  <c r="N41" i="2"/>
  <c r="T1" i="2" s="1" a="1"/>
  <c r="T1" i="2" s="1"/>
  <c r="E171" i="2"/>
  <c r="N174" i="2"/>
  <c r="V23" i="2" s="1" a="1"/>
  <c r="V23" i="2" s="1"/>
  <c r="E99" i="2"/>
  <c r="N102" i="2"/>
  <c r="V11" i="2" s="1" a="1"/>
  <c r="V11" i="2" s="1"/>
  <c r="N88" i="2"/>
  <c r="U9" i="2" s="1" a="1"/>
  <c r="U9" i="2" s="1"/>
  <c r="E88" i="2"/>
  <c r="E214" i="2"/>
  <c r="N214" i="2"/>
  <c r="U30" i="2" s="1" a="1"/>
  <c r="U30" i="2" s="1"/>
  <c r="E190" i="2"/>
  <c r="N190" i="2"/>
  <c r="U26" i="2" s="1" a="1"/>
  <c r="U26" i="2" s="1"/>
  <c r="E166" i="2"/>
  <c r="N166" i="2"/>
  <c r="U22" i="2" s="1" a="1"/>
  <c r="U22" i="2" s="1"/>
  <c r="E142" i="2"/>
  <c r="N142" i="2"/>
  <c r="U18" i="2" s="1" a="1"/>
  <c r="U18" i="2" s="1"/>
  <c r="E118" i="2"/>
  <c r="N118" i="2"/>
  <c r="U14" i="2" s="1" a="1"/>
  <c r="U14" i="2" s="1"/>
  <c r="E94" i="2"/>
  <c r="N94" i="2"/>
  <c r="U10" i="2" s="1" a="1"/>
  <c r="U10" i="2" s="1"/>
  <c r="E70" i="2"/>
  <c r="N70" i="2"/>
  <c r="U6" i="2" s="1" a="1"/>
  <c r="U6" i="2" s="1"/>
  <c r="E46" i="2"/>
  <c r="N46" i="2"/>
  <c r="U2" i="2" s="1" a="1"/>
  <c r="U2" i="2" s="1"/>
  <c r="E340" i="2"/>
  <c r="E335" i="2"/>
  <c r="E321" i="2"/>
  <c r="E316" i="2"/>
  <c r="E311" i="2"/>
  <c r="E297" i="2"/>
  <c r="E292" i="2"/>
  <c r="E287" i="2"/>
  <c r="E273" i="2"/>
  <c r="E268" i="2"/>
  <c r="E263" i="2"/>
  <c r="E249" i="2"/>
  <c r="E244" i="2"/>
  <c r="E239" i="2"/>
  <c r="E225" i="2"/>
  <c r="E220" i="2"/>
  <c r="E215" i="2"/>
  <c r="E208" i="2"/>
  <c r="E203" i="2"/>
  <c r="E148" i="2"/>
  <c r="E141" i="2"/>
  <c r="E135" i="2"/>
  <c r="E129" i="2"/>
  <c r="E87" i="2"/>
  <c r="E81" i="2"/>
  <c r="N131" i="2"/>
  <c r="T16" i="2" s="1" a="1"/>
  <c r="T16" i="2" s="1"/>
  <c r="E131" i="2"/>
  <c r="N107" i="2"/>
  <c r="T12" i="2" s="1" a="1"/>
  <c r="T12" i="2" s="1"/>
  <c r="E107" i="2"/>
  <c r="N83" i="2"/>
  <c r="T8" i="2" s="1" a="1"/>
  <c r="T8" i="2" s="1"/>
  <c r="E83" i="2"/>
  <c r="N59" i="2"/>
  <c r="T4" i="2" s="1" a="1"/>
  <c r="T4" i="2" s="1"/>
  <c r="E59" i="2"/>
  <c r="E334" i="2"/>
  <c r="E329" i="2"/>
  <c r="E310" i="2"/>
  <c r="E305" i="2"/>
  <c r="E286" i="2"/>
  <c r="E281" i="2"/>
  <c r="E262" i="2"/>
  <c r="E257" i="2"/>
  <c r="E238" i="2"/>
  <c r="E202" i="2"/>
  <c r="E191" i="2"/>
  <c r="E184" i="2"/>
  <c r="E179" i="2"/>
  <c r="E106" i="2"/>
  <c r="E95" i="2"/>
  <c r="E58" i="2"/>
  <c r="E47" i="2"/>
  <c r="E40" i="2"/>
  <c r="E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<sst xmlns="http://schemas.openxmlformats.org/spreadsheetml/2006/main" count="1207" uniqueCount="638">
  <si>
    <t>Amazon_Devices_and_Accessories</t>
  </si>
  <si>
    <t>Amazon_Renewed</t>
  </si>
  <si>
    <t>Appliances</t>
  </si>
  <si>
    <t>Apps_and_Games</t>
  </si>
  <si>
    <t>Arts_Crafts_and_Sewing</t>
  </si>
  <si>
    <t>Audible_Books_and_Originals</t>
  </si>
  <si>
    <t>Automotive</t>
  </si>
  <si>
    <t>Baby</t>
  </si>
  <si>
    <t>Beauty_and_Personal_Care</t>
  </si>
  <si>
    <t>Books</t>
  </si>
  <si>
    <t>Camera_and_Photo_Products</t>
  </si>
  <si>
    <t>CDs_and_Vinyl</t>
  </si>
  <si>
    <t>Cell_Phones_and_Accessories</t>
  </si>
  <si>
    <t>Clothing_Shoes_and_Jewelry</t>
  </si>
  <si>
    <t>Collectible_Coins</t>
  </si>
  <si>
    <t>Computers_and_Accessories</t>
  </si>
  <si>
    <t>Digital_Educational_Resources</t>
  </si>
  <si>
    <t>Digital_Music</t>
  </si>
  <si>
    <t>Electronics</t>
  </si>
  <si>
    <t>Entertainment_Collectibles</t>
  </si>
  <si>
    <t>Grocery_and_Gourmet_Food</t>
  </si>
  <si>
    <t>Handmade_Products</t>
  </si>
  <si>
    <t>Health_and_Household</t>
  </si>
  <si>
    <t>Home_and_Kitchen</t>
  </si>
  <si>
    <t>Industrial_and_Scientific</t>
  </si>
  <si>
    <t>Kindle_Store</t>
  </si>
  <si>
    <t>Kitchen_and_Dining</t>
  </si>
  <si>
    <t>Movies_and_TV</t>
  </si>
  <si>
    <t>Musical_Instruments</t>
  </si>
  <si>
    <t>Office_Products</t>
  </si>
  <si>
    <t>Patio_Lawn_and_Garden</t>
  </si>
  <si>
    <t>Pet_Supplies</t>
  </si>
  <si>
    <t>Software</t>
  </si>
  <si>
    <t>Sports_and_Outdoors</t>
  </si>
  <si>
    <t>Sports_Collectibles</t>
  </si>
  <si>
    <t>Tools_and_Home_Improvement</t>
  </si>
  <si>
    <t>Toys_and_Games</t>
  </si>
  <si>
    <t>Unique_Finds</t>
  </si>
  <si>
    <t>Video_Games</t>
  </si>
  <si>
    <t>&lt;span class="material-symbols-outlined"&gt;devices&lt;/span&gt;</t>
  </si>
  <si>
    <t>&lt;span class="material-symbols-outlined"&gt;cycle&lt;/span&gt;</t>
  </si>
  <si>
    <t>&lt;span class="material-symbols-outlined"&gt;kitchen&lt;/span&gt;</t>
  </si>
  <si>
    <t>&lt;span class="material-symbols-outlined"&gt;casino&lt;/span&gt;</t>
  </si>
  <si>
    <t>&lt;span class="material-symbols-outlined"&gt;brush&lt;/span&gt;</t>
  </si>
  <si>
    <t>&lt;span class="material-symbols-outlined"&gt;headphones&lt;/span&gt;</t>
  </si>
  <si>
    <t>&lt;span class="material-symbols-outlined"&gt;directions_car&lt;/span&gt;</t>
  </si>
  <si>
    <t>&lt;span class="material-symbols-outlined"&gt;stroller&lt;/span&gt;</t>
  </si>
  <si>
    <t>&lt;span class="material-symbols-outlined"&gt;health_and_beauty&lt;/span&gt;</t>
  </si>
  <si>
    <t>&lt;span class="material-symbols-outlined"&gt;library_books&lt;/span&gt;</t>
  </si>
  <si>
    <t>&lt;span class="material-symbols-outlined"&gt;photo_camera&lt;/span&gt;</t>
  </si>
  <si>
    <t>&lt;span class="material-symbols-outlined"&gt;disc_full&lt;/span&gt;</t>
  </si>
  <si>
    <t>&lt;span class="material-symbols-outlined"&gt;smartphone&lt;/span&gt;</t>
  </si>
  <si>
    <t>&lt;span class="material-symbols-outlined"&gt;apparel&lt;/span&gt;</t>
  </si>
  <si>
    <t>&lt;span class="material-symbols-outlined"&gt;paid&lt;/span&gt;</t>
  </si>
  <si>
    <t>&lt;span class="material-symbols-outlined"&gt;computer&lt;/span&gt;</t>
  </si>
  <si>
    <t>&lt;span class="material-symbols-outlined"&gt;school&lt;/span&gt;</t>
  </si>
  <si>
    <t>&lt;span class="material-symbols-outlined"&gt;music_note&lt;/span&gt;</t>
  </si>
  <si>
    <t>&lt;span class="material-symbols-outlined"&gt;dvr&lt;/span&gt;</t>
  </si>
  <si>
    <t>&lt;span class="material-symbols-outlined"&gt;newspaper&lt;/span&gt;</t>
  </si>
  <si>
    <t>&lt;span class="material-symbols-outlined"&gt;grocery&lt;/span&gt;</t>
  </si>
  <si>
    <t>&lt;span class="material-symbols-outlined"&gt;volunteer_activism&lt;/span&gt;</t>
  </si>
  <si>
    <t>&lt;span class="material-symbols-outlined"&gt;house&lt;/span&gt;</t>
  </si>
  <si>
    <t>&lt;span class="material-symbols-outlined"&gt;oven_gen&lt;/span&gt;</t>
  </si>
  <si>
    <t>&lt;span class="material-symbols-outlined"&gt;precision_manufacturing&lt;/span&gt;</t>
  </si>
  <si>
    <t>&lt;span class="material-symbols-outlined"&gt;book&lt;/span&gt;</t>
  </si>
  <si>
    <t>&lt;span class="material-symbols-outlined"&gt;dinner_dining&lt;/span&gt;</t>
  </si>
  <si>
    <t>&lt;span class="material-symbols-outlined"&gt;tv&lt;/span&gt;</t>
  </si>
  <si>
    <t>&lt;span class="material-symbols-outlined"&gt;piano&lt;/span&gt;</t>
  </si>
  <si>
    <t>&lt;span class="material-symbols-outlined"&gt;print&lt;/span&gt;</t>
  </si>
  <si>
    <t>&lt;span class="material-symbols-outlined"&gt;grass&lt;/span&gt;</t>
  </si>
  <si>
    <t>&lt;span class="material-symbols-outlined"&gt;pets&lt;/span&gt;</t>
  </si>
  <si>
    <t>&lt;span class="material-symbols-outlined"&gt;developer_guide&lt;/span&gt;</t>
  </si>
  <si>
    <t>&lt;span class="material-symbols-outlined"&gt;sports_tennis&lt;/span&gt;</t>
  </si>
  <si>
    <t>&lt;span class="material-symbols-outlined"&gt;sports_baseball&lt;/span&gt;</t>
  </si>
  <si>
    <t>&lt;span class="material-symbols-outlined"&gt;handyman&lt;/span&gt;</t>
  </si>
  <si>
    <t>&lt;span class="material-symbols-outlined"&gt;toys_and_games&lt;/span&gt;</t>
  </si>
  <si>
    <t>&lt;span class="material-symbols-outlined"&gt;manage_search&lt;/span&gt;</t>
  </si>
  <si>
    <t>&lt;span class="material-symbols-outlined"&gt;stadia_controller&lt;/span&gt;</t>
  </si>
  <si>
    <t>Amazon Devices &amp; Accessories</t>
  </si>
  <si>
    <t>Amazon Renewed</t>
  </si>
  <si>
    <t>Apps &amp; Games</t>
  </si>
  <si>
    <t>Arts, Crafts &amp; Sewing</t>
  </si>
  <si>
    <t>Audible Books &amp; Originals</t>
  </si>
  <si>
    <t>Beauty &amp; Personal Care</t>
  </si>
  <si>
    <t>Camera &amp; Photo Products</t>
  </si>
  <si>
    <t>CDs &amp; Vinyl</t>
  </si>
  <si>
    <t>Cell Phones &amp; Accessories</t>
  </si>
  <si>
    <t>Clothing, Shoes &amp; Jewelry</t>
  </si>
  <si>
    <t>Collectible Coins</t>
  </si>
  <si>
    <t>Computers &amp; Accessories</t>
  </si>
  <si>
    <t>Digital Educational Resources</t>
  </si>
  <si>
    <t>Digital Music</t>
  </si>
  <si>
    <t>Entertainment Collectibles</t>
  </si>
  <si>
    <t>Grocery &amp; Gourmet Food</t>
  </si>
  <si>
    <t>Handmade Products</t>
  </si>
  <si>
    <t>Health &amp; Household</t>
  </si>
  <si>
    <t>Home &amp; Kitchen</t>
  </si>
  <si>
    <t>Industrial &amp; Scientific</t>
  </si>
  <si>
    <t>Kindle Store</t>
  </si>
  <si>
    <t>Kitchen &amp; Dining</t>
  </si>
  <si>
    <t>Movies &amp; TV</t>
  </si>
  <si>
    <t>Musical Instruments</t>
  </si>
  <si>
    <t>Office Products</t>
  </si>
  <si>
    <t>Patio, Lawn &amp; Garden</t>
  </si>
  <si>
    <t>Pet Supplies</t>
  </si>
  <si>
    <t>Sports &amp; Outdoors</t>
  </si>
  <si>
    <t>Sports Collectibles</t>
  </si>
  <si>
    <t>Tools &amp; Home Improvement</t>
  </si>
  <si>
    <t>Toys &amp; Games</t>
  </si>
  <si>
    <t>Unique Finds</t>
  </si>
  <si>
    <t>Video Games</t>
  </si>
  <si>
    <t>&lt;/div&gt;</t>
  </si>
  <si>
    <t>&lt;/a&gt;</t>
  </si>
  <si>
    <t>// Select all the product elements</t>
  </si>
  <si>
    <t>let products = document.querySelectorAll('.a-cardui');</t>
  </si>
  <si>
    <t>// Initialize an array to store the product data</t>
  </si>
  <si>
    <t>let productData = [];</t>
  </si>
  <si>
    <t>// Loop through each product element and extract the necessary information</t>
  </si>
  <si>
    <t>products.forEach(product =&gt; {</t>
  </si>
  <si>
    <t xml:space="preserve">    // Extract the image source</t>
  </si>
  <si>
    <t xml:space="preserve">    let img = product.querySelector('img').src;</t>
  </si>
  <si>
    <t xml:space="preserve">    // Extract the product name</t>
  </si>
  <si>
    <t xml:space="preserve">    let name = product.querySelector('.a-link-normal span div').textContent.trim();</t>
  </si>
  <si>
    <t xml:space="preserve">    // Extract the first part of the URL before /dp</t>
  </si>
  <si>
    <t xml:space="preserve">    let fullLink = product.querySelector('a.a-link-normal').href;</t>
  </si>
  <si>
    <t xml:space="preserve">    let link = fullLink.split('/dp')[0];</t>
  </si>
  <si>
    <t xml:space="preserve">    // Push the extracted data into the productData array</t>
  </si>
  <si>
    <t xml:space="preserve">    productData.push({</t>
  </si>
  <si>
    <t xml:space="preserve">        img: img,</t>
  </si>
  <si>
    <t xml:space="preserve">        name: name,</t>
  </si>
  <si>
    <t xml:space="preserve">    });</t>
  </si>
  <si>
    <t>});</t>
  </si>
  <si>
    <t>// Output the extracted data</t>
  </si>
  <si>
    <t>console.log(productData);</t>
  </si>
  <si>
    <t>[</t>
  </si>
  <si>
    <t xml:space="preserve">    {</t>
  </si>
  <si>
    <t xml:space="preserve">    },</t>
  </si>
  <si>
    <t xml:space="preserve">    }</t>
  </si>
  <si>
    <t>]</t>
  </si>
  <si>
    <t>COPY OBJECT HERE</t>
  </si>
  <si>
    <t>&lt;img src="</t>
  </si>
  <si>
    <t>" alt="</t>
  </si>
  <si>
    <t>" class="product-image"&gt;</t>
  </si>
  <si>
    <t>&lt;/h3&gt;</t>
  </si>
  <si>
    <t>&lt;h3 class="product-title"&gt;</t>
  </si>
  <si>
    <t>"&gt;&lt;div class="product-card"&gt;</t>
  </si>
  <si>
    <t>&lt;a href="</t>
  </si>
  <si>
    <t>// Select the element by its ID</t>
  </si>
  <si>
    <t>let featureBulletsElement = document.getElementById('featurebullets_feature_div');</t>
  </si>
  <si>
    <t>// Retrieve the text content of the element</t>
  </si>
  <si>
    <t>let featureBulletsText = featureBulletsElement.textContent.trim();</t>
  </si>
  <si>
    <t>// Output the text content to the console</t>
  </si>
  <si>
    <t>console.log(featureBulletsText);</t>
  </si>
  <si>
    <t>let reviewListElement = document.getElementById('cm-cr-dp-review-list');</t>
  </si>
  <si>
    <t>let reviewListText = reviewListElement.textContent.trim();</t>
  </si>
  <si>
    <t>console.log(reviewListText);</t>
  </si>
  <si>
    <t>// First snippet: Click the &lt;a&gt; element within the &lt;li&gt; with id "amzn-ss-text-link"</t>
  </si>
  <si>
    <t>const textLink = document.querySelector('#amzn-ss-text-link a');</t>
  </si>
  <si>
    <t>if (textLink) {</t>
  </si>
  <si>
    <t xml:space="preserve">    textLink.click();</t>
  </si>
  <si>
    <t>} else {</t>
  </si>
  <si>
    <t xml:space="preserve">    console.log('Element not found');</t>
  </si>
  <si>
    <t>}</t>
  </si>
  <si>
    <t>// Wait for 1 second before executing the next snippet</t>
  </si>
  <si>
    <t>setTimeout(() =&gt; {</t>
  </si>
  <si>
    <t xml:space="preserve">    // Second snippet: Click the &lt;input&gt; element inside the div with id "amzn-ss-full-link-radio-button"</t>
  </si>
  <si>
    <t xml:space="preserve">    const radioButton = document.querySelector('#amzn-ss-full-link-radio-button input[type="radio"]');</t>
  </si>
  <si>
    <t xml:space="preserve">    if (radioButton) {</t>
  </si>
  <si>
    <t xml:space="preserve">        radioButton.click();</t>
  </si>
  <si>
    <t xml:space="preserve">    } else {</t>
  </si>
  <si>
    <t xml:space="preserve">        console.log('Radio button not found');</t>
  </si>
  <si>
    <t xml:space="preserve">    // Wait for another 1 second before executing the final snippet</t>
  </si>
  <si>
    <t xml:space="preserve">    setTimeout(() =&gt; {</t>
  </si>
  <si>
    <t xml:space="preserve">        // Third snippet: Log the text content of the textarea with the ID "amzn-ss-text-fulllink-textarea"</t>
  </si>
  <si>
    <t xml:space="preserve">        const fullLinkTextarea = document.getElementById('amzn-ss-text-fulllink-textarea');</t>
  </si>
  <si>
    <t xml:space="preserve">        if (fullLinkTextarea) {</t>
  </si>
  <si>
    <t xml:space="preserve">            console.log(fullLinkTextarea.value);</t>
  </si>
  <si>
    <t xml:space="preserve">        } else {</t>
  </si>
  <si>
    <t xml:space="preserve">            console.log('Textarea with the full link not found');</t>
  </si>
  <si>
    <t xml:space="preserve">        }</t>
  </si>
  <si>
    <t xml:space="preserve">    }, 1000); // Delay of 1 second for the third snippet</t>
  </si>
  <si>
    <t>}, 1000); // Delay of 1 second for the second snippet</t>
  </si>
  <si>
    <t>fulllink: fullLink</t>
  </si>
  <si>
    <t xml:space="preserve">        link: link,</t>
  </si>
  <si>
    <t>Categories</t>
  </si>
  <si>
    <t>Product Pages</t>
  </si>
  <si>
    <t>Total Number of Product Pages</t>
  </si>
  <si>
    <t>Monthly Visitors per Product</t>
  </si>
  <si>
    <t>Click Rate</t>
  </si>
  <si>
    <t>Coversion Rate</t>
  </si>
  <si>
    <t>Average amount spent</t>
  </si>
  <si>
    <t>Avererage Commision</t>
  </si>
  <si>
    <t>Monthly Income</t>
  </si>
  <si>
    <t xml:space="preserve">        "img": "https://c.media-amazon.com/images/I/41bIlvE1rdL._AC_UL600_SR600,400_.jpg",</t>
  </si>
  <si>
    <t xml:space="preserve">        "name": "Apple iPhone 12, 64GB, Black - Fully Unlocked (Renewed)",</t>
  </si>
  <si>
    <t xml:space="preserve">        "link": "https://www.amazon.com/Apple-iPhone-12-64GB-Black",</t>
  </si>
  <si>
    <t xml:space="preserve">        "fulllink": "https://www.amazon.com/Apple-iPhone-12-64GB-Black/dp/B08PP5MSVB/ref=zg_bs_g_amazon-renewed_d_sccl_1/130-3011150-8800723?psc=1"</t>
  </si>
  <si>
    <t xml:space="preserve">        "img": "https://c.media-amazon.com/images/I/612kg3rGyYL._AC_UL600_SR600,400_.jpg",</t>
  </si>
  <si>
    <t xml:space="preserve">        "name": "Apple iPhone 11, 64GB, Black - Unlocked (Renewed)",</t>
  </si>
  <si>
    <t xml:space="preserve">        "link": "https://www.amazon.com/Apple-iPhone-11-64GB-Black",</t>
  </si>
  <si>
    <t xml:space="preserve">        "fulllink": "https://www.amazon.com/Apple-iPhone-11-64GB-Black/dp/B07ZPKN6YR/ref=zg_bs_g_amazon-renewed_d_sccl_2/130-3011150-8800723?psc=1"</t>
  </si>
  <si>
    <t xml:space="preserve">        "img": "https://c.media-amazon.com/images/I/61xXeO6ojPL._AC_UL600_SR600,400_.jpg",</t>
  </si>
  <si>
    <t xml:space="preserve">        "name": "Apple iPhone 12 Mini, 64GB, Black - Unlocked (Renewed)",</t>
  </si>
  <si>
    <t xml:space="preserve">        "link": "https://www.amazon.com/Apple-iPhone-12-Mini-Black",</t>
  </si>
  <si>
    <t xml:space="preserve">        "fulllink": "https://www.amazon.com/Apple-iPhone-12-Mini-Black/dp/B08PPDJWC8/ref=zg_bs_g_amazon-renewed_d_sccl_3/130-3011150-8800723?psc=1"</t>
  </si>
  <si>
    <t xml:space="preserve">        "img": "https://c.media-amazon.com/images/I/61VuVU94RnL._AC_UL600_SR600,400_.jpg",</t>
  </si>
  <si>
    <t xml:space="preserve">        "name": "Apple iPhone 13, 128GB, Midnight - Unlocked (Renewed)",</t>
  </si>
  <si>
    <t xml:space="preserve">        "link": "https://www.amazon.com/Apple-iPhone-13-128GB-Midnight",</t>
  </si>
  <si>
    <t xml:space="preserve">        "fulllink": "https://www.amazon.com/Apple-iPhone-13-128GB-Midnight/dp/B09LNW3CY2/ref=zg_bs_g_amazon-renewed_d_sccl_4/130-3011150-8800723?psc=1"</t>
  </si>
  <si>
    <t xml:space="preserve">        "img": "https://c.media-amazon.com/images/I/61TcrRQBv0L._AC_UL600_SR600,400_.jpg",</t>
  </si>
  <si>
    <t xml:space="preserve">        "name": "Apple iPhone SE (2nd Generation), US Version, 64GB, White - Unlocked (Renewed)",</t>
  </si>
  <si>
    <t xml:space="preserve">        "link": "https://www.amazon.com/Apple-iPhone-SE-64GB-White",</t>
  </si>
  <si>
    <t xml:space="preserve">        "fulllink": "https://www.amazon.com/Apple-iPhone-SE-64GB-White/dp/B088NQSLGN/ref=zg_bs_g_amazon-renewed_d_sccl_5/130-3011150-8800723?psc=1"</t>
  </si>
  <si>
    <t xml:space="preserve">        "img": "https://c.media-amazon.com/images/I/61u-OaDSfQL._AC_UL600_SR600,400_.jpg",</t>
  </si>
  <si>
    <t xml:space="preserve">        "name": "Beats Studio Pro - Wireless Bluetooth Noise Cancelling Headphones - Black (Renewed)",</t>
  </si>
  <si>
    <t xml:space="preserve">        "link": "https://www.amazon.com/Beats-Studio-Pro-Cancelling-Headphones",</t>
  </si>
  <si>
    <t xml:space="preserve">        "fulllink": "https://www.amazon.com/Beats-Studio-Pro-Cancelling-Headphones/dp/B0CGKG9NSY/ref=zg_bs_g_amazon-renewed_d_sccl_6/130-3011150-8800723?psc=1"</t>
  </si>
  <si>
    <t xml:space="preserve">        "img": "https://c.media-amazon.com/images/I/61m8rRc8RfL._AC_UL600_SR600,400_.jpg",</t>
  </si>
  <si>
    <t xml:space="preserve">        "name": "Apple iPad (10.2-Inch, Wi-Fi, 32GB) - Space Gray (Renewed)",</t>
  </si>
  <si>
    <t xml:space="preserve">        "link": "https://www.amazon.com/Apple-iPad-10-2-Inch-Wi-Fi-32GB",</t>
  </si>
  <si>
    <t xml:space="preserve">        "fulllink": "https://www.amazon.com/Apple-iPad-10-2-Inch-Wi-Fi-32GB/dp/B08264XHCZ/ref=zg_bs_g_amazon-renewed_d_sccl_7/130-3011150-8800723?psc=1"</t>
  </si>
  <si>
    <t xml:space="preserve">        "img": "https://c.media-amazon.com/images/I/51ZO97Hm0EL._AC_UL600_SR600,400_.jpg",</t>
  </si>
  <si>
    <t xml:space="preserve">        "name": "Apple Watch Series 4 (GPS, 40MM) - Silver Aluminum Case with White Sport Band (Renewed)",</t>
  </si>
  <si>
    <t xml:space="preserve">        "link": "https://www.amazon.com/Apple-Watch-GPS-40mm-Aluminum",</t>
  </si>
  <si>
    <t xml:space="preserve">        "fulllink": "https://www.amazon.com/Apple-Watch-GPS-40mm-Aluminum/dp/B07P6N1FKS/ref=zg_bs_g_amazon-renewed_d_sccl_8/130-3011150-8800723?psc=1"</t>
  </si>
  <si>
    <t xml:space="preserve">        "img": "https://c.media-amazon.com/images/I/51n-83C8HYL._AC_UL600_SR600,400_.jpg",</t>
  </si>
  <si>
    <t xml:space="preserve">        "name": "Apple iPhone 12 Pro, 128GB, Pacific Blue - Fully Unlocked (Renewed)",</t>
  </si>
  <si>
    <t xml:space="preserve">        "link": "https://www.amazon.com/Apple-iPhone-128GB-Pacific-Blue",</t>
  </si>
  <si>
    <t xml:space="preserve">        "fulllink": "https://www.amazon.com/Apple-iPhone-128GB-Pacific-Blue/dp/B08PMYLKVF/ref=zg_bs_g_amazon-renewed_d_sccl_9/130-3011150-8800723?psc=1"</t>
  </si>
  <si>
    <t xml:space="preserve">        "img": "https://c.media-amazon.com/images/I/717KHGCJ6eL._AC_UL600_SR600,400_.jpg",</t>
  </si>
  <si>
    <t xml:space="preserve">        "name": "Apple iPhone XR, 64GB, Black - Unlocked (Renewed)",</t>
  </si>
  <si>
    <t xml:space="preserve">        "link": "https://www.amazon.com/Apple-iPhone-XR-Fully-Unlocked",</t>
  </si>
  <si>
    <t xml:space="preserve">        "fulllink": "https://www.amazon.com/Apple-iPhone-XR-Fully-Unlocked/dp/B07P6Y7954/ref=zg_bs_g_amazon-renewed_d_sccl_10/130-3011150-8800723?psc=1"</t>
  </si>
  <si>
    <t xml:space="preserve">        "img": "https://c.media-amazon.com/images/I/81fSoQd7nsL._AC_UL600_SR600,400_.jpg",</t>
  </si>
  <si>
    <t xml:space="preserve">        "name": "Apple AirPods Max - Space Gray (Renewed)",</t>
  </si>
  <si>
    <t xml:space="preserve">        "link": "https://www.amazon.com/Apple-AirPods-Max-Space-Renewed",</t>
  </si>
  <si>
    <t xml:space="preserve">        "fulllink": "https://www.amazon.com/Apple-AirPods-Max-Space-Renewed/dp/B08XY48BJD/ref=zg_bs_g_amazon-renewed_d_sccl_11/130-3011150-8800723?psc=1"</t>
  </si>
  <si>
    <t xml:space="preserve">        "img": "https://c.media-amazon.com/images/I/618h-H-R+ZL._AC_UL600_SR600,400_.jpg",</t>
  </si>
  <si>
    <t xml:space="preserve">        "name": "Apple iPhone 14, 128GB, Midnight - Unlocked (Renewed)",</t>
  </si>
  <si>
    <t xml:space="preserve">        "link": "https://www.amazon.com/Apple-iPhone-14-128GB-Midnight",</t>
  </si>
  <si>
    <t xml:space="preserve">        "fulllink": "https://www.amazon.com/Apple-iPhone-14-128GB-Midnight/dp/B0BN72FYFG/ref=zg_bs_g_amazon-renewed_d_sccl_12/130-3011150-8800723?psc=1"</t>
  </si>
  <si>
    <t xml:space="preserve">        "img": "https://c.media-amazon.com/images/I/71qp5fCNp7L._AC_UL600_SR600,400_.jpg",</t>
  </si>
  <si>
    <t xml:space="preserve">        "name": "Apple Watch Series 5 (GPS, 44MM) - Space Gray Aluminum Case with Black Sport Band (Renewed)",</t>
  </si>
  <si>
    <t xml:space="preserve">        "link": "https://www.amazon.com/Apple-Watch-GPS-44MM-Aluminum",</t>
  </si>
  <si>
    <t xml:space="preserve">        "fulllink": "https://www.amazon.com/Apple-Watch-GPS-44MM-Aluminum/dp/B083M8DP6X/ref=zg_bs_g_amazon-renewed_d_sccl_13/130-3011150-8800723?psc=1"</t>
  </si>
  <si>
    <t xml:space="preserve">        "img": "https://c.media-amazon.com/images/I/51UtM-A3fdL._AC_UL600_SR600,400_.jpg",</t>
  </si>
  <si>
    <t xml:space="preserve">        "name": "Apple iPhone 13 Pro, 128GB, Graphite - Unlocked (Renewed)",</t>
  </si>
  <si>
    <t xml:space="preserve">        "link": "https://www.amazon.com/Apple-iPhone-13-Pro-Graphite",</t>
  </si>
  <si>
    <t xml:space="preserve">        "fulllink": "https://www.amazon.com/Apple-iPhone-13-Pro-Graphite/dp/B09LP77GDL/ref=zg_bs_g_amazon-renewed_d_sccl_14/130-3011150-8800723?psc=1"</t>
  </si>
  <si>
    <t xml:space="preserve">        "img": "https://c.media-amazon.com/images/I/61g+McQpg7L._AC_UL600_SR600,400_.jpg",</t>
  </si>
  <si>
    <t xml:space="preserve">        "name": "Apple iPhone 13 Mini, 128GB, Midnight - Unlocked (Renewed)",</t>
  </si>
  <si>
    <t xml:space="preserve">        "link": "https://www.amazon.com/Apple-iPhone-13-Mini-Midnight",</t>
  </si>
  <si>
    <t xml:space="preserve">        "fulllink": "https://www.amazon.com/Apple-iPhone-13-Mini-Midnight/dp/B09LKTXKXQ/ref=zg_bs_g_amazon-renewed_d_sccl_15/130-3011150-8800723?psc=1"</t>
  </si>
  <si>
    <t xml:space="preserve">        "img": "https://c.media-amazon.com/images/I/61CmrrKebAL._AC_UL600_SR600,400_.jpg",</t>
  </si>
  <si>
    <t xml:space="preserve">        "name": "Apple AirPods with Lightning Charging Case (3rd Generation) (Renewed)",</t>
  </si>
  <si>
    <t xml:space="preserve">        "link": "https://www.amazon.com/Apple-AirPods-Lightning-Charging-Generation",</t>
  </si>
  <si>
    <t xml:space="preserve">        "fulllink": "https://www.amazon.com/Apple-AirPods-Lightning-Charging-Generation/dp/B0BNJNP1P6/ref=zg_bs_g_amazon-renewed_d_sccl_16/130-3011150-8800723?psc=1"</t>
  </si>
  <si>
    <t xml:space="preserve">        "img": "https://c.media-amazon.com/images/I/613Fp7fknhL._AC_UL600_SR600,400_.jpg",</t>
  </si>
  <si>
    <t xml:space="preserve">        "name": "Samsung Galaxy S22 Ultra 5G Unlocked - 128GB - Black (Renewed)",</t>
  </si>
  <si>
    <t xml:space="preserve">        "link": "https://www.amazon.com/Samsung-Galaxy-S22-5G-Unlocked",</t>
  </si>
  <si>
    <t xml:space="preserve">        "fulllink": "https://www.amazon.com/Samsung-Galaxy-S22-5G-Unlocked/dp/B09VD33WHW/ref=zg_bs_g_amazon-renewed_d_sccl_17/130-3011150-8800723?psc=1"</t>
  </si>
  <si>
    <t xml:space="preserve">        "img": "https://c.media-amazon.com/images/I/41cRwtHyROS._AC_UL600_SR600,400_.jpg",</t>
  </si>
  <si>
    <t xml:space="preserve">        "name": "2020 Apple iPad (10.2-inch, Wi-Fi, 32GB) - Space Gray (Renewed)",</t>
  </si>
  <si>
    <t xml:space="preserve">        "link": "https://www.amazon.com/Apple-iPad-10-2-inch-Wi-Fi-32GB",</t>
  </si>
  <si>
    <t xml:space="preserve">        "fulllink": "https://www.amazon.com/Apple-iPad-10-2-inch-Wi-Fi-32GB/dp/B08KWJW3DV/ref=zg_bs_g_amazon-renewed_d_sccl_18/130-3011150-8800723?psc=1"</t>
  </si>
  <si>
    <t xml:space="preserve">        "img": "https://c.media-amazon.com/images/I/51dtGasJvnL._AC_UL600_SR600,400_.jpg",</t>
  </si>
  <si>
    <t xml:space="preserve">        "name": "Apple iPhone SE 3rd Gen, 64GB, Midnight - Unlocked (Renewed)",</t>
  </si>
  <si>
    <t xml:space="preserve">        "link": "https://www.amazon.com/Apple-iPhone-SE-3rd-Midnight",</t>
  </si>
  <si>
    <t xml:space="preserve">        "fulllink": "https://www.amazon.com/Apple-iPhone-SE-3rd-Midnight/dp/B0BDY71GRG/ref=zg_bs_g_amazon-renewed_d_sccl_19/130-3011150-8800723?psc=1"</t>
  </si>
  <si>
    <t xml:space="preserve">        "img": "https://c.media-amazon.com/images/I/71PHjXBbocL._AC_UL600_SR600,400_.jpg",</t>
  </si>
  <si>
    <t xml:space="preserve">        "name": "Epson EcoTank ET-2850 Wireless Color All-in-One Cartridge-Free Supertank Printer with Scan, Copy and Auto 2-Sided Printing (Renewed)",</t>
  </si>
  <si>
    <t xml:space="preserve">        "link": "https://www.amazon.com/Epson-Wireless-Cartridge-Free-Supertank-Printing",</t>
  </si>
  <si>
    <t xml:space="preserve">        "fulllink": "https://www.amazon.com/Epson-Wireless-Cartridge-Free-Supertank-Printing/dp/B0B6Z7PLK8/ref=zg_bs_g_amazon-renewed_d_sccl_20/130-3011150-8800723?psc=1"</t>
  </si>
  <si>
    <t xml:space="preserve">        "img": "https://c.media-amazon.com/images/I/51XaLitmvBL._AC_UL600_SR600,400_.jpg",</t>
  </si>
  <si>
    <t xml:space="preserve">        "name": "Meta Quest 2 - Advanced All-in-One Virtual Reality Headset - 256 GB (Renewed Premium)",</t>
  </si>
  <si>
    <t xml:space="preserve">        "link": "https://www.amazon.com/Oculus-Quest-Advanced-All-One-2",</t>
  </si>
  <si>
    <t xml:space="preserve">        "fulllink": "https://www.amazon.com/Oculus-Quest-Advanced-All-One-2/dp/B09P4F68WT/ref=zg_bs_g_amazon-renewed_d_sccl_21/130-3011150-8800723?psc=1"</t>
  </si>
  <si>
    <t xml:space="preserve">        "img": "https://c.media-amazon.com/images/I/61SUj2aKoEL._AC_UL600_SR600,400_.jpg",</t>
  </si>
  <si>
    <t xml:space="preserve">        "name": "Apple AirPods Pro (2nd Generation) (Renewed Premium)",</t>
  </si>
  <si>
    <t xml:space="preserve">        "link": "https://www.amazon.com/Apple-AirPods-Generation-Premium-White",</t>
  </si>
  <si>
    <t xml:space="preserve">        "fulllink": "https://www.amazon.com/Apple-AirPods-Generation-Premium-White/dp/B0BVSSZ7PY/ref=zg_bs_g_amazon-renewed_d_sccl_22/130-3011150-8800723?psc=1"</t>
  </si>
  <si>
    <t xml:space="preserve">        "img": "https://c.media-amazon.com/images/I/61aeen0K1NL._AC_UL600_SR600,400_.jpg",</t>
  </si>
  <si>
    <t xml:space="preserve">        "name": "Apple iPad (2018 Model) with Wi-Fi only 32GB Apple 9.7in iPad - Space Gray (Renewed)",</t>
  </si>
  <si>
    <t xml:space="preserve">        "link": "https://www.amazon.com/Renewed-Apple-Model-Wi-Fi-9-7in",</t>
  </si>
  <si>
    <t xml:space="preserve">        "fulllink": "https://www.amazon.com/Renewed-Apple-Model-Wi-Fi-9-7in/dp/B07D3DDJ4L/ref=zg_bs_g_amazon-renewed_d_sccl_23/130-3011150-8800723?psc=1"</t>
  </si>
  <si>
    <t xml:space="preserve">        "img": "https://c.media-amazon.com/images/I/41WKWaQnNnL._AC_UL600_SR600,400_.jpg",</t>
  </si>
  <si>
    <t xml:space="preserve">        "name": "Shark UZ565H Pro Cordless Vacuum w/ Clean Sense IQ &amp; MultiFLEX Technology, PowerFins Plus Brushroll, Duster Crevice Tool &amp; Anti-Allergen Dusting Brush, Up to 40 Minute Runtime, White/Blue (Renewed)",</t>
  </si>
  <si>
    <t xml:space="preserve">        "link": "https://www.amazon.com/MultiFLEX-Technology-PowerFins-Brushroll-Anti-Allergen",</t>
  </si>
  <si>
    <t xml:space="preserve">        "fulllink": "https://www.amazon.com/MultiFLEX-Technology-PowerFins-Brushroll-Anti-Allergen/dp/B0BR66G6TM/ref=zg_bs_g_amazon-renewed_d_sccl_24/130-3011150-8800723?psc=1"</t>
  </si>
  <si>
    <t xml:space="preserve">        "img": "https://c.media-amazon.com/images/I/41XjE57VLvL._AC_UL600_SR600,400_.jpg",</t>
  </si>
  <si>
    <t xml:space="preserve">        "name": "Apple AirPods 2 with Charging Case - White (Renewed)",</t>
  </si>
  <si>
    <t xml:space="preserve">        "link": "https://www.amazon.com/Apple-AirPods-Charging-Case-Renewed",</t>
  </si>
  <si>
    <t xml:space="preserve">        "fulllink": "https://www.amazon.com/Apple-AirPods-Charging-Case-Renewed/dp/B07SKLLYTW/ref=zg_bs_g_amazon-renewed_d_sccl_25/130-3011150-8800723?psc=1"</t>
  </si>
  <si>
    <t xml:space="preserve">        "img": "https://c.media-amazon.com/images/I/7142BRGxr9L._AC_UL600_SR600,400_.jpg",</t>
  </si>
  <si>
    <t xml:space="preserve">        "name": "Apple Watch Series 9 45mm (GPS + Cellular) Aluminum Black with Medium/Large Black Sport Band",</t>
  </si>
  <si>
    <t xml:space="preserve">        "link": "https://www.amazon.com/Apple-Watch-Cellular-Aluminum-Medium",</t>
  </si>
  <si>
    <t xml:space="preserve">        "fulllink": "https://www.amazon.com/Apple-Watch-Cellular-Aluminum-Medium/dp/B0CTD9B3HB/ref=zg_bs_g_amazon-renewed_d_sccl_26/130-3011150-8800723?psc=1"</t>
  </si>
  <si>
    <t xml:space="preserve">        "img": "https://c.media-amazon.com/images/I/51iJx7YWDOL._AC_UL600_SR600,400_.jpg",</t>
  </si>
  <si>
    <t xml:space="preserve">        "name": "Apple iPhone 14 Pro Max, 256GB, Deep Purple - Unlocked (Renewed)",</t>
  </si>
  <si>
    <t xml:space="preserve">        "link": "https://www.amazon.com/Apple-iPhone-256GB-Deep-Purple",</t>
  </si>
  <si>
    <t xml:space="preserve">        "fulllink": "https://www.amazon.com/Apple-iPhone-256GB-Deep-Purple/dp/B0BN92S2ZZ/ref=zg_bs_g_amazon-renewed_d_sccl_27/130-3011150-8800723?psc=1"</t>
  </si>
  <si>
    <t xml:space="preserve">        "img": "https://c.media-amazon.com/images/I/61jYjeuNUnL._AC_UL600_SR600,400_.jpg",</t>
  </si>
  <si>
    <t xml:space="preserve">        "name": "Samsung Galaxy S21 5G, US Version, 128GB, Phantom Gray - Unlocked (Renewed)",</t>
  </si>
  <si>
    <t xml:space="preserve">        "link": "https://www.amazon.com/Samsung-Galaxy-S21-5G-Version",</t>
  </si>
  <si>
    <t xml:space="preserve">        "fulllink": "https://www.amazon.com/Samsung-Galaxy-S21-5G-Version/dp/B08VLMQ3KS/ref=zg_bs_g_amazon-renewed_d_sccl_28/130-3011150-8800723?psc=1"</t>
  </si>
  <si>
    <t xml:space="preserve">        "img": "https://c.media-amazon.com/images/I/51bE-UlxtMS._AC_UL600_SR600,400_.jpg",</t>
  </si>
  <si>
    <t xml:space="preserve">        "name": "DualSense Wireless Controller (Renewed)",</t>
  </si>
  <si>
    <t xml:space="preserve">        "link": "https://www.amazon.com/Playstation-DualSense-Wireless-Controller-Renewed-5",</t>
  </si>
  <si>
    <t xml:space="preserve">        "fulllink": "https://www.amazon.com/Playstation-DualSense-Wireless-Controller-Renewed-5/dp/B092LJJYDQ/ref=zg_bs_g_amazon-renewed_d_sccl_29/130-3011150-8800723?psc=1"</t>
  </si>
  <si>
    <t xml:space="preserve">        "img": "https://c.media-amazon.com/images/I/61FVIijQp2L._AC_UL600_SR600,400_.jpg",</t>
  </si>
  <si>
    <t xml:space="preserve">        "name": "Dell Optiplex 7050 SFF Desktop PC Intel i7-7700 4-Cores 3.60GHz 32GB DDR4 1TB SSD WiFi BT HDMI Duel Monitor Support Windows 10 Pro Excellent Condition(Renewed)",</t>
  </si>
  <si>
    <t xml:space="preserve">        "link": "https://www.amazon.com/Dell-Optiplex-Desktop-Excellent-Condition",</t>
  </si>
  <si>
    <t xml:space="preserve">        "fulllink": "https://www.amazon.com/Dell-Optiplex-Desktop-Excellent-Condition/dp/B08X1KKVCZ/ref=zg_bs_g_amazon-renewed_d_sccl_30/130-3011150-8800723?psc=1"</t>
  </si>
  <si>
    <t xml:space="preserve">        "img": "https://c.media-amazon.com/images/I/5111xZtj59L._AC_UL600_SR600,400_.jpg",</t>
  </si>
  <si>
    <t xml:space="preserve">        "name": "Apple AirPods Pro Wireless Earbuds with MagSafe Charging Case (Renewed)",</t>
  </si>
  <si>
    <t xml:space="preserve">        "link": "https://www.amazon.com/Apple-AirPods-Wireless-Earbuds-Charging",</t>
  </si>
  <si>
    <t xml:space="preserve">        "fulllink": "https://www.amazon.com/Apple-AirPods-Wireless-Earbuds-Charging/dp/B0B844T634/ref=zg_bs_g_amazon-renewed_d_sccl_31/130-3011150-8800723?psc=1"</t>
  </si>
  <si>
    <t xml:space="preserve">        "img": "https://c.media-amazon.com/images/I/71imPv3mtFL._AC_UL600_SR600,400_.jpg",</t>
  </si>
  <si>
    <t xml:space="preserve">        "name": "Dell Chromebook 11 3100 11.6\" Chromebook - 1366 x 768 - Celeron N4020-4 GB RAM - 16 GB Flash Memory - Chrome OS - Intel HD Graphics - English (US) Keyboard - Bluetooth (Renewed)",</t>
  </si>
  <si>
    <t xml:space="preserve">        "link": "https://www.amazon.com/Dell-Chromebook-3100-11-6-Bluetooth",</t>
  </si>
  <si>
    <t xml:space="preserve">        "fulllink": "https://www.amazon.com/Dell-Chromebook-3100-11-6-Bluetooth/dp/B08SHN3TZP/ref=zg_bs_g_amazon-renewed_d_sccl_32/130-3011150-8800723?psc=1"</t>
  </si>
  <si>
    <t xml:space="preserve">        "img": "https://c.media-amazon.com/images/I/81LmL94PUvS._AC_UL600_SR600,400_.jpg",</t>
  </si>
  <si>
    <t xml:space="preserve">        "name": "Apple iPhone 11 Pro, US Version, 256GB, Space Gray - Unlocked (Renewed)",</t>
  </si>
  <si>
    <t xml:space="preserve">        "link": "https://www.amazon.com/Apple-iPhone-256GB-Unlocked-Renewed",</t>
  </si>
  <si>
    <t xml:space="preserve">        "fulllink": "https://www.amazon.com/Apple-iPhone-256GB-Unlocked-Renewed/dp/B07ZQRL9XY/ref=zg_bs_g_amazon-renewed_d_sccl_33/130-3011150-8800723?psc=1"</t>
  </si>
  <si>
    <t xml:space="preserve">        "img": "https://c.media-amazon.com/images/I/51NV+STh2IL._AC_UL600_SR600,400_.jpg",</t>
  </si>
  <si>
    <t xml:space="preserve">        "name": "Apple Watch Series 7 GPS + Cellular, 45mm Midnight Aluminum Case with Midnight Sport Band - Regular (Renewed)",</t>
  </si>
  <si>
    <t xml:space="preserve">        "link": "https://www.amazon.com/Apple-Watch-Cellular-Midnight-Aluminum",</t>
  </si>
  <si>
    <t xml:space="preserve">        "fulllink": "https://www.amazon.com/Apple-Watch-Cellular-Midnight-Aluminum/dp/B09PQ7C8Z3/ref=zg_bs_g_amazon-renewed_d_sccl_34/130-3011150-8800723?psc=1"</t>
  </si>
  <si>
    <t xml:space="preserve">        "img": "https://c.media-amazon.com/images/I/51UxMEXCUbL._AC_UL600_SR600,400_.jpg",</t>
  </si>
  <si>
    <t xml:space="preserve">        "name": "Beats Powerbeats Pro Totally Wireless &amp; High-Performance Bluetooth Earphones - Navy (Renewed)",</t>
  </si>
  <si>
    <t xml:space="preserve">        "link": "https://www.amazon.com/Powerbeats-Wireless-High-Performance-Bluetooth-Earphones",</t>
  </si>
  <si>
    <t xml:space="preserve">        "fulllink": "https://www.amazon.com/Powerbeats-Wireless-High-Performance-Bluetooth-Earphones/dp/B084B1HC6T/ref=zg_bs_g_amazon-renewed_d_sccl_35/130-3011150-8800723?psc=1"</t>
  </si>
  <si>
    <t xml:space="preserve">        "img": "https://c.media-amazon.com/images/I/61dlAm9BpqL._AC_UL600_SR600,400_.jpg",</t>
  </si>
  <si>
    <t xml:space="preserve">        "name": "Samsung Galaxy S21 Ultra 5G, US Version, 128GB, Phantom Black - Unlocked (Renewed)",</t>
  </si>
  <si>
    <t xml:space="preserve">        "link": "https://www.amazon.com/Galaxy-S21-Ultra-5G-Smartphone",</t>
  </si>
  <si>
    <t xml:space="preserve">        "fulllink": "https://www.amazon.com/Galaxy-S21-Ultra-5G-Smartphone/dp/B096T6Y623/ref=zg_bs_g_amazon-renewed_d_sccl_36/130-3011150-8800723?psc=1"</t>
  </si>
  <si>
    <t xml:space="preserve">        "img": "https://c.media-amazon.com/images/I/51PtFHUPjBL._AC_UL600_SR600,400_.jpg",</t>
  </si>
  <si>
    <t xml:space="preserve">        "name": "Apple iPhone 15, 128GB, Black - Unlocked (Renewed)",</t>
  </si>
  <si>
    <t xml:space="preserve">        "link": "https://www.amazon.com/Apple-iPhone-15-128GB-Black",</t>
  </si>
  <si>
    <t xml:space="preserve">        "fulllink": "https://www.amazon.com/Apple-iPhone-15-128GB-Black/dp/B0CMPMY9ZZ/ref=zg_bs_g_amazon-renewed_d_sccl_37/130-3011150-8800723?psc=1"</t>
  </si>
  <si>
    <t xml:space="preserve">        "img": "https://c.media-amazon.com/images/I/61kfOWlQLsL._AC_UL600_SR600,400_.jpg",</t>
  </si>
  <si>
    <t xml:space="preserve">        "name": "Samsung Galaxy S22 Smartphone, Factory Unlocked Android Cell Phone, 128GB, 8K Camera &amp; Video, Brightest Display, Long Battery Life, Fast 4nm Processor, US Version, Phantom Black (Renewed)",</t>
  </si>
  <si>
    <t xml:space="preserve">        "link": "https://www.amazon.com/Samsung-Smartphone-Unlocked-Brightest-Processor",</t>
  </si>
  <si>
    <t xml:space="preserve">        "fulllink": "https://www.amazon.com/Samsung-Smartphone-Unlocked-Brightest-Processor/dp/B09V5LDZQ4/ref=zg_bs_g_amazon-renewed_d_sccl_38/130-3011150-8800723?psc=1"</t>
  </si>
  <si>
    <t xml:space="preserve">        "img": "https://c.media-amazon.com/images/I/518bzP8VW1L._AC_UL600_SR600,400_.jpg",</t>
  </si>
  <si>
    <t xml:space="preserve">        "name": "Apple iPhone 14 Pro, 256GB, Deep Purple - Unlocked (Renewed)",</t>
  </si>
  <si>
    <t xml:space="preserve">        "fulllink": "https://www.amazon.com/Apple-iPhone-256GB-Deep-Purple/dp/B0BN91GD3J/ref=zg_bs_g_amazon-renewed_d_sccl_39/130-3011150-8800723?psc=1"</t>
  </si>
  <si>
    <t xml:space="preserve">        "img": "https://c.media-amazon.com/images/I/61G9RdA0EQL._AC_UL600_SR600,400_.jpg",</t>
  </si>
  <si>
    <t xml:space="preserve">        "name": "Samsung Galaxy A14 5G A Series, Factory Unlocked, 64GB, US Version, Black (Renewed)",</t>
  </si>
  <si>
    <t xml:space="preserve">        "link": "https://www.amazon.com/SAMSUNG-Factory-Unlocked-Android-Smartphone",</t>
  </si>
  <si>
    <t xml:space="preserve">        "fulllink": "https://www.amazon.com/SAMSUNG-Factory-Unlocked-Android-Smartphone/dp/B0C1Q3MVBP/ref=zg_bs_g_amazon-renewed_d_sccl_40/130-3011150-8800723?psc=1"</t>
  </si>
  <si>
    <t xml:space="preserve">        "img": "https://c.media-amazon.com/images/I/61a2t+ZS7cL._AC_UL600_SR600,400_.jpg",</t>
  </si>
  <si>
    <t xml:space="preserve">        "name": "Apple iPhone 14 Plus, 128GB, Purple - Unlocked (Renewed)",</t>
  </si>
  <si>
    <t xml:space="preserve">        "link": "https://www.amazon.com/Apple-iPhone-Plus-128GB-Purple",</t>
  </si>
  <si>
    <t xml:space="preserve">        "fulllink": "https://www.amazon.com/Apple-iPhone-Plus-128GB-Purple/dp/B0BN9RKQL7/ref=zg_bs_g_amazon-renewed_d_sccl_41/130-3011150-8800723?psc=1"</t>
  </si>
  <si>
    <t xml:space="preserve">        "img": "https://c.media-amazon.com/images/I/71FuI8YvCNL._AC_UL600_SR600,400_.jpg",</t>
  </si>
  <si>
    <t xml:space="preserve">        "name": "Apple iPhone 12 Pro Max, 128GB, Pacific Blue - Fully Unlocked (Renewed)",</t>
  </si>
  <si>
    <t xml:space="preserve">        "fulllink": "https://www.amazon.com/Apple-iPhone-128GB-Pacific-Blue/dp/B08PMP778K/ref=zg_bs_g_amazon-renewed_d_sccl_42/130-3011150-8800723?psc=1"</t>
  </si>
  <si>
    <t xml:space="preserve">        "img": "https://c.media-amazon.com/images/I/51IRxly2xcL._AC_UL600_SR600,400_.jpg",</t>
  </si>
  <si>
    <t xml:space="preserve">        "name": "Samsung Galaxy S20 FE 5G, 128GB, Cloud Navy - Unlocked (Renewed)",</t>
  </si>
  <si>
    <t xml:space="preserve">        "link": "https://www.amazon.com/Samsung-Galaxy-S20-FE-128GB",</t>
  </si>
  <si>
    <t xml:space="preserve">        "fulllink": "https://www.amazon.com/Samsung-Galaxy-S20-FE-128GB/dp/B08L34JQ9C/ref=zg_bs_g_amazon-renewed_d_sccl_43/130-3011150-8800723?psc=1"</t>
  </si>
  <si>
    <t xml:space="preserve">        "img": "https://c.media-amazon.com/images/I/61IX+1qw35L._AC_UL600_SR600,400_.jpg",</t>
  </si>
  <si>
    <t xml:space="preserve">        "name": "SAMSUNG Galaxy A13 LTE, Factory Unlocked Smartphone, Android Cell Phone, Water Resistant, 50MP Camera, US Version, 32GB, Black (Renewed)",</t>
  </si>
  <si>
    <t xml:space="preserve">        "link": "https://www.amazon.com/SAMSUNG-Galaxy-A13-LTE-32GB",</t>
  </si>
  <si>
    <t xml:space="preserve">        "fulllink": "https://www.amazon.com/SAMSUNG-Galaxy-A13-LTE-32GB/dp/B09Z8P34NM/ref=zg_bs_g_amazon-renewed_d_sccl_44/130-3011150-8800723?psc=1"</t>
  </si>
  <si>
    <t xml:space="preserve">        "img": "https://c.media-amazon.com/images/I/51bRSWrEc7S._AC_UL600_SR600,400_.jpg",</t>
  </si>
  <si>
    <t xml:space="preserve">        "name": "Beats Studio Buds Totally Wireless Noise Cancelling Earphones - Black (Renewed)",</t>
  </si>
  <si>
    <t xml:space="preserve">        "link": "https://www.amazon.com/Beats-Studio-Buds-Cancelling-Earphones",</t>
  </si>
  <si>
    <t xml:space="preserve">        "fulllink": "https://www.amazon.com/Beats-Studio-Buds-Cancelling-Earphones/dp/B098M47N55/ref=zg_bs_g_amazon-renewed_d_sccl_45/130-3011150-8800723?psc=1"</t>
  </si>
  <si>
    <t xml:space="preserve">        "img": "https://c.media-amazon.com/images/I/71yIGykJFNS._AC_UL600_SR600,400_.jpg",</t>
  </si>
  <si>
    <t xml:space="preserve">        "name": "Apple iPhone 11 Pro Max, US Version, 64GB, Midnight Green - Unlocked (Renewed)",</t>
  </si>
  <si>
    <t xml:space="preserve">        "link": "https://www.amazon.com/Apple-iPhone-64GB-Midnight-Green",</t>
  </si>
  <si>
    <t xml:space="preserve">        "fulllink": "https://www.amazon.com/Apple-iPhone-64GB-Midnight-Green/dp/B07ZQS6LPZ/ref=zg_bs_g_amazon-renewed_d_sccl_46/130-3011150-8800723?psc=1"</t>
  </si>
  <si>
    <t xml:space="preserve">        "img": "https://c.media-amazon.com/images/I/41ey+reh0jL._AC_UL600_SR600,400_.jpg",</t>
  </si>
  <si>
    <t xml:space="preserve">        "name": "Texas Instruments TI-84 Plus Silver Edition Graphing Calculator, Silver (Renewed)",</t>
  </si>
  <si>
    <t xml:space="preserve">        "link": "https://www.amazon.com/Texas-Instruments-Graphing-Calculator-Renewed",</t>
  </si>
  <si>
    <t xml:space="preserve">        "fulllink": "https://www.amazon.com/Texas-Instruments-Graphing-Calculator-Renewed/dp/B07VYV87V1/ref=zg_bs_g_amazon-renewed_d_sccl_47/130-3011150-8800723?psc=1"</t>
  </si>
  <si>
    <t xml:space="preserve">        "img": "https://c.media-amazon.com/images/I/71xtU-sL3aL._AC_UL600_SR600,400_.jpg",</t>
  </si>
  <si>
    <t xml:space="preserve">        "name": "2020 Apple iPad Air (10.9-inch, Wi-Fi, 64GB) - Space Gray (Renewed)",</t>
  </si>
  <si>
    <t xml:space="preserve">        "link": "https://www.amazon.com/Apple-iPad-10-9-inch-Wi-Fi-64GB",</t>
  </si>
  <si>
    <t xml:space="preserve">        "fulllink": "https://www.amazon.com/Apple-iPad-10-9-inch-Wi-Fi-64GB/dp/B08NPH29YG/ref=zg_bs_g_amazon-renewed_d_sccl_48/130-3011150-8800723?psc=1"</t>
  </si>
  <si>
    <t xml:space="preserve">        "img": "https://c.media-amazon.com/images/I/61iY+fXzomL._AC_UL600_SR600,400_.jpg",</t>
  </si>
  <si>
    <t xml:space="preserve">        "name": "Seagate IronWolf Pro, 18 TB, Enterprise NAS Internal HDD –CMR 3.5 Inch, SATA 6 Gb/s, 7,200 RPM, 256 MB Cache for RAID Network Attached Storage (Renewed)",</t>
  </si>
  <si>
    <t xml:space="preserve">        "link": "https://www.amazon.com/Seagate-IronWolf-Enterprise-Internal-ST18000NT001",</t>
  </si>
  <si>
    <t xml:space="preserve">        "fulllink": "https://www.amazon.com/Seagate-IronWolf-Enterprise-Internal-ST18000NT001/dp/B0CRHRXYMQ/ref=zg_bs_g_amazon-renewed_d_sccl_49/130-3011150-8800723?psc=1"</t>
  </si>
  <si>
    <t xml:space="preserve">        "img": "https://c.media-amazon.com/images/I/91N2PmOh3UL._AC_UL600_SR600,400_.jpg",</t>
  </si>
  <si>
    <t xml:space="preserve">        "name": "Texas Instruments TI-83 Plus Graphing Calculator (Renewed)",</t>
  </si>
  <si>
    <t xml:space="preserve">        "fulllink": "https://www.amazon.com/Texas-Instruments-Graphing-Calculator-Renewed/dp/B07QLJQB8P/ref=zg_bs_g_amazon-renewed_d_sccl_50/130-3011150-8800723?psc=1"</t>
  </si>
  <si>
    <t>/Amazon_Renewed/</t>
  </si>
  <si>
    <t>https://www.amazon.com/Apple-iPhone-12-64GB-Black/dp/B08PP5MSVB/ref=zg_bs_g_amazon-renewed_d_sccl_1/130-3011150-8800723?psc</t>
  </si>
  <si>
    <t>Apple iPhone 12, 64GB, Black - Fully Unlocked (Renewed)</t>
  </si>
  <si>
    <t>https://c.media-amazon.com/images/I/41bIlvE1rdL._AC_UL600_SR600,400_.jpg</t>
  </si>
  <si>
    <t>Apple-iPhone-12-64GB-Black</t>
  </si>
  <si>
    <t>https://www.amazon.com/Apple-iPhone-11-64GB-Black/dp/B07ZPKN6YR/ref=zg_bs_g_amazon-renewed_d_sccl_2/130-3011150-8800723?psc</t>
  </si>
  <si>
    <t>Apple iPhone 11, 64GB, Black - Unlocked (Renewed)</t>
  </si>
  <si>
    <t>https://c.media-amazon.com/images/I/612kg3rGyYL._AC_UL600_SR600,400_.jpg</t>
  </si>
  <si>
    <t>Apple-iPhone-11-64GB-Black</t>
  </si>
  <si>
    <t>https://www.amazon.com/Apple-iPhone-12-Mini-Black/dp/B08PPDJWC8/ref=zg_bs_g_amazon-renewed_d_sccl_3/130-3011150-8800723?psc</t>
  </si>
  <si>
    <t>Apple iPhone 12 Mini, 64GB, Black - Unlocked (Renewed)</t>
  </si>
  <si>
    <t>https://c.media-amazon.com/images/I/61xXeO6ojPL._AC_UL600_SR600,400_.jpg</t>
  </si>
  <si>
    <t>Apple-iPhone-12-Mini-Black</t>
  </si>
  <si>
    <t>https://www.amazon.com/Apple-iPhone-13-128GB-Midnight/dp/B09LNW3CY2/ref=zg_bs_g_amazon-renewed_d_sccl_4/130-3011150-8800723?psc</t>
  </si>
  <si>
    <t>Apple iPhone 13, 128GB, Midnight - Unlocked (Renewed)</t>
  </si>
  <si>
    <t>https://c.media-amazon.com/images/I/61VuVU94RnL._AC_UL600_SR600,400_.jpg</t>
  </si>
  <si>
    <t>Apple-iPhone-13-128GB-Midnight</t>
  </si>
  <si>
    <t>https://www.amazon.com/Apple-iPhone-SE-64GB-White/dp/B088NQSLGN/ref=zg_bs_g_amazon-renewed_d_sccl_5/130-3011150-8800723?psc</t>
  </si>
  <si>
    <t>Apple iPhone SE (2nd Generation), US Version, 64GB, White - Unlocked (Renewed)</t>
  </si>
  <si>
    <t>https://c.media-amazon.com/images/I/61TcrRQBv0L._AC_UL600_SR600,400_.jpg</t>
  </si>
  <si>
    <t>Apple-iPhone-SE-64GB-White</t>
  </si>
  <si>
    <t>https://www.amazon.com/Beats-Studio-Pro-Cancelling-Headphones/dp/B0CGKG9NSY/ref=zg_bs_g_amazon-renewed_d_sccl_6/130-3011150-8800723?psc</t>
  </si>
  <si>
    <t>Beats Studio Pro - Wireless Bluetooth Noise Cancelling Headphones - Black (Renewed)</t>
  </si>
  <si>
    <t>https://c.media-amazon.com/images/I/61u-OaDSfQL._AC_UL600_SR600,400_.jpg</t>
  </si>
  <si>
    <t>Beats-Studio-Pro-Cancelling-Headphones</t>
  </si>
  <si>
    <t>https://www.amazon.com/Apple-iPad-10-2-Inch-Wi-Fi-32GB/dp/B08264XHCZ/ref=zg_bs_g_amazon-renewed_d_sccl_7/130-3011150-8800723?psc</t>
  </si>
  <si>
    <t>Apple iPad (10.2-Inch, Wi-Fi, 32GB) - Space Gray (Renewed)</t>
  </si>
  <si>
    <t>https://c.media-amazon.com/images/I/61m8rRc8RfL._AC_UL600_SR600,400_.jpg</t>
  </si>
  <si>
    <t>Apple-iPad-10-2-Inch-Wi-Fi-32GB</t>
  </si>
  <si>
    <t>https://www.amazon.com/Apple-Watch-GPS-40mm-Aluminum/dp/B07P6N1FKS/ref=zg_bs_g_amazon-renewed_d_sccl_8/130-3011150-8800723?psc</t>
  </si>
  <si>
    <t>Apple Watch Series 4 (GPS, 40MM) - Silver Aluminum Case with White Sport Band (Renewed)</t>
  </si>
  <si>
    <t>https://c.media-amazon.com/images/I/51ZO97Hm0EL._AC_UL600_SR600,400_.jpg</t>
  </si>
  <si>
    <t>Apple-Watch-GPS-40mm-Aluminum</t>
  </si>
  <si>
    <t>https://www.amazon.com/Apple-iPhone-128GB-Pacific-Blue/dp/B08PMYLKVF/ref=zg_bs_g_amazon-renewed_d_sccl_9/130-3011150-8800723?psc</t>
  </si>
  <si>
    <t>Apple iPhone 12 Pro, 128GB, Pacific Blue - Fully Unlocked (Renewed)</t>
  </si>
  <si>
    <t>https://c.media-amazon.com/images/I/51n-83C8HYL._AC_UL600_SR600,400_.jpg</t>
  </si>
  <si>
    <t>Apple-iPhone-128GB-Pacific-Blue</t>
  </si>
  <si>
    <t>https://www.amazon.com/Apple-iPhone-XR-Fully-Unlocked/dp/B07P6Y7954/ref=zg_bs_g_amazon-renewed_d_sccl_10/130-3011150-8800723?psc</t>
  </si>
  <si>
    <t>Apple iPhone XR, 64GB, Black - Unlocked (Renewed)</t>
  </si>
  <si>
    <t>https://c.media-amazon.com/images/I/717KHGCJ6eL._AC_UL600_SR600,400_.jpg</t>
  </si>
  <si>
    <t>Apple-iPhone-XR-Fully-Unlocked</t>
  </si>
  <si>
    <t>https://www.amazon.com/Apple-AirPods-Max-Space-Renewed/dp/B08XY48BJD/ref=zg_bs_g_amazon-renewed_d_sccl_11/130-3011150-8800723?psc</t>
  </si>
  <si>
    <t>Apple AirPods Max - Space Gray (Renewed)</t>
  </si>
  <si>
    <t>https://c.media-amazon.com/images/I/81fSoQd7nsL._AC_UL600_SR600,400_.jpg</t>
  </si>
  <si>
    <t>Apple-AirPods-Max-Space-Renewed</t>
  </si>
  <si>
    <t>https://www.amazon.com/Apple-iPhone-14-128GB-Midnight/dp/B0BN72FYFG/ref=zg_bs_g_amazon-renewed_d_sccl_12/130-3011150-8800723?psc</t>
  </si>
  <si>
    <t>Apple iPhone 14, 128GB, Midnight - Unlocked (Renewed)</t>
  </si>
  <si>
    <t>https://c.media-amazon.com/images/I/618h-H-R+ZL._AC_UL600_SR600,400_.jpg</t>
  </si>
  <si>
    <t>Apple-iPhone-14-128GB-Midnight</t>
  </si>
  <si>
    <t>https://www.amazon.com/Apple-Watch-GPS-44MM-Aluminum/dp/B083M8DP6X/ref=zg_bs_g_amazon-renewed_d_sccl_13/130-3011150-8800723?psc</t>
  </si>
  <si>
    <t>Apple Watch Series 5 (GPS, 44MM) - Space Gray Aluminum Case with Black Sport Band (Renewed)</t>
  </si>
  <si>
    <t>https://c.media-amazon.com/images/I/71qp5fCNp7L._AC_UL600_SR600,400_.jpg</t>
  </si>
  <si>
    <t>Apple-Watch-GPS-44MM-Aluminum</t>
  </si>
  <si>
    <t>https://www.amazon.com/Apple-iPhone-13-Pro-Graphite/dp/B09LP77GDL/ref=zg_bs_g_amazon-renewed_d_sccl_14/130-3011150-8800723?psc</t>
  </si>
  <si>
    <t>Apple iPhone 13 Pro, 128GB, Graphite - Unlocked (Renewed)</t>
  </si>
  <si>
    <t>https://c.media-amazon.com/images/I/51UtM-A3fdL._AC_UL600_SR600,400_.jpg</t>
  </si>
  <si>
    <t>Apple-iPhone-13-Pro-Graphite</t>
  </si>
  <si>
    <t>https://www.amazon.com/Apple-iPhone-13-Mini-Midnight/dp/B09LKTXKXQ/ref=zg_bs_g_amazon-renewed_d_sccl_15/130-3011150-8800723?psc</t>
  </si>
  <si>
    <t>Apple iPhone 13 Mini, 128GB, Midnight - Unlocked (Renewed)</t>
  </si>
  <si>
    <t>https://c.media-amazon.com/images/I/61g+McQpg7L._AC_UL600_SR600,400_.jpg</t>
  </si>
  <si>
    <t>Apple-iPhone-13-Mini-Midnight</t>
  </si>
  <si>
    <t>https://www.amazon.com/Apple-AirPods-Lightning-Charging-Generation/dp/B0BNJNP1P6/ref=zg_bs_g_amazon-renewed_d_sccl_16/130-3011150-8800723?psc</t>
  </si>
  <si>
    <t>Apple AirPods with Lightning Charging Case (3rd Generation) (Renewed)</t>
  </si>
  <si>
    <t>https://c.media-amazon.com/images/I/61CmrrKebAL._AC_UL600_SR600,400_.jpg</t>
  </si>
  <si>
    <t>Apple-AirPods-Lightning-Charging-Generation</t>
  </si>
  <si>
    <t>https://www.amazon.com/Samsung-Galaxy-S22-5G-Unlocked/dp/B09VD33WHW/ref=zg_bs_g_amazon-renewed_d_sccl_17/130-3011150-8800723?psc</t>
  </si>
  <si>
    <t>Samsung Galaxy S22 Ultra 5G Unlocked - 128GB - Black (Renewed)</t>
  </si>
  <si>
    <t>https://c.media-amazon.com/images/I/613Fp7fknhL._AC_UL600_SR600,400_.jpg</t>
  </si>
  <si>
    <t>Samsung-Galaxy-S22-5G-Unlocked</t>
  </si>
  <si>
    <t>https://www.amazon.com/Apple-iPad-10-2-inch-Wi-Fi-32GB/dp/B08KWJW3DV/ref=zg_bs_g_amazon-renewed_d_sccl_18/130-3011150-8800723?psc</t>
  </si>
  <si>
    <t>2020 Apple iPad (10.2-inch, Wi-Fi, 32GB) - Space Gray (Renewed)</t>
  </si>
  <si>
    <t>https://c.media-amazon.com/images/I/41cRwtHyROS._AC_UL600_SR600,400_.jpg</t>
  </si>
  <si>
    <t>Apple-iPad-10-2-inch-Wi-Fi-32GB</t>
  </si>
  <si>
    <t>https://www.amazon.com/Apple-iPhone-SE-3rd-Midnight/dp/B0BDY71GRG/ref=zg_bs_g_amazon-renewed_d_sccl_19/130-3011150-8800723?psc</t>
  </si>
  <si>
    <t>Apple iPhone SE 3rd Gen, 64GB, Midnight - Unlocked (Renewed)</t>
  </si>
  <si>
    <t>https://c.media-amazon.com/images/I/51dtGasJvnL._AC_UL600_SR600,400_.jpg</t>
  </si>
  <si>
    <t>Apple-iPhone-SE-3rd-Midnight</t>
  </si>
  <si>
    <t>https://www.amazon.com/Epson-Wireless-Cartridge-Free-Supertank-Printing/dp/B0B6Z7PLK8/ref=zg_bs_g_amazon-renewed_d_sccl_20/130-3011150-8800723?psc</t>
  </si>
  <si>
    <t>Epson EcoTank ET-2850 Wireless Color All-in-One Cartridge-Free Supertank Printer with Scan, Copy and Auto 2-Sided Printing (Renewed)</t>
  </si>
  <si>
    <t>https://c.media-amazon.com/images/I/71PHjXBbocL._AC_UL600_SR600,400_.jpg</t>
  </si>
  <si>
    <t>Epson-Wireless-Cartridge-Free-Supertank-Printing</t>
  </si>
  <si>
    <t>https://www.amazon.com/Oculus-Quest-Advanced-All-One-2/dp/B09P4F68WT/ref=zg_bs_g_amazon-renewed_d_sccl_21/130-3011150-8800723?psc</t>
  </si>
  <si>
    <t>Meta Quest 2 - Advanced All-in-One Virtual Reality Headset - 256 GB (Renewed Premium)</t>
  </si>
  <si>
    <t>https://c.media-amazon.com/images/I/51XaLitmvBL._AC_UL600_SR600,400_.jpg</t>
  </si>
  <si>
    <t>Oculus-Quest-Advanced-All-One-2</t>
  </si>
  <si>
    <t>https://www.amazon.com/Apple-AirPods-Generation-Premium-White/dp/B0BVSSZ7PY/ref=zg_bs_g_amazon-renewed_d_sccl_22/130-3011150-8800723?psc</t>
  </si>
  <si>
    <t>Apple AirPods Pro (2nd Generation) (Renewed Premium)</t>
  </si>
  <si>
    <t>https://c.media-amazon.com/images/I/61SUj2aKoEL._AC_UL600_SR600,400_.jpg</t>
  </si>
  <si>
    <t>Apple-AirPods-Generation-Premium-White</t>
  </si>
  <si>
    <t>https://www.amazon.com/Renewed-Apple-Model-Wi-Fi-9-7in/dp/B07D3DDJ4L/ref=zg_bs_g_amazon-renewed_d_sccl_23/130-3011150-8800723?psc</t>
  </si>
  <si>
    <t>Apple iPad (2018 Model) with Wi-Fi only 32GB Apple 9.7in iPad - Space Gray (Renewed)</t>
  </si>
  <si>
    <t>https://c.media-amazon.com/images/I/61aeen0K1NL._AC_UL600_SR600,400_.jpg</t>
  </si>
  <si>
    <t>Renewed-Apple-Model-Wi-Fi-9-7in</t>
  </si>
  <si>
    <t>https://www.amazon.com/MultiFLEX-Technology-PowerFins-Brushroll-Anti-Allergen/dp/B0BR66G6TM/ref=zg_bs_g_amazon-renewed_d_sccl_24/130-3011150-8800723?psc</t>
  </si>
  <si>
    <t>Shark UZ565H Pro Cordless Vacuum w/ Clean Sense IQ &amp; MultiFLEX Technology, PowerFins Plus Brushroll, Duster Crevice Tool &amp; Anti-Allergen Dusting Brush, Up to 40 Minute Runtime, White/Blue (Renewed)</t>
  </si>
  <si>
    <t>https://c.media-amazon.com/images/I/41WKWaQnNnL._AC_UL600_SR600,400_.jpg</t>
  </si>
  <si>
    <t>MultiFLEX-Technology-PowerFins-Brushroll-Anti-Allergen</t>
  </si>
  <si>
    <t>https://www.amazon.com/Apple-AirPods-Charging-Case-Renewed/dp/B07SKLLYTW/ref=zg_bs_g_amazon-renewed_d_sccl_25/130-3011150-8800723?psc</t>
  </si>
  <si>
    <t>Apple AirPods 2 with Charging Case - White (Renewed)</t>
  </si>
  <si>
    <t>https://c.media-amazon.com/images/I/41XjE57VLvL._AC_UL600_SR600,400_.jpg</t>
  </si>
  <si>
    <t>Apple-AirPods-Charging-Case-Renewed</t>
  </si>
  <si>
    <t>https://www.amazon.com/Apple-Watch-Cellular-Aluminum-Medium/dp/B0CTD9B3HB/ref=zg_bs_g_amazon-renewed_d_sccl_26/130-3011150-8800723?psc</t>
  </si>
  <si>
    <t>Apple Watch Series 9 45mm (GPS + Cellular) Aluminum Black with Medium/Large Black Sport Band</t>
  </si>
  <si>
    <t>https://c.media-amazon.com/images/I/7142BRGxr9L._AC_UL600_SR600,400_.jpg</t>
  </si>
  <si>
    <t>Apple-Watch-Cellular-Aluminum-Medium</t>
  </si>
  <si>
    <t>https://www.amazon.com/Apple-iPhone-256GB-Deep-Purple/dp/B0BN92S2ZZ/ref=zg_bs_g_amazon-renewed_d_sccl_27/130-3011150-8800723?psc</t>
  </si>
  <si>
    <t>Apple iPhone 14 Pro Max, 256GB, Deep Purple - Unlocked (Renewed)</t>
  </si>
  <si>
    <t>https://c.media-amazon.com/images/I/51iJx7YWDOL._AC_UL600_SR600,400_.jpg</t>
  </si>
  <si>
    <t>Apple-iPhone-256GB-Deep-Purple</t>
  </si>
  <si>
    <t>https://www.amazon.com/Samsung-Galaxy-S21-5G-Version/dp/B08VLMQ3KS/ref=zg_bs_g_amazon-renewed_d_sccl_28/130-3011150-8800723?psc</t>
  </si>
  <si>
    <t>Samsung Galaxy S21 5G, US Version, 128GB, Phantom Gray - Unlocked (Renewed)</t>
  </si>
  <si>
    <t>https://c.media-amazon.com/images/I/61jYjeuNUnL._AC_UL600_SR600,400_.jpg</t>
  </si>
  <si>
    <t>Samsung-Galaxy-S21-5G-Version</t>
  </si>
  <si>
    <t>https://www.amazon.com/Playstation-DualSense-Wireless-Controller-Renewed-5/dp/B092LJJYDQ/ref=zg_bs_g_amazon-renewed_d_sccl_29/130-3011150-8800723?psc</t>
  </si>
  <si>
    <t>DualSense Wireless Controller (Renewed)</t>
  </si>
  <si>
    <t>https://c.media-amazon.com/images/I/51bE-UlxtMS._AC_UL600_SR600,400_.jpg</t>
  </si>
  <si>
    <t>Playstation-DualSense-Wireless-Controller-Renewed-5</t>
  </si>
  <si>
    <t>https://www.amazon.com/Dell-Optiplex-Desktop-Excellent-Condition/dp/B08X1KKVCZ/ref=zg_bs_g_amazon-renewed_d_sccl_30/130-3011150-8800723?psc</t>
  </si>
  <si>
    <t>Dell Optiplex 7050 SFF Desktop PC Intel i7-7700 4-Cores 3.60GHz 32GB DDR4 1TB SSD WiFi BT HDMI Duel Monitor Support Windows 10 Pro Excellent Condition(Renewed)</t>
  </si>
  <si>
    <t>https://c.media-amazon.com/images/I/61FVIijQp2L._AC_UL600_SR600,400_.jpg</t>
  </si>
  <si>
    <t>Dell-Optiplex-Desktop-Excellent-Condition</t>
  </si>
  <si>
    <t>https://www.amazon.com/Apple-AirPods-Wireless-Earbuds-Charging/dp/B0B844T634/ref=zg_bs_g_amazon-renewed_d_sccl_31/130-3011150-8800723?psc</t>
  </si>
  <si>
    <t>Apple AirPods Pro Wireless Earbuds with MagSafe Charging Case (Renewed)</t>
  </si>
  <si>
    <t>https://c.media-amazon.com/images/I/5111xZtj59L._AC_UL600_SR600,400_.jpg</t>
  </si>
  <si>
    <t>Apple-AirPods-Wireless-Earbuds-Charging</t>
  </si>
  <si>
    <t>https://www.amazon.com/Dell-Chromebook-3100-11-6-Bluetooth/dp/B08SHN3TZP/ref=zg_bs_g_amazon-renewed_d_sccl_32/130-3011150-8800723?psc</t>
  </si>
  <si>
    <t>Dell Chromebook 11 3100 11.6\" Chromebook - 1366 x 768 - Celeron N4020-4 GB RAM - 16 GB Flash Memory - Chrome OS - Intel HD Graphics - English (US) Keyboard - Bluetooth (Renewed)</t>
  </si>
  <si>
    <t>https://c.media-amazon.com/images/I/71imPv3mtFL._AC_UL600_SR600,400_.jpg</t>
  </si>
  <si>
    <t>Dell-Chromebook-3100-11-6-Bluetooth</t>
  </si>
  <si>
    <t>https://www.amazon.com/Apple-iPhone-256GB-Unlocked-Renewed/dp/B07ZQRL9XY/ref=zg_bs_g_amazon-renewed_d_sccl_33/130-3011150-8800723?psc</t>
  </si>
  <si>
    <t>Apple iPhone 11 Pro, US Version, 256GB, Space Gray - Unlocked (Renewed)</t>
  </si>
  <si>
    <t>https://c.media-amazon.com/images/I/81LmL94PUvS._AC_UL600_SR600,400_.jpg</t>
  </si>
  <si>
    <t>Apple-iPhone-256GB-Unlocked-Renewed</t>
  </si>
  <si>
    <t>https://www.amazon.com/Apple-Watch-Cellular-Midnight-Aluminum/dp/B09PQ7C8Z3/ref=zg_bs_g_amazon-renewed_d_sccl_34/130-3011150-8800723?psc</t>
  </si>
  <si>
    <t>Apple Watch Series 7 GPS + Cellular, 45mm Midnight Aluminum Case with Midnight Sport Band - Regular (Renewed)</t>
  </si>
  <si>
    <t>https://c.media-amazon.com/images/I/51NV+STh2IL._AC_UL600_SR600,400_.jpg</t>
  </si>
  <si>
    <t>Apple-Watch-Cellular-Midnight-Aluminum</t>
  </si>
  <si>
    <t>https://www.amazon.com/Powerbeats-Wireless-High-Performance-Bluetooth-Earphones/dp/B084B1HC6T/ref=zg_bs_g_amazon-renewed_d_sccl_35/130-3011150-8800723?psc</t>
  </si>
  <si>
    <t>Beats Powerbeats Pro Totally Wireless &amp; High-Performance Bluetooth Earphones - Navy (Renewed)</t>
  </si>
  <si>
    <t>https://c.media-amazon.com/images/I/51UxMEXCUbL._AC_UL600_SR600,400_.jpg</t>
  </si>
  <si>
    <t>Powerbeats-Wireless-High-Performance-Bluetooth-Earphones</t>
  </si>
  <si>
    <t>https://www.amazon.com/Galaxy-S21-Ultra-5G-Smartphone/dp/B096T6Y623/ref=zg_bs_g_amazon-renewed_d_sccl_36/130-3011150-8800723?psc</t>
  </si>
  <si>
    <t>Samsung Galaxy S21 Ultra 5G, US Version, 128GB, Phantom Black - Unlocked (Renewed)</t>
  </si>
  <si>
    <t>https://c.media-amazon.com/images/I/61dlAm9BpqL._AC_UL600_SR600,400_.jpg</t>
  </si>
  <si>
    <t>Galaxy-S21-Ultra-5G-Smartphone</t>
  </si>
  <si>
    <t>https://www.amazon.com/Apple-iPhone-15-128GB-Black/dp/B0CMPMY9ZZ/ref=zg_bs_g_amazon-renewed_d_sccl_37/130-3011150-8800723?psc</t>
  </si>
  <si>
    <t>Apple iPhone 15, 128GB, Black - Unlocked (Renewed)</t>
  </si>
  <si>
    <t>https://c.media-amazon.com/images/I/51PtFHUPjBL._AC_UL600_SR600,400_.jpg</t>
  </si>
  <si>
    <t>Apple-iPhone-15-128GB-Black</t>
  </si>
  <si>
    <t>https://www.amazon.com/Samsung-Smartphone-Unlocked-Brightest-Processor/dp/B09V5LDZQ4/ref=zg_bs_g_amazon-renewed_d_sccl_38/130-3011150-8800723?psc</t>
  </si>
  <si>
    <t>Samsung Galaxy S22 Smartphone, Factory Unlocked Android Cell Phone, 128GB, 8K Camera &amp; Video, Brightest Display, Long Battery Life, Fast 4nm Processor, US Version, Phantom Black (Renewed)</t>
  </si>
  <si>
    <t>https://c.media-amazon.com/images/I/61kfOWlQLsL._AC_UL600_SR600,400_.jpg</t>
  </si>
  <si>
    <t>Samsung-Smartphone-Unlocked-Brightest-Processor</t>
  </si>
  <si>
    <t>https://www.amazon.com/Apple-iPhone-256GB-Deep-Purple/dp/B0BN91GD3J/ref=zg_bs_g_amazon-renewed_d_sccl_39/130-3011150-8800723?psc</t>
  </si>
  <si>
    <t>Apple iPhone 14 Pro, 256GB, Deep Purple - Unlocked (Renewed)</t>
  </si>
  <si>
    <t>https://c.media-amazon.com/images/I/518bzP8VW1L._AC_UL600_SR600,400_.jpg</t>
  </si>
  <si>
    <t>https://www.amazon.com/SAMSUNG-Factory-Unlocked-Android-Smartphone/dp/B0C1Q3MVBP/ref=zg_bs_g_amazon-renewed_d_sccl_40/130-3011150-8800723?psc</t>
  </si>
  <si>
    <t>Samsung Galaxy A14 5G A Series, Factory Unlocked, 64GB, US Version, Black (Renewed)</t>
  </si>
  <si>
    <t>https://c.media-amazon.com/images/I/61G9RdA0EQL._AC_UL600_SR600,400_.jpg</t>
  </si>
  <si>
    <t>SAMSUNG-Factory-Unlocked-Android-Smartphone</t>
  </si>
  <si>
    <t>https://www.amazon.com/Apple-iPhone-Plus-128GB-Purple/dp/B0BN9RKQL7/ref=zg_bs_g_amazon-renewed_d_sccl_41/130-3011150-8800723?psc</t>
  </si>
  <si>
    <t>Apple iPhone 14 Plus, 128GB, Purple - Unlocked (Renewed)</t>
  </si>
  <si>
    <t>https://c.media-amazon.com/images/I/61a2t+ZS7cL._AC_UL600_SR600,400_.jpg</t>
  </si>
  <si>
    <t>Apple-iPhone-Plus-128GB-Purple</t>
  </si>
  <si>
    <t>https://www.amazon.com/Apple-iPhone-128GB-Pacific-Blue/dp/B08PMP778K/ref=zg_bs_g_amazon-renewed_d_sccl_42/130-3011150-8800723?psc</t>
  </si>
  <si>
    <t>Apple iPhone 12 Pro Max, 128GB, Pacific Blue - Fully Unlocked (Renewed)</t>
  </si>
  <si>
    <t>https://c.media-amazon.com/images/I/71FuI8YvCNL._AC_UL600_SR600,400_.jpg</t>
  </si>
  <si>
    <t>https://www.amazon.com/Samsung-Galaxy-S20-FE-128GB/dp/B08L34JQ9C/ref=zg_bs_g_amazon-renewed_d_sccl_43/130-3011150-8800723?psc</t>
  </si>
  <si>
    <t>Samsung Galaxy S20 FE 5G, 128GB, Cloud Navy - Unlocked (Renewed)</t>
  </si>
  <si>
    <t>https://c.media-amazon.com/images/I/51IRxly2xcL._AC_UL600_SR600,400_.jpg</t>
  </si>
  <si>
    <t>Samsung-Galaxy-S20-FE-128GB</t>
  </si>
  <si>
    <t>https://www.amazon.com/SAMSUNG-Galaxy-A13-LTE-32GB/dp/B09Z8P34NM/ref=zg_bs_g_amazon-renewed_d_sccl_44/130-3011150-8800723?psc</t>
  </si>
  <si>
    <t>SAMSUNG Galaxy A13 LTE, Factory Unlocked Smartphone, Android Cell Phone, Water Resistant, 50MP Camera, US Version, 32GB, Black (Renewed)</t>
  </si>
  <si>
    <t>https://c.media-amazon.com/images/I/61IX+1qw35L._AC_UL600_SR600,400_.jpg</t>
  </si>
  <si>
    <t>SAMSUNG-Galaxy-A13-LTE-32GB</t>
  </si>
  <si>
    <t>https://www.amazon.com/Beats-Studio-Buds-Cancelling-Earphones/dp/B098M47N55/ref=zg_bs_g_amazon-renewed_d_sccl_45/130-3011150-8800723?psc</t>
  </si>
  <si>
    <t>Beats Studio Buds Totally Wireless Noise Cancelling Earphones - Black (Renewed)</t>
  </si>
  <si>
    <t>https://c.media-amazon.com/images/I/51bRSWrEc7S._AC_UL600_SR600,400_.jpg</t>
  </si>
  <si>
    <t>Beats-Studio-Buds-Cancelling-Earphones</t>
  </si>
  <si>
    <t>https://www.amazon.com/Apple-iPhone-64GB-Midnight-Green/dp/B07ZQS6LPZ/ref=zg_bs_g_amazon-renewed_d_sccl_46/130-3011150-8800723?psc</t>
  </si>
  <si>
    <t>Apple iPhone 11 Pro Max, US Version, 64GB, Midnight Green - Unlocked (Renewed)</t>
  </si>
  <si>
    <t>https://c.media-amazon.com/images/I/71yIGykJFNS._AC_UL600_SR600,400_.jpg</t>
  </si>
  <si>
    <t>Apple-iPhone-64GB-Midnight-Green</t>
  </si>
  <si>
    <t>https://www.amazon.com/Texas-Instruments-Graphing-Calculator-Renewed/dp/B07VYV87V1/ref=zg_bs_g_amazon-renewed_d_sccl_47/130-3011150-8800723?psc</t>
  </si>
  <si>
    <t>Texas Instruments TI-84 Plus Silver Edition Graphing Calculator, Silver (Renewed)</t>
  </si>
  <si>
    <t>https://c.media-amazon.com/images/I/41ey+reh0jL._AC_UL600_SR600,400_.jpg</t>
  </si>
  <si>
    <t>Texas-Instruments-Graphing-Calculator-Renewed</t>
  </si>
  <si>
    <t>https://www.amazon.com/Apple-iPad-10-9-inch-Wi-Fi-64GB/dp/B08NPH29YG/ref=zg_bs_g_amazon-renewed_d_sccl_48/130-3011150-8800723?psc</t>
  </si>
  <si>
    <t>2020 Apple iPad Air (10.9-inch, Wi-Fi, 64GB) - Space Gray (Renewed)</t>
  </si>
  <si>
    <t>https://c.media-amazon.com/images/I/71xtU-sL3aL._AC_UL600_SR600,400_.jpg</t>
  </si>
  <si>
    <t>Apple-iPad-10-9-inch-Wi-Fi-64GB</t>
  </si>
  <si>
    <t>https://www.amazon.com/Seagate-IronWolf-Enterprise-Internal-ST18000NT001/dp/B0CRHRXYMQ/ref=zg_bs_g_amazon-renewed_d_sccl_49/130-3011150-8800723?psc</t>
  </si>
  <si>
    <t>Seagate IronWolf Pro, 18 TB, Enterprise NAS Internal HDD –CMR 3.5 Inch, SATA 6 Gb/s, 7,200 RPM, 256 MB Cache for RAID Network Attached Storage (Renewed)</t>
  </si>
  <si>
    <t>https://c.media-amazon.com/images/I/61iY+fXzomL._AC_UL600_SR600,400_.jpg</t>
  </si>
  <si>
    <t>Seagate-IronWolf-Enterprise-Internal-ST18000NT001</t>
  </si>
  <si>
    <t>https://www.amazon.com/Texas-Instruments-Graphing-Calculator-Renewed/dp/B07QLJQB8P/ref=zg_bs_g_amazon-renewed_d_sccl_50/130-3011150-8800723?psc</t>
  </si>
  <si>
    <t>Texas Instruments TI-83 Plus Graphing Calculator (Renewed)</t>
  </si>
  <si>
    <t>https://c.media-amazon.com/images/I/91N2PmOh3UL._AC_UL600_SR600,400_.jpg</t>
  </si>
  <si>
    <t>https://www.amazon.com/Apple-iPhone-12-64GB-Black/dp/B08PP5MSVB?th=1&amp;linkCode=ll1&amp;tag=dividy-20&amp;linkId=c8c31581657ab510805839e5e0b6765a&amp;language=en_US&amp;ref_=as_li_ss_tl</t>
  </si>
  <si>
    <t>https://www.amazon.com/Apple-iPhone-11-64GB-Black/dp/B07ZPKN6YR?psc=&amp;linkCode=ll1&amp;tag=dividy-20&amp;linkId=c8912bff220dc18209d7fe99ce1898c8&amp;language=en_US&amp;ref_=as_li_ss_tl</t>
  </si>
  <si>
    <t>https://www.amazon.com/Apple-iPhone-12-Mini-Black/dp/B08PPDJWC8?psc=&amp;linkCode=ll1&amp;tag=dividy-20&amp;linkId=f655615d66a8b70912c7e0361b918b8f&amp;language=en_US&amp;ref_=as_li_ss_tl</t>
  </si>
  <si>
    <t>https://www.amazon.com/Apple-iPhone-13-128GB-Midnight/dp/B09LNW3CY2?psc=&amp;linkCode=ll1&amp;tag=dividy-20&amp;linkId=44b0be5a3fd9a8b20991db620cbdb44d&amp;language=en_US&amp;ref_=as_li_ss_tl</t>
  </si>
  <si>
    <t>https://www.amazon.com/Apple-iPhone-SE-64GB-White/dp/B088NQSLGN?psc=&amp;linkCode=ll1&amp;tag=dividy-20&amp;linkId=b71f8e1766d0ae97769b377159fea119&amp;language=en_US&amp;ref_=as_li_ss_tl</t>
  </si>
  <si>
    <t>https://www.amazon.com/Beats-Studio-Pro-Cancelling-Headphones/dp/B0CGKG9NSY?th=1&amp;linkCode=ll1&amp;tag=dividy-20&amp;linkId=9e0f642843af86d12f49e0f38db4c7e9&amp;language=en_US&amp;ref_=as_li_ss_tl</t>
  </si>
  <si>
    <t>https://www.amazon.com/Apple-iPad-10-2-Inch-Wi-Fi-32GB/dp/B08264XHCZ?th=1&amp;linkCode=ll1&amp;tag=dividy-20&amp;linkId=e1412b671cd12b4c48b2ac816bf7ccc4&amp;language=en_US&amp;ref_=as_li_ss_tl</t>
  </si>
  <si>
    <t>https://www.amazon.com/Apple-Watch-GPS-40mm-Aluminum/dp/B07P6N1FKS?th=1&amp;linkCode=ll1&amp;tag=dividy-20&amp;linkId=fdff979d83d5d50aa968c23210f97761&amp;language=en_US&amp;ref_=as_li_ss_tl</t>
  </si>
  <si>
    <t>https://www.amazon.com/Apple-iPhone-128GB-Pacific-Blue/dp/B08PMYLKVF?psc=&amp;linkCode=ll1&amp;tag=dividy-20&amp;linkId=3d995ab193d0db4cbb5016c753531d36&amp;language=en_US&amp;ref_=as_li_ss_tl</t>
  </si>
  <si>
    <t>https://www.amazon.com/Apple-iPhone-XR-Fully-Unlocked/dp/B07P6Y7954?psc=&amp;linkCode=ll1&amp;tag=dividy-20&amp;linkId=879e75bdc7cf4181a7cff403e2867270&amp;language=en_US&amp;ref_=as_li_ss_tl</t>
  </si>
  <si>
    <t>https://www.amazon.com/Apple-AirPods-Max-Space-Renewed/dp/B08XY48BJD?th=1&amp;linkCode=ll1&amp;tag=dividy-20&amp;linkId=6e5acb581aad6b7c4f93a24ab5edb774&amp;language=en_US&amp;ref_=as_li_ss_tl</t>
  </si>
  <si>
    <t>https://www.amazon.com/Apple-iPhone-14-128GB-Midnight/dp/B0BN72FYFG?psc=&amp;linkCode=ll1&amp;tag=dividy-20&amp;linkId=db0264aa0324dcd34f5557e8a69d82ff&amp;language=en_US&amp;ref_=as_li_ss_tl</t>
  </si>
  <si>
    <t>https://www.amazon.com/Apple-Watch-GPS-44MM-Aluminum/dp/B083M8DP6X?th=1&amp;linkCode=ll1&amp;tag=dividy-20&amp;linkId=c4f8eb549230e3148e7159719906aeb7&amp;language=en_US&amp;ref_=as_li_ss_tl</t>
  </si>
  <si>
    <t>https://www.amazon.com/Apple-iPhone-13-Pro-Graphite/dp/B09LP77GDL?psc=&amp;linkCode=ll1&amp;tag=dividy-20&amp;linkId=9baba50c0978d87b73a146a05d6e5c75&amp;language=en_US&amp;ref_=as_li_ss_tl</t>
  </si>
  <si>
    <t>https://www.amazon.com/Apple-iPhone-13-Mini-Midnight/dp/B09LKTXKXQ?th=1&amp;linkCode=ll1&amp;tag=dividy-20&amp;linkId=f19797279cbc4dd2e0c4fefa6e57bb26&amp;language=en_US&amp;ref_=as_li_ss_tl</t>
  </si>
  <si>
    <t>https://www.amazon.com/Apple-AirPods-Lightning-Charging-Generation/dp/B0BNJNP1P6?th=1&amp;linkCode=ll1&amp;tag=dividy-20&amp;linkId=afe66f5fd310867b3fb5efbd1422517a&amp;language=en_US&amp;ref_=as_li_ss_tl</t>
  </si>
  <si>
    <t>https://www.amazon.com/Samsung-Galaxy-S22-5G-Unlocked/dp/B09VD33WHW?th=1&amp;linkCode=ll1&amp;tag=dividy-20&amp;linkId=7a4d0ab1fcab0a028d0b8ccd770ec85d&amp;language=en_US&amp;ref_=as_li_ss_tl</t>
  </si>
  <si>
    <t>https://www.amazon.com/Apple-iPad-10-2-inch-Wi-Fi-32GB/dp/B08KWJW3DV?th=1&amp;linkCode=ll1&amp;tag=dividy-20&amp;linkId=b100a74b599bdde84068469d6acbd380&amp;language=en_US&amp;ref_=as_li_ss_tl</t>
  </si>
  <si>
    <t>https://www.amazon.com/Apple-iPhone-SE-3rd-Midnight/dp/B0BDY71GRG?psc=&amp;linkCode=ll1&amp;tag=dividy-20&amp;linkId=6e2c007744bd64d0695c0c29502a2baa&amp;language=en_US&amp;ref_=as_li_ss_tl</t>
  </si>
  <si>
    <t>https://www.amazon.com/Epson-Wireless-Cartridge-Free-Supertank-Printing/dp/B0B6Z7PLK8?psc=&amp;linkCode=ll1&amp;tag=dividy-20&amp;linkId=889c9fe97b72717d76237c0b89e72f9c&amp;language=en_US&amp;ref_=as_li_ss_tl</t>
  </si>
  <si>
    <t>https://www.amazon.com/Oculus-Quest-Advanced-All-One-2/dp/B09P4F68WT?th=1&amp;linkCode=ll1&amp;tag=dividy-20&amp;linkId=ebfe8056337aac2a07116f5959909723&amp;language=en_US&amp;ref_=as_li_ss_tl</t>
  </si>
  <si>
    <t>https://www.amazon.com/Apple-AirPods-Generation-Premium-White/dp/B0BVSSZ7PY?th=1&amp;linkCode=ll1&amp;tag=dividy-20&amp;linkId=1d416ab79bbf5e10b662b9e43f454a4c&amp;language=en_US&amp;ref_=as_li_ss_tl</t>
  </si>
  <si>
    <t>https://www.amazon.com/Renewed-Apple-Model-Wi-Fi-9-7in/dp/B07D3DDJ4L?psc=&amp;linkCode=ll1&amp;tag=dividy-20&amp;linkId=6caeec4da59bd442d87b57eec4848df2&amp;language=en_US&amp;ref_=as_li_ss_tl</t>
  </si>
  <si>
    <t>https://www.amazon.com/MultiFLEX-Technology-PowerFins-Brushroll-Anti-Allergen/dp/B0BR66G6TM?psc=&amp;linkCode=ll1&amp;tag=dividy-20&amp;linkId=ba62f079e65676e9a44eddfc2aed0359&amp;language=en_US&amp;ref_=as_li_ss_tl</t>
  </si>
  <si>
    <t>https://www.amazon.com/Apple-AirPods-Charging-Case-Renewed/dp/B07SKLLYTW?psc=&amp;linkCode=ll1&amp;tag=dividy-20&amp;linkId=43b7b43583ed0ff7d8f60ccbd3aaa273&amp;language=en_US&amp;ref_=as_li_ss_tl</t>
  </si>
  <si>
    <t>https://www.amazon.com/Apple-Watch-Cellular-Aluminum-Medium/dp/B0CTD9B3HB?psc=&amp;linkCode=ll1&amp;tag=dividy-20&amp;linkId=888fb21ee2f26cdce3daf3ac2a429519&amp;language=en_US&amp;ref_=as_li_ss_tl</t>
  </si>
  <si>
    <t>https://www.amazon.com/Apple-iPhone-256GB-Deep-Purple/dp/B0BN92S2ZZ?psc=&amp;linkCode=ll1&amp;tag=dividy-20&amp;linkId=ca1b506fa67ee574a97a271d0b0b5ef3&amp;language=en_US&amp;ref_=as_li_ss_tl</t>
  </si>
  <si>
    <t>https://www.amazon.com/Samsung-Galaxy-S21-5G-Version/dp/B08VLMQ3KS?psc=&amp;linkCode=ll1&amp;tag=dividy-20&amp;linkId=883e52034c27ef16e59eafb410e1a44a&amp;language=en_US&amp;ref_=as_li_ss_tl</t>
  </si>
  <si>
    <t>https://www.amazon.com/Playstation-DualSense-Wireless-Controller-Renewed-5/dp/B092LJJYDQ?psc=&amp;linkCode=ll1&amp;tag=dividy-20&amp;linkId=fb79625d195efe3a8d6f757277612f48&amp;language=en_US&amp;ref_=as_li_ss_tl</t>
  </si>
  <si>
    <t>https://www.amazon.com/Dell-Optiplex-Desktop-Excellent-Condition/dp/B08X1KKVCZ?th=1&amp;linkCode=ll1&amp;tag=dividy-20&amp;linkId=20614cf6e8710b6808e91898227c8943&amp;language=en_US&amp;ref_=as_li_ss_tl</t>
  </si>
  <si>
    <t>https://www.amazon.com/Apple-AirPods-Wireless-Earbuds-Charging/dp/B0B844T634?th=1&amp;linkCode=ll1&amp;tag=dividy-20&amp;linkId=9e9b6f10a3dca1558e3ea61bcd1ea276&amp;language=en_US&amp;ref_=as_li_ss_tl</t>
  </si>
  <si>
    <t>https://www.amazon.com/Dell-Chromebook-3100-11-6-Bluetooth/dp/B08SHN3TZP?th=1&amp;linkCode=ll1&amp;tag=dividy-20&amp;linkId=cf895f40a6bbe66ce2056784d75fd69d&amp;language=en_US&amp;ref_=as_li_ss_tl</t>
  </si>
  <si>
    <t>https://www.amazon.com/Apple-iPhone-256GB-Unlocked-Renewed/dp/B07ZQRL9XY?th=1&amp;linkCode=ll1&amp;tag=dividy-20&amp;linkId=504c3df2f21cfd07589f820905899eb5&amp;language=en_US&amp;ref_=as_li_ss_tl</t>
  </si>
  <si>
    <t>https://www.amazon.com/Apple-Watch-Cellular-Midnight-Aluminum/dp/B09PQ7C8Z3?th=1&amp;linkCode=ll1&amp;tag=dividy-20&amp;linkId=2a2f3103a753be8777e0b2dab4af879c&amp;language=en_US&amp;ref_=as_li_ss_tl</t>
  </si>
  <si>
    <t>https://www.amazon.com/Powerbeats-Wireless-High-Performance-Bluetooth-Earphones/dp/B084B1HC6T?th=1&amp;linkCode=ll1&amp;tag=dividy-20&amp;linkId=1651303cf0794fa2ce94de993a444c08&amp;language=en_US&amp;ref_=as_li_ss_tl</t>
  </si>
  <si>
    <t>https://www.amazon.com/Galaxy-S21-Ultra-5G-Smartphone/dp/B096T6Y623?psc=&amp;linkCode=ll1&amp;tag=dividy-20&amp;linkId=d770ad1fa33e93a1d30d40ef8d90d44c&amp;language=en_US&amp;ref_=as_li_ss_tl</t>
  </si>
  <si>
    <t>https://www.amazon.com/Apple-iPhone-15-128GB-Black/dp/B0CMPMY9ZZ?th=1&amp;linkCode=ll1&amp;tag=dividy-20&amp;linkId=25f24339988d13e5fbd62a3ca8067582&amp;language=en_US&amp;ref_=as_li_ss_tl</t>
  </si>
  <si>
    <t>https://www.amazon.com/Samsung-Smartphone-Unlocked-Brightest-Processor/dp/B09V5LDZQ4?psc=&amp;linkCode=ll1&amp;tag=dividy-20&amp;linkId=84f643d459f28f389bab6eb888f835b0&amp;language=en_US&amp;ref_=as_li_ss_tl</t>
  </si>
  <si>
    <t>https://www.amazon.com/Apple-iPhone-256GB-Deep-Purple/dp/B0BN91GD3J?th=1&amp;linkCode=ll1&amp;tag=dividy-20&amp;linkId=2921def73f36a291162d7e2e11fdc234&amp;language=en_US&amp;ref_=as_li_ss_tl</t>
  </si>
  <si>
    <t>https://www.amazon.com/SAMSUNG-Factory-Unlocked-Android-Smartphone/dp/B0C1Q3MVBP?th=1&amp;linkCode=ll1&amp;tag=dividy-20&amp;linkId=2d2f3a9f0598624c78009fd19ece01d2&amp;language=en_US&amp;ref_=as_li_ss_tl</t>
  </si>
  <si>
    <t>https://www.amazon.com/Apple-iPhone-Plus-128GB-Purple/dp/B0BN9RKQL7?th=1&amp;linkCode=ll1&amp;tag=dividy-20&amp;linkId=72befbe66c0c27ba7c7bf026e854d935&amp;language=en_US&amp;ref_=as_li_ss_tl</t>
  </si>
  <si>
    <t>https://www.amazon.com/Apple-iPhone-128GB-Pacific-Blue/dp/B08PMP778K?th=1&amp;linkCode=ll1&amp;tag=dividy-20&amp;linkId=b3ff74f07a5bbb0d148fed027b615c8c&amp;language=en_US&amp;ref_=as_li_ss_tl</t>
  </si>
  <si>
    <t>https://www.amazon.com/Samsung-Galaxy-S20-FE-128GB/dp/B08L34JQ9C?psc=&amp;linkCode=ll1&amp;tag=dividy-20&amp;linkId=be98f68792c5e2b4ebdfb15bda0d4171&amp;language=en_US&amp;ref_=as_li_ss_tl</t>
  </si>
  <si>
    <t>https://www.amazon.com/SAMSUNG-Galaxy-A13-LTE-32GB/dp/B09Z8P34NM?psc=&amp;linkCode=ll1&amp;tag=dividy-20&amp;linkId=34513b7b2c2fb7d981a78c19a9d181a6&amp;language=en_US&amp;ref_=as_li_ss_tl</t>
  </si>
  <si>
    <t>https://www.amazon.com/Beats-Studio-Buds-Cancelling-Earphones/dp/B098M47N55?psc=&amp;linkCode=ll1&amp;tag=dividy-20&amp;linkId=4ec9325246be2878c2f5735a9102d4fe&amp;language=en_US&amp;ref_=as_li_ss_tl</t>
  </si>
  <si>
    <t>https://www.amazon.com/Apple-iPhone-64GB-Midnight-Green/dp/B07ZQS6LPZ?psc=&amp;linkCode=ll1&amp;tag=dividy-20&amp;linkId=e6c14c9b5ada9a1cf514a53661e944ec&amp;language=en_US&amp;ref_=as_li_ss_tl</t>
  </si>
  <si>
    <t>https://www.amazon.com/Texas-Instruments-Graphing-Calculator-Renewed/dp/B07VYV87V1?psc=&amp;linkCode=ll1&amp;tag=dividy-20&amp;linkId=f5666c257bde8c30705cf00486f66c6a&amp;language=en_US&amp;ref_=as_li_ss_tl</t>
  </si>
  <si>
    <t>https://www.amazon.com/Apple-iPad-10-9-inch-Wi-Fi-64GB/dp/B08NPH29YG?psc=&amp;linkCode=ll1&amp;tag=dividy-20&amp;linkId=e293b21c106180db70b9bdc8d0b37b83&amp;language=en_US&amp;ref_=as_li_ss_tl</t>
  </si>
  <si>
    <t>https://www.amazon.com/Seagate-IronWolf-Enterprise-Internal-ST18000NT001/dp/B0CRHRXYMQ?th=1&amp;linkCode=ll1&amp;tag=dividy-20&amp;linkId=3ccc95a34683566f8e6e4d77b434d6e2&amp;language=en_US&amp;ref_=as_li_ss_tl</t>
  </si>
  <si>
    <t>https://www.amazon.com/Texas-Instruments-Graphing-Calculator-Renewed/dp/B07QLJQB8P?th=1&amp;linkCode=ll1&amp;tag=dividy-20&amp;linkId=725e23162fc43e37a28e6a554ed891e1&amp;language=en_US&amp;ref_=as_li_ss_tl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</si>
</sst>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D0E0E"/>
      <name val="Arial"/>
      <family val="2"/>
    </font>
    <font>
      <sz val="12"/>
      <color rgb="FFFAB795"/>
      <name val="Menlo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9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39B7-999C-CE47-ADF3-0690F18A739A}">
  <dimension ref="C9:L47"/>
  <sheetViews>
    <sheetView workbookViewId="0">
      <selection activeCell="J6" sqref="J6"/>
    </sheetView>
  </sheetViews>
  <sheetFormatPr baseColWidth="10" defaultRowHeight="16" x14ac:dyDescent="0.2"/>
  <sheetData>
    <row r="9" spans="3:12" ht="18" x14ac:dyDescent="0.2">
      <c r="C9" t="s">
        <v>78</v>
      </c>
      <c r="F9" s="1" t="s">
        <v>0</v>
      </c>
      <c r="L9" t="s">
        <v>39</v>
      </c>
    </row>
    <row r="10" spans="3:12" ht="18" x14ac:dyDescent="0.2">
      <c r="C10" t="s">
        <v>79</v>
      </c>
      <c r="F10" s="1" t="s">
        <v>1</v>
      </c>
      <c r="L10" t="s">
        <v>40</v>
      </c>
    </row>
    <row r="11" spans="3:12" ht="18" x14ac:dyDescent="0.2">
      <c r="C11" t="s">
        <v>2</v>
      </c>
      <c r="F11" s="1" t="s">
        <v>2</v>
      </c>
      <c r="L11" t="s">
        <v>41</v>
      </c>
    </row>
    <row r="12" spans="3:12" ht="18" x14ac:dyDescent="0.2">
      <c r="C12" t="s">
        <v>80</v>
      </c>
      <c r="F12" s="1" t="s">
        <v>3</v>
      </c>
      <c r="L12" t="s">
        <v>42</v>
      </c>
    </row>
    <row r="13" spans="3:12" ht="18" x14ac:dyDescent="0.2">
      <c r="C13" t="s">
        <v>81</v>
      </c>
      <c r="F13" s="1" t="s">
        <v>4</v>
      </c>
      <c r="L13" t="s">
        <v>43</v>
      </c>
    </row>
    <row r="14" spans="3:12" ht="18" x14ac:dyDescent="0.2">
      <c r="C14" t="s">
        <v>82</v>
      </c>
      <c r="F14" s="1" t="s">
        <v>5</v>
      </c>
      <c r="L14" t="s">
        <v>44</v>
      </c>
    </row>
    <row r="15" spans="3:12" ht="18" x14ac:dyDescent="0.2">
      <c r="C15" t="s">
        <v>6</v>
      </c>
      <c r="F15" s="1" t="s">
        <v>6</v>
      </c>
      <c r="L15" t="s">
        <v>45</v>
      </c>
    </row>
    <row r="16" spans="3:12" ht="18" x14ac:dyDescent="0.2">
      <c r="C16" t="s">
        <v>7</v>
      </c>
      <c r="F16" s="1" t="s">
        <v>7</v>
      </c>
      <c r="L16" t="s">
        <v>46</v>
      </c>
    </row>
    <row r="17" spans="3:12" ht="18" x14ac:dyDescent="0.2">
      <c r="C17" t="s">
        <v>83</v>
      </c>
      <c r="F17" s="1" t="s">
        <v>8</v>
      </c>
      <c r="L17" t="s">
        <v>47</v>
      </c>
    </row>
    <row r="18" spans="3:12" ht="18" x14ac:dyDescent="0.2">
      <c r="C18" t="s">
        <v>9</v>
      </c>
      <c r="F18" s="1" t="s">
        <v>9</v>
      </c>
      <c r="L18" t="s">
        <v>48</v>
      </c>
    </row>
    <row r="19" spans="3:12" ht="18" x14ac:dyDescent="0.2">
      <c r="C19" t="s">
        <v>84</v>
      </c>
      <c r="F19" s="1" t="s">
        <v>10</v>
      </c>
      <c r="L19" t="s">
        <v>49</v>
      </c>
    </row>
    <row r="20" spans="3:12" ht="18" x14ac:dyDescent="0.2">
      <c r="C20" t="s">
        <v>85</v>
      </c>
      <c r="F20" s="1" t="s">
        <v>11</v>
      </c>
      <c r="L20" t="s">
        <v>50</v>
      </c>
    </row>
    <row r="21" spans="3:12" ht="18" x14ac:dyDescent="0.2">
      <c r="C21" t="s">
        <v>86</v>
      </c>
      <c r="F21" s="1" t="s">
        <v>12</v>
      </c>
      <c r="L21" t="s">
        <v>51</v>
      </c>
    </row>
    <row r="22" spans="3:12" ht="18" x14ac:dyDescent="0.2">
      <c r="C22" t="s">
        <v>87</v>
      </c>
      <c r="F22" s="1" t="s">
        <v>13</v>
      </c>
      <c r="L22" t="s">
        <v>52</v>
      </c>
    </row>
    <row r="23" spans="3:12" ht="18" x14ac:dyDescent="0.2">
      <c r="C23" t="s">
        <v>88</v>
      </c>
      <c r="F23" s="1" t="s">
        <v>14</v>
      </c>
      <c r="L23" t="s">
        <v>53</v>
      </c>
    </row>
    <row r="24" spans="3:12" ht="18" x14ac:dyDescent="0.2">
      <c r="C24" t="s">
        <v>89</v>
      </c>
      <c r="F24" s="1" t="s">
        <v>15</v>
      </c>
      <c r="L24" t="s">
        <v>54</v>
      </c>
    </row>
    <row r="25" spans="3:12" ht="18" x14ac:dyDescent="0.2">
      <c r="C25" t="s">
        <v>90</v>
      </c>
      <c r="F25" s="1" t="s">
        <v>16</v>
      </c>
      <c r="L25" t="s">
        <v>55</v>
      </c>
    </row>
    <row r="26" spans="3:12" ht="18" x14ac:dyDescent="0.2">
      <c r="C26" t="s">
        <v>91</v>
      </c>
      <c r="F26" s="1" t="s">
        <v>17</v>
      </c>
      <c r="L26" t="s">
        <v>56</v>
      </c>
    </row>
    <row r="27" spans="3:12" ht="18" x14ac:dyDescent="0.2">
      <c r="C27" t="s">
        <v>18</v>
      </c>
      <c r="F27" s="1" t="s">
        <v>18</v>
      </c>
      <c r="L27" t="s">
        <v>57</v>
      </c>
    </row>
    <row r="28" spans="3:12" ht="18" x14ac:dyDescent="0.2">
      <c r="C28" t="s">
        <v>92</v>
      </c>
      <c r="F28" s="1" t="s">
        <v>19</v>
      </c>
      <c r="L28" t="s">
        <v>58</v>
      </c>
    </row>
    <row r="29" spans="3:12" ht="18" x14ac:dyDescent="0.2">
      <c r="C29" t="s">
        <v>93</v>
      </c>
      <c r="F29" s="1" t="s">
        <v>20</v>
      </c>
      <c r="L29" t="s">
        <v>59</v>
      </c>
    </row>
    <row r="30" spans="3:12" ht="18" x14ac:dyDescent="0.2">
      <c r="C30" t="s">
        <v>94</v>
      </c>
      <c r="F30" s="1" t="s">
        <v>21</v>
      </c>
      <c r="L30" t="s">
        <v>60</v>
      </c>
    </row>
    <row r="31" spans="3:12" ht="18" x14ac:dyDescent="0.2">
      <c r="C31" t="s">
        <v>95</v>
      </c>
      <c r="F31" s="1" t="s">
        <v>22</v>
      </c>
      <c r="L31" t="s">
        <v>61</v>
      </c>
    </row>
    <row r="32" spans="3:12" ht="18" x14ac:dyDescent="0.2">
      <c r="C32" t="s">
        <v>96</v>
      </c>
      <c r="F32" s="1" t="s">
        <v>23</v>
      </c>
      <c r="L32" t="s">
        <v>62</v>
      </c>
    </row>
    <row r="33" spans="3:12" ht="18" x14ac:dyDescent="0.2">
      <c r="C33" t="s">
        <v>97</v>
      </c>
      <c r="F33" s="1" t="s">
        <v>24</v>
      </c>
      <c r="L33" t="s">
        <v>63</v>
      </c>
    </row>
    <row r="34" spans="3:12" ht="18" x14ac:dyDescent="0.2">
      <c r="C34" t="s">
        <v>98</v>
      </c>
      <c r="F34" s="1" t="s">
        <v>25</v>
      </c>
      <c r="L34" t="s">
        <v>64</v>
      </c>
    </row>
    <row r="35" spans="3:12" ht="18" x14ac:dyDescent="0.2">
      <c r="C35" t="s">
        <v>99</v>
      </c>
      <c r="F35" s="1" t="s">
        <v>26</v>
      </c>
      <c r="L35" t="s">
        <v>65</v>
      </c>
    </row>
    <row r="36" spans="3:12" ht="18" x14ac:dyDescent="0.2">
      <c r="C36" t="s">
        <v>100</v>
      </c>
      <c r="F36" s="1" t="s">
        <v>27</v>
      </c>
      <c r="L36" t="s">
        <v>66</v>
      </c>
    </row>
    <row r="37" spans="3:12" ht="18" x14ac:dyDescent="0.2">
      <c r="C37" t="s">
        <v>101</v>
      </c>
      <c r="F37" s="1" t="s">
        <v>28</v>
      </c>
      <c r="L37" t="s">
        <v>67</v>
      </c>
    </row>
    <row r="38" spans="3:12" ht="18" x14ac:dyDescent="0.2">
      <c r="C38" t="s">
        <v>102</v>
      </c>
      <c r="F38" s="1" t="s">
        <v>29</v>
      </c>
      <c r="L38" t="s">
        <v>68</v>
      </c>
    </row>
    <row r="39" spans="3:12" ht="18" x14ac:dyDescent="0.2">
      <c r="C39" t="s">
        <v>103</v>
      </c>
      <c r="F39" s="1" t="s">
        <v>30</v>
      </c>
      <c r="L39" t="s">
        <v>69</v>
      </c>
    </row>
    <row r="40" spans="3:12" ht="18" x14ac:dyDescent="0.2">
      <c r="C40" t="s">
        <v>104</v>
      </c>
      <c r="F40" s="1" t="s">
        <v>31</v>
      </c>
      <c r="L40" t="s">
        <v>70</v>
      </c>
    </row>
    <row r="41" spans="3:12" ht="18" x14ac:dyDescent="0.2">
      <c r="C41" t="s">
        <v>32</v>
      </c>
      <c r="F41" s="1" t="s">
        <v>32</v>
      </c>
      <c r="L41" t="s">
        <v>71</v>
      </c>
    </row>
    <row r="42" spans="3:12" ht="18" x14ac:dyDescent="0.2">
      <c r="C42" t="s">
        <v>105</v>
      </c>
      <c r="F42" s="1" t="s">
        <v>33</v>
      </c>
      <c r="L42" t="s">
        <v>72</v>
      </c>
    </row>
    <row r="43" spans="3:12" ht="18" x14ac:dyDescent="0.2">
      <c r="C43" t="s">
        <v>106</v>
      </c>
      <c r="F43" s="1" t="s">
        <v>34</v>
      </c>
      <c r="L43" t="s">
        <v>73</v>
      </c>
    </row>
    <row r="44" spans="3:12" ht="18" x14ac:dyDescent="0.2">
      <c r="C44" t="s">
        <v>107</v>
      </c>
      <c r="F44" s="1" t="s">
        <v>35</v>
      </c>
      <c r="L44" t="s">
        <v>74</v>
      </c>
    </row>
    <row r="45" spans="3:12" ht="18" x14ac:dyDescent="0.2">
      <c r="C45" t="s">
        <v>108</v>
      </c>
      <c r="F45" s="1" t="s">
        <v>36</v>
      </c>
      <c r="L45" t="s">
        <v>75</v>
      </c>
    </row>
    <row r="46" spans="3:12" ht="18" x14ac:dyDescent="0.2">
      <c r="C46" t="s">
        <v>109</v>
      </c>
      <c r="F46" s="1" t="s">
        <v>37</v>
      </c>
      <c r="L46" t="s">
        <v>76</v>
      </c>
    </row>
    <row r="47" spans="3:12" ht="18" x14ac:dyDescent="0.2">
      <c r="C47" t="s">
        <v>110</v>
      </c>
      <c r="F47" s="1" t="s">
        <v>38</v>
      </c>
      <c r="L4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B795-DCD7-7F4A-828A-D379F0CFEE62}">
  <dimension ref="A1:V345"/>
  <sheetViews>
    <sheetView topLeftCell="L1" zoomScale="110" zoomScaleNormal="160" workbookViewId="0">
      <selection activeCell="S1" sqref="S1:W51"/>
    </sheetView>
  </sheetViews>
  <sheetFormatPr baseColWidth="10" defaultRowHeight="16" x14ac:dyDescent="0.2"/>
  <cols>
    <col min="1" max="1" width="20.83203125" customWidth="1"/>
    <col min="2" max="2" width="41.83203125" customWidth="1"/>
    <col min="5" max="5" width="37.83203125" customWidth="1"/>
    <col min="10" max="10" width="119.83203125" customWidth="1"/>
    <col min="12" max="12" width="28.33203125" customWidth="1"/>
    <col min="13" max="13" width="10.83203125" style="4"/>
  </cols>
  <sheetData>
    <row r="1" spans="2:22" x14ac:dyDescent="0.2">
      <c r="B1" t="s">
        <v>113</v>
      </c>
      <c r="S1" t="str" cm="1">
        <f t="array" ref="S1">INDEX($N$43:$N$1000, (ROW()-ROW($S$1))*6 + 1)</f>
        <v>https://www.amazon.com/Apple-iPhone-12-64GB-Black/dp/B08PP5MSVB/ref=zg_bs_g_amazon-renewed_d_sccl_1/130-3011150-8800723?psc</v>
      </c>
      <c r="T1" t="str" cm="1">
        <f t="array" ref="T1">INDEX($N$41:$N$1000, (ROW()-ROW($T$1))*6 + 1)</f>
        <v>Apple iPhone 12, 64GB, Black - Fully Unlocked (Renewed)</v>
      </c>
      <c r="U1" t="str" cm="1">
        <f t="array" ref="U1">INDEX($N$40:$N$1000, (ROW()-ROW($U$1))*6 + 1)</f>
        <v>https://c.media-amazon.com/images/I/41bIlvE1rdL._AC_UL600_SR600,400_.jpg</v>
      </c>
      <c r="V1" t="str" cm="1">
        <f t="array" ref="V1">INDEX($N$42:$N$1000, (ROW()-ROW($V$1))*6 + 1)</f>
        <v>Apple-iPhone-12-64GB-Black</v>
      </c>
    </row>
    <row r="2" spans="2:22" x14ac:dyDescent="0.2">
      <c r="B2" t="s">
        <v>114</v>
      </c>
      <c r="S2" t="str" cm="1">
        <f t="array" ref="S2">INDEX($N$43:$N$1000, (ROW()-ROW($S$1))*6 + 1)</f>
        <v>https://www.amazon.com/Apple-iPhone-12-64GB-Black/dp/B08PP5MSVB/ref=zg_bs_g_amazon-renewed_d_sccl_1/130-3011150-8800723?psc</v>
      </c>
      <c r="T2" t="str" cm="1">
        <f t="array" ref="T2">INDEX($N$41:$N$1000, (ROW()-ROW($T$1))*6 + 1)</f>
        <v>Apple iPhone 12, 64GB, Black - Fully Unlocked (Renewed)</v>
      </c>
      <c r="U2" t="str" cm="1">
        <f t="array" ref="U2">INDEX($N$40:$N$1000, (ROW()-ROW($U$1))*6 + 1)</f>
        <v>https://c.media-amazon.com/images/I/41bIlvE1rdL._AC_UL600_SR600,400_.jpg</v>
      </c>
      <c r="V2" t="str" cm="1">
        <f t="array" ref="V2">INDEX($N$42:$N$1000, (ROW()-ROW($V$1))*6 + 1)</f>
        <v>Apple-iPhone-12-64GB-Black</v>
      </c>
    </row>
    <row r="3" spans="2:22" x14ac:dyDescent="0.2">
      <c r="S3" t="str" cm="1">
        <f t="array" ref="S3">INDEX($N$43:$N$1000, (ROW()-ROW($S$1))*6 + 1)</f>
        <v>https://www.amazon.com/Apple-iPhone-11-64GB-Black/dp/B07ZPKN6YR/ref=zg_bs_g_amazon-renewed_d_sccl_2/130-3011150-8800723?psc</v>
      </c>
      <c r="T3" t="str" cm="1">
        <f t="array" ref="T3">INDEX($N$41:$N$1000, (ROW()-ROW($T$1))*6 + 1)</f>
        <v>Apple iPhone 11, 64GB, Black - Unlocked (Renewed)</v>
      </c>
      <c r="U3" t="str" cm="1">
        <f t="array" ref="U3">INDEX($N$40:$N$1000, (ROW()-ROW($U$1))*6 + 1)</f>
        <v>https://c.media-amazon.com/images/I/612kg3rGyYL._AC_UL600_SR600,400_.jpg</v>
      </c>
      <c r="V3" t="str" cm="1">
        <f t="array" ref="V3">INDEX($N$42:$N$1000, (ROW()-ROW($V$1))*6 + 1)</f>
        <v>Apple-iPhone-11-64GB-Black</v>
      </c>
    </row>
    <row r="4" spans="2:22" x14ac:dyDescent="0.2">
      <c r="B4" t="s">
        <v>115</v>
      </c>
      <c r="S4" t="str" cm="1">
        <f t="array" ref="S4">INDEX($N$43:$N$1000, (ROW()-ROW($S$1))*6 + 1)</f>
        <v>https://www.amazon.com/Apple-iPhone-12-Mini-Black/dp/B08PPDJWC8/ref=zg_bs_g_amazon-renewed_d_sccl_3/130-3011150-8800723?psc</v>
      </c>
      <c r="T4" t="str" cm="1">
        <f t="array" ref="T4">INDEX($N$41:$N$1000, (ROW()-ROW($T$1))*6 + 1)</f>
        <v>Apple iPhone 12 Mini, 64GB, Black - Unlocked (Renewed)</v>
      </c>
      <c r="U4" t="str" cm="1">
        <f t="array" ref="U4">INDEX($N$40:$N$1000, (ROW()-ROW($U$1))*6 + 1)</f>
        <v>https://c.media-amazon.com/images/I/61xXeO6ojPL._AC_UL600_SR600,400_.jpg</v>
      </c>
      <c r="V4" t="str" cm="1">
        <f t="array" ref="V4">INDEX($N$42:$N$1000, (ROW()-ROW($V$1))*6 + 1)</f>
        <v>Apple-iPhone-12-Mini-Black</v>
      </c>
    </row>
    <row r="5" spans="2:22" x14ac:dyDescent="0.2">
      <c r="B5" t="s">
        <v>116</v>
      </c>
      <c r="S5" t="str" cm="1">
        <f t="array" ref="S5">INDEX($N$43:$N$1000, (ROW()-ROW($S$1))*6 + 1)</f>
        <v>https://www.amazon.com/Apple-iPhone-13-128GB-Midnight/dp/B09LNW3CY2/ref=zg_bs_g_amazon-renewed_d_sccl_4/130-3011150-8800723?psc</v>
      </c>
      <c r="T5" t="str" cm="1">
        <f t="array" ref="T5">INDEX($N$41:$N$1000, (ROW()-ROW($T$1))*6 + 1)</f>
        <v>Apple iPhone 13, 128GB, Midnight - Unlocked (Renewed)</v>
      </c>
      <c r="U5" t="str" cm="1">
        <f t="array" ref="U5">INDEX($N$40:$N$1000, (ROW()-ROW($U$1))*6 + 1)</f>
        <v>https://c.media-amazon.com/images/I/61VuVU94RnL._AC_UL600_SR600,400_.jpg</v>
      </c>
      <c r="V5" t="str" cm="1">
        <f t="array" ref="V5">INDEX($N$42:$N$1000, (ROW()-ROW($V$1))*6 + 1)</f>
        <v>Apple-iPhone-13-128GB-Midnight</v>
      </c>
    </row>
    <row r="6" spans="2:22" x14ac:dyDescent="0.2">
      <c r="S6" t="str" cm="1">
        <f t="array" ref="S6">INDEX($N$43:$N$1000, (ROW()-ROW($S$1))*6 + 1)</f>
        <v>https://www.amazon.com/Apple-iPhone-SE-64GB-White/dp/B088NQSLGN/ref=zg_bs_g_amazon-renewed_d_sccl_5/130-3011150-8800723?psc</v>
      </c>
      <c r="T6" t="str" cm="1">
        <f t="array" ref="T6">INDEX($N$41:$N$1000, (ROW()-ROW($T$1))*6 + 1)</f>
        <v>Apple iPhone SE (2nd Generation), US Version, 64GB, White - Unlocked (Renewed)</v>
      </c>
      <c r="U6" t="str" cm="1">
        <f t="array" ref="U6">INDEX($N$40:$N$1000, (ROW()-ROW($U$1))*6 + 1)</f>
        <v>https://c.media-amazon.com/images/I/61TcrRQBv0L._AC_UL600_SR600,400_.jpg</v>
      </c>
      <c r="V6" t="str" cm="1">
        <f t="array" ref="V6">INDEX($N$42:$N$1000, (ROW()-ROW($V$1))*6 + 1)</f>
        <v>Apple-iPhone-SE-64GB-White</v>
      </c>
    </row>
    <row r="7" spans="2:22" x14ac:dyDescent="0.2">
      <c r="B7" t="s">
        <v>117</v>
      </c>
      <c r="S7" t="str" cm="1">
        <f t="array" ref="S7">INDEX($N$43:$N$1000, (ROW()-ROW($S$1))*6 + 1)</f>
        <v>https://www.amazon.com/Beats-Studio-Pro-Cancelling-Headphones/dp/B0CGKG9NSY/ref=zg_bs_g_amazon-renewed_d_sccl_6/130-3011150-8800723?psc</v>
      </c>
      <c r="T7" t="str" cm="1">
        <f t="array" ref="T7">INDEX($N$41:$N$1000, (ROW()-ROW($T$1))*6 + 1)</f>
        <v>Beats Studio Pro - Wireless Bluetooth Noise Cancelling Headphones - Black (Renewed)</v>
      </c>
      <c r="U7" t="str" cm="1">
        <f t="array" ref="U7">INDEX($N$40:$N$1000, (ROW()-ROW($U$1))*6 + 1)</f>
        <v>https://c.media-amazon.com/images/I/61u-OaDSfQL._AC_UL600_SR600,400_.jpg</v>
      </c>
      <c r="V7" t="str" cm="1">
        <f t="array" ref="V7">INDEX($N$42:$N$1000, (ROW()-ROW($V$1))*6 + 1)</f>
        <v>Beats-Studio-Pro-Cancelling-Headphones</v>
      </c>
    </row>
    <row r="8" spans="2:22" x14ac:dyDescent="0.2">
      <c r="B8" t="s">
        <v>118</v>
      </c>
      <c r="S8" t="str" cm="1">
        <f t="array" ref="S8">INDEX($N$43:$N$1000, (ROW()-ROW($S$1))*6 + 1)</f>
        <v>https://www.amazon.com/Apple-iPad-10-2-Inch-Wi-Fi-32GB/dp/B08264XHCZ/ref=zg_bs_g_amazon-renewed_d_sccl_7/130-3011150-8800723?psc</v>
      </c>
      <c r="T8" t="str" cm="1">
        <f t="array" ref="T8">INDEX($N$41:$N$1000, (ROW()-ROW($T$1))*6 + 1)</f>
        <v>Apple iPad (10.2-Inch, Wi-Fi, 32GB) - Space Gray (Renewed)</v>
      </c>
      <c r="U8" t="str" cm="1">
        <f t="array" ref="U8">INDEX($N$40:$N$1000, (ROW()-ROW($U$1))*6 + 1)</f>
        <v>https://c.media-amazon.com/images/I/61m8rRc8RfL._AC_UL600_SR600,400_.jpg</v>
      </c>
      <c r="V8" t="str" cm="1">
        <f t="array" ref="V8">INDEX($N$42:$N$1000, (ROW()-ROW($V$1))*6 + 1)</f>
        <v>Apple-iPad-10-2-Inch-Wi-Fi-32GB</v>
      </c>
    </row>
    <row r="9" spans="2:22" x14ac:dyDescent="0.2">
      <c r="B9" t="s">
        <v>119</v>
      </c>
      <c r="S9" t="str" cm="1">
        <f t="array" ref="S9">INDEX($N$43:$N$1000, (ROW()-ROW($S$1))*6 + 1)</f>
        <v>https://www.amazon.com/Apple-Watch-GPS-40mm-Aluminum/dp/B07P6N1FKS/ref=zg_bs_g_amazon-renewed_d_sccl_8/130-3011150-8800723?psc</v>
      </c>
      <c r="T9" t="str" cm="1">
        <f t="array" ref="T9">INDEX($N$41:$N$1000, (ROW()-ROW($T$1))*6 + 1)</f>
        <v>Apple Watch Series 4 (GPS, 40MM) - Silver Aluminum Case with White Sport Band (Renewed)</v>
      </c>
      <c r="U9" t="str" cm="1">
        <f t="array" ref="U9">INDEX($N$40:$N$1000, (ROW()-ROW($U$1))*6 + 1)</f>
        <v>https://c.media-amazon.com/images/I/51ZO97Hm0EL._AC_UL600_SR600,400_.jpg</v>
      </c>
      <c r="V9" t="str" cm="1">
        <f t="array" ref="V9">INDEX($N$42:$N$1000, (ROW()-ROW($V$1))*6 + 1)</f>
        <v>Apple-Watch-GPS-40mm-Aluminum</v>
      </c>
    </row>
    <row r="10" spans="2:22" x14ac:dyDescent="0.2">
      <c r="B10" t="s">
        <v>120</v>
      </c>
      <c r="S10" t="str" cm="1">
        <f t="array" ref="S10">INDEX($N$43:$N$1000, (ROW()-ROW($S$1))*6 + 1)</f>
        <v>https://www.amazon.com/Apple-iPhone-128GB-Pacific-Blue/dp/B08PMYLKVF/ref=zg_bs_g_amazon-renewed_d_sccl_9/130-3011150-8800723?psc</v>
      </c>
      <c r="T10" t="str" cm="1">
        <f t="array" ref="T10">INDEX($N$41:$N$1000, (ROW()-ROW($T$1))*6 + 1)</f>
        <v>Apple iPhone 12 Pro, 128GB, Pacific Blue - Fully Unlocked (Renewed)</v>
      </c>
      <c r="U10" t="str" cm="1">
        <f t="array" ref="U10">INDEX($N$40:$N$1000, (ROW()-ROW($U$1))*6 + 1)</f>
        <v>https://c.media-amazon.com/images/I/51n-83C8HYL._AC_UL600_SR600,400_.jpg</v>
      </c>
      <c r="V10" t="str" cm="1">
        <f t="array" ref="V10">INDEX($N$42:$N$1000, (ROW()-ROW($V$1))*6 + 1)</f>
        <v>Apple-iPhone-128GB-Pacific-Blue</v>
      </c>
    </row>
    <row r="11" spans="2:22" x14ac:dyDescent="0.2">
      <c r="S11" t="str" cm="1">
        <f t="array" ref="S11">INDEX($N$43:$N$1000, (ROW()-ROW($S$1))*6 + 1)</f>
        <v>https://www.amazon.com/Apple-iPhone-XR-Fully-Unlocked/dp/B07P6Y7954/ref=zg_bs_g_amazon-renewed_d_sccl_10/130-3011150-8800723?psc</v>
      </c>
      <c r="T11" t="str" cm="1">
        <f t="array" ref="T11">INDEX($N$41:$N$1000, (ROW()-ROW($T$1))*6 + 1)</f>
        <v>Apple iPhone XR, 64GB, Black - Unlocked (Renewed)</v>
      </c>
      <c r="U11" t="str" cm="1">
        <f t="array" ref="U11">INDEX($N$40:$N$1000, (ROW()-ROW($U$1))*6 + 1)</f>
        <v>https://c.media-amazon.com/images/I/717KHGCJ6eL._AC_UL600_SR600,400_.jpg</v>
      </c>
      <c r="V11" t="str" cm="1">
        <f t="array" ref="V11">INDEX($N$42:$N$1000, (ROW()-ROW($V$1))*6 + 1)</f>
        <v>Apple-iPhone-XR-Fully-Unlocked</v>
      </c>
    </row>
    <row r="12" spans="2:22" x14ac:dyDescent="0.2">
      <c r="B12" t="s">
        <v>121</v>
      </c>
      <c r="S12" t="str" cm="1">
        <f t="array" ref="S12">INDEX($N$43:$N$1000, (ROW()-ROW($S$1))*6 + 1)</f>
        <v>https://www.amazon.com/Apple-AirPods-Max-Space-Renewed/dp/B08XY48BJD/ref=zg_bs_g_amazon-renewed_d_sccl_11/130-3011150-8800723?psc</v>
      </c>
      <c r="T12" t="str" cm="1">
        <f t="array" ref="T12">INDEX($N$41:$N$1000, (ROW()-ROW($T$1))*6 + 1)</f>
        <v>Apple AirPods Max - Space Gray (Renewed)</v>
      </c>
      <c r="U12" t="str" cm="1">
        <f t="array" ref="U12">INDEX($N$40:$N$1000, (ROW()-ROW($U$1))*6 + 1)</f>
        <v>https://c.media-amazon.com/images/I/81fSoQd7nsL._AC_UL600_SR600,400_.jpg</v>
      </c>
      <c r="V12" t="str" cm="1">
        <f t="array" ref="V12">INDEX($N$42:$N$1000, (ROW()-ROW($V$1))*6 + 1)</f>
        <v>Apple-AirPods-Max-Space-Renewed</v>
      </c>
    </row>
    <row r="13" spans="2:22" x14ac:dyDescent="0.2">
      <c r="B13" t="s">
        <v>122</v>
      </c>
      <c r="S13" t="str" cm="1">
        <f t="array" ref="S13">INDEX($N$43:$N$1000, (ROW()-ROW($S$1))*6 + 1)</f>
        <v>https://www.amazon.com/Apple-iPhone-14-128GB-Midnight/dp/B0BN72FYFG/ref=zg_bs_g_amazon-renewed_d_sccl_12/130-3011150-8800723?psc</v>
      </c>
      <c r="T13" t="str" cm="1">
        <f t="array" ref="T13">INDEX($N$41:$N$1000, (ROW()-ROW($T$1))*6 + 1)</f>
        <v>Apple iPhone 14, 128GB, Midnight - Unlocked (Renewed)</v>
      </c>
      <c r="U13" t="str" cm="1">
        <f t="array" ref="U13">INDEX($N$40:$N$1000, (ROW()-ROW($U$1))*6 + 1)</f>
        <v>https://c.media-amazon.com/images/I/618h-H-R+ZL._AC_UL600_SR600,400_.jpg</v>
      </c>
      <c r="V13" t="str" cm="1">
        <f t="array" ref="V13">INDEX($N$42:$N$1000, (ROW()-ROW($V$1))*6 + 1)</f>
        <v>Apple-iPhone-14-128GB-Midnight</v>
      </c>
    </row>
    <row r="14" spans="2:22" x14ac:dyDescent="0.2">
      <c r="S14" t="str" cm="1">
        <f t="array" ref="S14">INDEX($N$43:$N$1000, (ROW()-ROW($S$1))*6 + 1)</f>
        <v>https://www.amazon.com/Apple-Watch-GPS-44MM-Aluminum/dp/B083M8DP6X/ref=zg_bs_g_amazon-renewed_d_sccl_13/130-3011150-8800723?psc</v>
      </c>
      <c r="T14" t="str" cm="1">
        <f t="array" ref="T14">INDEX($N$41:$N$1000, (ROW()-ROW($T$1))*6 + 1)</f>
        <v>Apple Watch Series 5 (GPS, 44MM) - Space Gray Aluminum Case with Black Sport Band (Renewed)</v>
      </c>
      <c r="U14" t="str" cm="1">
        <f t="array" ref="U14">INDEX($N$40:$N$1000, (ROW()-ROW($U$1))*6 + 1)</f>
        <v>https://c.media-amazon.com/images/I/71qp5fCNp7L._AC_UL600_SR600,400_.jpg</v>
      </c>
      <c r="V14" t="str" cm="1">
        <f t="array" ref="V14">INDEX($N$42:$N$1000, (ROW()-ROW($V$1))*6 + 1)</f>
        <v>Apple-Watch-GPS-44MM-Aluminum</v>
      </c>
    </row>
    <row r="15" spans="2:22" x14ac:dyDescent="0.2">
      <c r="B15" t="s">
        <v>123</v>
      </c>
      <c r="S15" t="str" cm="1">
        <f t="array" ref="S15">INDEX($N$43:$N$1000, (ROW()-ROW($S$1))*6 + 1)</f>
        <v>https://www.amazon.com/Apple-iPhone-13-Pro-Graphite/dp/B09LP77GDL/ref=zg_bs_g_amazon-renewed_d_sccl_14/130-3011150-8800723?psc</v>
      </c>
      <c r="T15" t="str" cm="1">
        <f t="array" ref="T15">INDEX($N$41:$N$1000, (ROW()-ROW($T$1))*6 + 1)</f>
        <v>Apple iPhone 13 Pro, 128GB, Graphite - Unlocked (Renewed)</v>
      </c>
      <c r="U15" t="str" cm="1">
        <f t="array" ref="U15">INDEX($N$40:$N$1000, (ROW()-ROW($U$1))*6 + 1)</f>
        <v>https://c.media-amazon.com/images/I/51UtM-A3fdL._AC_UL600_SR600,400_.jpg</v>
      </c>
      <c r="V15" t="str" cm="1">
        <f t="array" ref="V15">INDEX($N$42:$N$1000, (ROW()-ROW($V$1))*6 + 1)</f>
        <v>Apple-iPhone-13-Pro-Graphite</v>
      </c>
    </row>
    <row r="16" spans="2:22" x14ac:dyDescent="0.2">
      <c r="B16" t="s">
        <v>124</v>
      </c>
      <c r="S16" t="str" cm="1">
        <f t="array" ref="S16">INDEX($N$43:$N$1000, (ROW()-ROW($S$1))*6 + 1)</f>
        <v>https://www.amazon.com/Apple-iPhone-13-Mini-Midnight/dp/B09LKTXKXQ/ref=zg_bs_g_amazon-renewed_d_sccl_15/130-3011150-8800723?psc</v>
      </c>
      <c r="T16" t="str" cm="1">
        <f t="array" ref="T16">INDEX($N$41:$N$1000, (ROW()-ROW($T$1))*6 + 1)</f>
        <v>Apple iPhone 13 Mini, 128GB, Midnight - Unlocked (Renewed)</v>
      </c>
      <c r="U16" t="str" cm="1">
        <f t="array" ref="U16">INDEX($N$40:$N$1000, (ROW()-ROW($U$1))*6 + 1)</f>
        <v>https://c.media-amazon.com/images/I/61g+McQpg7L._AC_UL600_SR600,400_.jpg</v>
      </c>
      <c r="V16" t="str" cm="1">
        <f t="array" ref="V16">INDEX($N$42:$N$1000, (ROW()-ROW($V$1))*6 + 1)</f>
        <v>Apple-iPhone-13-Mini-Midnight</v>
      </c>
    </row>
    <row r="17" spans="2:22" x14ac:dyDescent="0.2">
      <c r="B17" t="s">
        <v>125</v>
      </c>
      <c r="S17" t="str" cm="1">
        <f t="array" ref="S17">INDEX($N$43:$N$1000, (ROW()-ROW($S$1))*6 + 1)</f>
        <v>https://www.amazon.com/Apple-AirPods-Lightning-Charging-Generation/dp/B0BNJNP1P6/ref=zg_bs_g_amazon-renewed_d_sccl_16/130-3011150-8800723?psc</v>
      </c>
      <c r="T17" t="str" cm="1">
        <f t="array" ref="T17">INDEX($N$41:$N$1000, (ROW()-ROW($T$1))*6 + 1)</f>
        <v>Apple AirPods with Lightning Charging Case (3rd Generation) (Renewed)</v>
      </c>
      <c r="U17" t="str" cm="1">
        <f t="array" ref="U17">INDEX($N$40:$N$1000, (ROW()-ROW($U$1))*6 + 1)</f>
        <v>https://c.media-amazon.com/images/I/61CmrrKebAL._AC_UL600_SR600,400_.jpg</v>
      </c>
      <c r="V17" t="str" cm="1">
        <f t="array" ref="V17">INDEX($N$42:$N$1000, (ROW()-ROW($V$1))*6 + 1)</f>
        <v>Apple-AirPods-Lightning-Charging-Generation</v>
      </c>
    </row>
    <row r="18" spans="2:22" x14ac:dyDescent="0.2">
      <c r="S18" t="str" cm="1">
        <f t="array" ref="S18">INDEX($N$43:$N$1000, (ROW()-ROW($S$1))*6 + 1)</f>
        <v>https://www.amazon.com/Samsung-Galaxy-S22-5G-Unlocked/dp/B09VD33WHW/ref=zg_bs_g_amazon-renewed_d_sccl_17/130-3011150-8800723?psc</v>
      </c>
      <c r="T18" t="str" cm="1">
        <f t="array" ref="T18">INDEX($N$41:$N$1000, (ROW()-ROW($T$1))*6 + 1)</f>
        <v>Samsung Galaxy S22 Ultra 5G Unlocked - 128GB - Black (Renewed)</v>
      </c>
      <c r="U18" t="str" cm="1">
        <f t="array" ref="U18">INDEX($N$40:$N$1000, (ROW()-ROW($U$1))*6 + 1)</f>
        <v>https://c.media-amazon.com/images/I/613Fp7fknhL._AC_UL600_SR600,400_.jpg</v>
      </c>
      <c r="V18" t="str" cm="1">
        <f t="array" ref="V18">INDEX($N$42:$N$1000, (ROW()-ROW($V$1))*6 + 1)</f>
        <v>Samsung-Galaxy-S22-5G-Unlocked</v>
      </c>
    </row>
    <row r="19" spans="2:22" x14ac:dyDescent="0.2">
      <c r="B19" t="s">
        <v>126</v>
      </c>
      <c r="S19" t="str" cm="1">
        <f t="array" ref="S19">INDEX($N$43:$N$1000, (ROW()-ROW($S$1))*6 + 1)</f>
        <v>https://www.amazon.com/Apple-iPad-10-2-inch-Wi-Fi-32GB/dp/B08KWJW3DV/ref=zg_bs_g_amazon-renewed_d_sccl_18/130-3011150-8800723?psc</v>
      </c>
      <c r="T19" t="str" cm="1">
        <f t="array" ref="T19">INDEX($N$41:$N$1000, (ROW()-ROW($T$1))*6 + 1)</f>
        <v>2020 Apple iPad (10.2-inch, Wi-Fi, 32GB) - Space Gray (Renewed)</v>
      </c>
      <c r="U19" t="str" cm="1">
        <f t="array" ref="U19">INDEX($N$40:$N$1000, (ROW()-ROW($U$1))*6 + 1)</f>
        <v>https://c.media-amazon.com/images/I/41cRwtHyROS._AC_UL600_SR600,400_.jpg</v>
      </c>
      <c r="V19" t="str" cm="1">
        <f t="array" ref="V19">INDEX($N$42:$N$1000, (ROW()-ROW($V$1))*6 + 1)</f>
        <v>Apple-iPad-10-2-inch-Wi-Fi-32GB</v>
      </c>
    </row>
    <row r="20" spans="2:22" x14ac:dyDescent="0.2">
      <c r="B20" t="s">
        <v>127</v>
      </c>
      <c r="S20" t="str" cm="1">
        <f t="array" ref="S20">INDEX($N$43:$N$1000, (ROW()-ROW($S$1))*6 + 1)</f>
        <v>https://www.amazon.com/Apple-iPhone-SE-3rd-Midnight/dp/B0BDY71GRG/ref=zg_bs_g_amazon-renewed_d_sccl_19/130-3011150-8800723?psc</v>
      </c>
      <c r="T20" t="str" cm="1">
        <f t="array" ref="T20">INDEX($N$41:$N$1000, (ROW()-ROW($T$1))*6 + 1)</f>
        <v>Apple iPhone SE 3rd Gen, 64GB, Midnight - Unlocked (Renewed)</v>
      </c>
      <c r="U20" t="str" cm="1">
        <f t="array" ref="U20">INDEX($N$40:$N$1000, (ROW()-ROW($U$1))*6 + 1)</f>
        <v>https://c.media-amazon.com/images/I/51dtGasJvnL._AC_UL600_SR600,400_.jpg</v>
      </c>
      <c r="V20" t="str" cm="1">
        <f t="array" ref="V20">INDEX($N$42:$N$1000, (ROW()-ROW($V$1))*6 + 1)</f>
        <v>Apple-iPhone-SE-3rd-Midnight</v>
      </c>
    </row>
    <row r="21" spans="2:22" x14ac:dyDescent="0.2">
      <c r="B21" t="s">
        <v>128</v>
      </c>
      <c r="S21" t="str" cm="1">
        <f t="array" ref="S21">INDEX($N$43:$N$1000, (ROW()-ROW($S$1))*6 + 1)</f>
        <v>https://www.amazon.com/Epson-Wireless-Cartridge-Free-Supertank-Printing/dp/B0B6Z7PLK8/ref=zg_bs_g_amazon-renewed_d_sccl_20/130-3011150-8800723?psc</v>
      </c>
      <c r="T21" t="str" cm="1">
        <f t="array" ref="T21">INDEX($N$41:$N$1000, (ROW()-ROW($T$1))*6 + 1)</f>
        <v>Epson EcoTank ET-2850 Wireless Color All-in-One Cartridge-Free Supertank Printer with Scan, Copy and Auto 2-Sided Printing (Renewed)</v>
      </c>
      <c r="U21" t="str" cm="1">
        <f t="array" ref="U21">INDEX($N$40:$N$1000, (ROW()-ROW($U$1))*6 + 1)</f>
        <v>https://c.media-amazon.com/images/I/71PHjXBbocL._AC_UL600_SR600,400_.jpg</v>
      </c>
      <c r="V21" t="str" cm="1">
        <f t="array" ref="V21">INDEX($N$42:$N$1000, (ROW()-ROW($V$1))*6 + 1)</f>
        <v>Epson-Wireless-Cartridge-Free-Supertank-Printing</v>
      </c>
    </row>
    <row r="22" spans="2:22" x14ac:dyDescent="0.2">
      <c r="B22" t="s">
        <v>129</v>
      </c>
      <c r="S22" t="str" cm="1">
        <f t="array" ref="S22">INDEX($N$43:$N$1000, (ROW()-ROW($S$1))*6 + 1)</f>
        <v>https://www.amazon.com/Oculus-Quest-Advanced-All-One-2/dp/B09P4F68WT/ref=zg_bs_g_amazon-renewed_d_sccl_21/130-3011150-8800723?psc</v>
      </c>
      <c r="T22" t="str" cm="1">
        <f t="array" ref="T22">INDEX($N$41:$N$1000, (ROW()-ROW($T$1))*6 + 1)</f>
        <v>Meta Quest 2 - Advanced All-in-One Virtual Reality Headset - 256 GB (Renewed Premium)</v>
      </c>
      <c r="U22" t="str" cm="1">
        <f t="array" ref="U22">INDEX($N$40:$N$1000, (ROW()-ROW($U$1))*6 + 1)</f>
        <v>https://c.media-amazon.com/images/I/51XaLitmvBL._AC_UL600_SR600,400_.jpg</v>
      </c>
      <c r="V22" t="str" cm="1">
        <f t="array" ref="V22">INDEX($N$42:$N$1000, (ROW()-ROW($V$1))*6 + 1)</f>
        <v>Oculus-Quest-Advanced-All-One-2</v>
      </c>
    </row>
    <row r="23" spans="2:22" x14ac:dyDescent="0.2">
      <c r="B23" t="s">
        <v>183</v>
      </c>
      <c r="S23" t="str" cm="1">
        <f t="array" ref="S23">INDEX($N$43:$N$1000, (ROW()-ROW($S$1))*6 + 1)</f>
        <v>https://www.amazon.com/Apple-AirPods-Generation-Premium-White/dp/B0BVSSZ7PY/ref=zg_bs_g_amazon-renewed_d_sccl_22/130-3011150-8800723?psc</v>
      </c>
      <c r="T23" t="str" cm="1">
        <f t="array" ref="T23">INDEX($N$41:$N$1000, (ROW()-ROW($T$1))*6 + 1)</f>
        <v>Apple AirPods Pro (2nd Generation) (Renewed Premium)</v>
      </c>
      <c r="U23" t="str" cm="1">
        <f t="array" ref="U23">INDEX($N$40:$N$1000, (ROW()-ROW($U$1))*6 + 1)</f>
        <v>https://c.media-amazon.com/images/I/61SUj2aKoEL._AC_UL600_SR600,400_.jpg</v>
      </c>
      <c r="V23" t="str" cm="1">
        <f t="array" ref="V23">INDEX($N$42:$N$1000, (ROW()-ROW($V$1))*6 + 1)</f>
        <v>Apple-AirPods-Generation-Premium-White</v>
      </c>
    </row>
    <row r="24" spans="2:22" x14ac:dyDescent="0.2">
      <c r="B24" t="s">
        <v>182</v>
      </c>
      <c r="S24" t="str" cm="1">
        <f t="array" ref="S24">INDEX($N$43:$N$1000, (ROW()-ROW($S$1))*6 + 1)</f>
        <v>https://www.amazon.com/Renewed-Apple-Model-Wi-Fi-9-7in/dp/B07D3DDJ4L/ref=zg_bs_g_amazon-renewed_d_sccl_23/130-3011150-8800723?psc</v>
      </c>
      <c r="T24" t="str" cm="1">
        <f t="array" ref="T24">INDEX($N$41:$N$1000, (ROW()-ROW($T$1))*6 + 1)</f>
        <v>Apple iPad (2018 Model) with Wi-Fi only 32GB Apple 9.7in iPad - Space Gray (Renewed)</v>
      </c>
      <c r="U24" t="str" cm="1">
        <f t="array" ref="U24">INDEX($N$40:$N$1000, (ROW()-ROW($U$1))*6 + 1)</f>
        <v>https://c.media-amazon.com/images/I/61aeen0K1NL._AC_UL600_SR600,400_.jpg</v>
      </c>
      <c r="V24" t="str" cm="1">
        <f t="array" ref="V24">INDEX($N$42:$N$1000, (ROW()-ROW($V$1))*6 + 1)</f>
        <v>Renewed-Apple-Model-Wi-Fi-9-7in</v>
      </c>
    </row>
    <row r="25" spans="2:22" x14ac:dyDescent="0.2">
      <c r="B25" t="s">
        <v>130</v>
      </c>
      <c r="S25" t="str" cm="1">
        <f t="array" ref="S25">INDEX($N$43:$N$1000, (ROW()-ROW($S$1))*6 + 1)</f>
        <v>https://www.amazon.com/MultiFLEX-Technology-PowerFins-Brushroll-Anti-Allergen/dp/B0BR66G6TM/ref=zg_bs_g_amazon-renewed_d_sccl_24/130-3011150-8800723?psc</v>
      </c>
      <c r="T25" t="str" cm="1">
        <f t="array" ref="T25">INDEX($N$41:$N$1000, (ROW()-ROW($T$1))*6 + 1)</f>
        <v>Shark UZ565H Pro Cordless Vacuum w/ Clean Sense IQ &amp; MultiFLEX Technology, PowerFins Plus Brushroll, Duster Crevice Tool &amp; Anti-Allergen Dusting Brush, Up to 40 Minute Runtime, White/Blue (Renewed)</v>
      </c>
      <c r="U25" t="str" cm="1">
        <f t="array" ref="U25">INDEX($N$40:$N$1000, (ROW()-ROW($U$1))*6 + 1)</f>
        <v>https://c.media-amazon.com/images/I/41WKWaQnNnL._AC_UL600_SR600,400_.jpg</v>
      </c>
      <c r="V25" t="str" cm="1">
        <f t="array" ref="V25">INDEX($N$42:$N$1000, (ROW()-ROW($V$1))*6 + 1)</f>
        <v>MultiFLEX-Technology-PowerFins-Brushroll-Anti-Allergen</v>
      </c>
    </row>
    <row r="26" spans="2:22" x14ac:dyDescent="0.2">
      <c r="B26" t="s">
        <v>131</v>
      </c>
      <c r="S26" t="str" cm="1">
        <f t="array" ref="S26">INDEX($N$43:$N$1000, (ROW()-ROW($S$1))*6 + 1)</f>
        <v>https://www.amazon.com/Apple-AirPods-Charging-Case-Renewed/dp/B07SKLLYTW/ref=zg_bs_g_amazon-renewed_d_sccl_25/130-3011150-8800723?psc</v>
      </c>
      <c r="T26" t="str" cm="1">
        <f t="array" ref="T26">INDEX($N$41:$N$1000, (ROW()-ROW($T$1))*6 + 1)</f>
        <v>Apple AirPods 2 with Charging Case - White (Renewed)</v>
      </c>
      <c r="U26" t="str" cm="1">
        <f t="array" ref="U26">INDEX($N$40:$N$1000, (ROW()-ROW($U$1))*6 + 1)</f>
        <v>https://c.media-amazon.com/images/I/41XjE57VLvL._AC_UL600_SR600,400_.jpg</v>
      </c>
      <c r="V26" t="str" cm="1">
        <f t="array" ref="V26">INDEX($N$42:$N$1000, (ROW()-ROW($V$1))*6 + 1)</f>
        <v>Apple-AirPods-Charging-Case-Renewed</v>
      </c>
    </row>
    <row r="27" spans="2:22" x14ac:dyDescent="0.2">
      <c r="S27" t="str" cm="1">
        <f t="array" ref="S27">INDEX($N$43:$N$1000, (ROW()-ROW($S$1))*6 + 1)</f>
        <v>https://www.amazon.com/Apple-Watch-Cellular-Aluminum-Medium/dp/B0CTD9B3HB/ref=zg_bs_g_amazon-renewed_d_sccl_26/130-3011150-8800723?psc</v>
      </c>
      <c r="T27" t="str" cm="1">
        <f t="array" ref="T27">INDEX($N$41:$N$1000, (ROW()-ROW($T$1))*6 + 1)</f>
        <v>Apple Watch Series 9 45mm (GPS + Cellular) Aluminum Black with Medium/Large Black Sport Band</v>
      </c>
      <c r="U27" t="str" cm="1">
        <f t="array" ref="U27">INDEX($N$40:$N$1000, (ROW()-ROW($U$1))*6 + 1)</f>
        <v>https://c.media-amazon.com/images/I/7142BRGxr9L._AC_UL600_SR600,400_.jpg</v>
      </c>
      <c r="V27" t="str" cm="1">
        <f t="array" ref="V27">INDEX($N$42:$N$1000, (ROW()-ROW($V$1))*6 + 1)</f>
        <v>Apple-Watch-Cellular-Aluminum-Medium</v>
      </c>
    </row>
    <row r="28" spans="2:22" x14ac:dyDescent="0.2">
      <c r="B28" t="s">
        <v>132</v>
      </c>
      <c r="S28" t="str" cm="1">
        <f t="array" ref="S28">INDEX($N$43:$N$1000, (ROW()-ROW($S$1))*6 + 1)</f>
        <v>https://www.amazon.com/Apple-iPhone-256GB-Deep-Purple/dp/B0BN92S2ZZ/ref=zg_bs_g_amazon-renewed_d_sccl_27/130-3011150-8800723?psc</v>
      </c>
      <c r="T28" t="str" cm="1">
        <f t="array" ref="T28">INDEX($N$41:$N$1000, (ROW()-ROW($T$1))*6 + 1)</f>
        <v>Apple iPhone 14 Pro Max, 256GB, Deep Purple - Unlocked (Renewed)</v>
      </c>
      <c r="U28" t="str" cm="1">
        <f t="array" ref="U28">INDEX($N$40:$N$1000, (ROW()-ROW($U$1))*6 + 1)</f>
        <v>https://c.media-amazon.com/images/I/51iJx7YWDOL._AC_UL600_SR600,400_.jpg</v>
      </c>
      <c r="V28" t="str" cm="1">
        <f t="array" ref="V28">INDEX($N$42:$N$1000, (ROW()-ROW($V$1))*6 + 1)</f>
        <v>Apple-iPhone-256GB-Deep-Purple</v>
      </c>
    </row>
    <row r="29" spans="2:22" x14ac:dyDescent="0.2">
      <c r="B29" t="s">
        <v>133</v>
      </c>
      <c r="S29" t="str" cm="1">
        <f t="array" ref="S29">INDEX($N$43:$N$1000, (ROW()-ROW($S$1))*6 + 1)</f>
        <v>https://www.amazon.com/Samsung-Galaxy-S21-5G-Version/dp/B08VLMQ3KS/ref=zg_bs_g_amazon-renewed_d_sccl_28/130-3011150-8800723?psc</v>
      </c>
      <c r="T29" t="str" cm="1">
        <f t="array" ref="T29">INDEX($N$41:$N$1000, (ROW()-ROW($T$1))*6 + 1)</f>
        <v>Samsung Galaxy S21 5G, US Version, 128GB, Phantom Gray - Unlocked (Renewed)</v>
      </c>
      <c r="U29" t="str" cm="1">
        <f t="array" ref="U29">INDEX($N$40:$N$1000, (ROW()-ROW($U$1))*6 + 1)</f>
        <v>https://c.media-amazon.com/images/I/61jYjeuNUnL._AC_UL600_SR600,400_.jpg</v>
      </c>
      <c r="V29" t="str" cm="1">
        <f t="array" ref="V29">INDEX($N$42:$N$1000, (ROW()-ROW($V$1))*6 + 1)</f>
        <v>Samsung-Galaxy-S21-5G-Version</v>
      </c>
    </row>
    <row r="30" spans="2:22" x14ac:dyDescent="0.2">
      <c r="S30" t="str" cm="1">
        <f t="array" ref="S30">INDEX($N$43:$N$1000, (ROW()-ROW($S$1))*6 + 1)</f>
        <v>https://www.amazon.com/Playstation-DualSense-Wireless-Controller-Renewed-5/dp/B092LJJYDQ/ref=zg_bs_g_amazon-renewed_d_sccl_29/130-3011150-8800723?psc</v>
      </c>
      <c r="T30" t="str" cm="1">
        <f t="array" ref="T30">INDEX($N$41:$N$1000, (ROW()-ROW($T$1))*6 + 1)</f>
        <v>DualSense Wireless Controller (Renewed)</v>
      </c>
      <c r="U30" t="str" cm="1">
        <f t="array" ref="U30">INDEX($N$40:$N$1000, (ROW()-ROW($U$1))*6 + 1)</f>
        <v>https://c.media-amazon.com/images/I/51bE-UlxtMS._AC_UL600_SR600,400_.jpg</v>
      </c>
      <c r="V30" t="str" cm="1">
        <f t="array" ref="V30">INDEX($N$42:$N$1000, (ROW()-ROW($V$1))*6 + 1)</f>
        <v>Playstation-DualSense-Wireless-Controller-Renewed-5</v>
      </c>
    </row>
    <row r="31" spans="2:22" x14ac:dyDescent="0.2">
      <c r="S31" t="str" cm="1">
        <f t="array" ref="S31">INDEX($N$43:$N$1000, (ROW()-ROW($S$1))*6 + 1)</f>
        <v>https://www.amazon.com/Dell-Optiplex-Desktop-Excellent-Condition/dp/B08X1KKVCZ/ref=zg_bs_g_amazon-renewed_d_sccl_30/130-3011150-8800723?psc</v>
      </c>
      <c r="T31" t="str" cm="1">
        <f t="array" ref="T31">INDEX($N$41:$N$1000, (ROW()-ROW($T$1))*6 + 1)</f>
        <v>Dell Optiplex 7050 SFF Desktop PC Intel i7-7700 4-Cores 3.60GHz 32GB DDR4 1TB SSD WiFi BT HDMI Duel Monitor Support Windows 10 Pro Excellent Condition(Renewed)</v>
      </c>
      <c r="U31" t="str" cm="1">
        <f t="array" ref="U31">INDEX($N$40:$N$1000, (ROW()-ROW($U$1))*6 + 1)</f>
        <v>https://c.media-amazon.com/images/I/61FVIijQp2L._AC_UL600_SR600,400_.jpg</v>
      </c>
      <c r="V31" t="str" cm="1">
        <f t="array" ref="V31">INDEX($N$42:$N$1000, (ROW()-ROW($V$1))*6 + 1)</f>
        <v>Dell-Optiplex-Desktop-Excellent-Condition</v>
      </c>
    </row>
    <row r="32" spans="2:22" x14ac:dyDescent="0.2">
      <c r="S32" t="str" cm="1">
        <f t="array" ref="S32">INDEX($N$43:$N$1000, (ROW()-ROW($S$1))*6 + 1)</f>
        <v>https://www.amazon.com/Apple-AirPods-Wireless-Earbuds-Charging/dp/B0B844T634/ref=zg_bs_g_amazon-renewed_d_sccl_31/130-3011150-8800723?psc</v>
      </c>
      <c r="T32" t="str" cm="1">
        <f t="array" ref="T32">INDEX($N$41:$N$1000, (ROW()-ROW($T$1))*6 + 1)</f>
        <v>Apple AirPods Pro Wireless Earbuds with MagSafe Charging Case (Renewed)</v>
      </c>
      <c r="U32" t="str" cm="1">
        <f t="array" ref="U32">INDEX($N$40:$N$1000, (ROW()-ROW($U$1))*6 + 1)</f>
        <v>https://c.media-amazon.com/images/I/5111xZtj59L._AC_UL600_SR600,400_.jpg</v>
      </c>
      <c r="V32" t="str" cm="1">
        <f t="array" ref="V32">INDEX($N$42:$N$1000, (ROW()-ROW($V$1))*6 + 1)</f>
        <v>Apple-AirPods-Wireless-Earbuds-Charging</v>
      </c>
    </row>
    <row r="33" spans="1:22" x14ac:dyDescent="0.2">
      <c r="S33" t="str" cm="1">
        <f t="array" ref="S33">INDEX($N$43:$N$1000, (ROW()-ROW($S$1))*6 + 1)</f>
        <v>https://www.amazon.com/Dell-Chromebook-3100-11-6-Bluetooth/dp/B08SHN3TZP/ref=zg_bs_g_amazon-renewed_d_sccl_32/130-3011150-8800723?psc</v>
      </c>
      <c r="T33" t="str" cm="1">
        <f t="array" ref="T33">INDEX($N$41:$N$1000, (ROW()-ROW($T$1))*6 + 1)</f>
        <v>Dell Chromebook 11 3100 11.6\" Chromebook - 1366 x 768 - Celeron N4020-4 GB RAM - 16 GB Flash Memory - Chrome OS - Intel HD Graphics - English (US) Keyboard - Bluetooth (Renewed)</v>
      </c>
      <c r="U33" t="str" cm="1">
        <f t="array" ref="U33">INDEX($N$40:$N$1000, (ROW()-ROW($U$1))*6 + 1)</f>
        <v>https://c.media-amazon.com/images/I/71imPv3mtFL._AC_UL600_SR600,400_.jpg</v>
      </c>
      <c r="V33" t="str" cm="1">
        <f t="array" ref="V33">INDEX($N$42:$N$1000, (ROW()-ROW($V$1))*6 + 1)</f>
        <v>Dell-Chromebook-3100-11-6-Bluetooth</v>
      </c>
    </row>
    <row r="34" spans="1:22" x14ac:dyDescent="0.2">
      <c r="S34" t="str" cm="1">
        <f t="array" ref="S34">INDEX($N$43:$N$1000, (ROW()-ROW($S$1))*6 + 1)</f>
        <v>https://www.amazon.com/Apple-iPhone-256GB-Unlocked-Renewed/dp/B07ZQRL9XY/ref=zg_bs_g_amazon-renewed_d_sccl_33/130-3011150-8800723?psc</v>
      </c>
      <c r="T34" t="str" cm="1">
        <f t="array" ref="T34">INDEX($N$41:$N$1000, (ROW()-ROW($T$1))*6 + 1)</f>
        <v>Apple iPhone 11 Pro, US Version, 256GB, Space Gray - Unlocked (Renewed)</v>
      </c>
      <c r="U34" t="str" cm="1">
        <f t="array" ref="U34">INDEX($N$40:$N$1000, (ROW()-ROW($U$1))*6 + 1)</f>
        <v>https://c.media-amazon.com/images/I/81LmL94PUvS._AC_UL600_SR600,400_.jpg</v>
      </c>
      <c r="V34" t="str" cm="1">
        <f t="array" ref="V34">INDEX($N$42:$N$1000, (ROW()-ROW($V$1))*6 + 1)</f>
        <v>Apple-iPhone-256GB-Unlocked-Renewed</v>
      </c>
    </row>
    <row r="35" spans="1:22" x14ac:dyDescent="0.2">
      <c r="S35" t="str" cm="1">
        <f t="array" ref="S35">INDEX($N$43:$N$1000, (ROW()-ROW($S$1))*6 + 1)</f>
        <v>https://www.amazon.com/Apple-Watch-Cellular-Midnight-Aluminum/dp/B09PQ7C8Z3/ref=zg_bs_g_amazon-renewed_d_sccl_34/130-3011150-8800723?psc</v>
      </c>
      <c r="T35" t="str" cm="1">
        <f t="array" ref="T35">INDEX($N$41:$N$1000, (ROW()-ROW($T$1))*6 + 1)</f>
        <v>Apple Watch Series 7 GPS + Cellular, 45mm Midnight Aluminum Case with Midnight Sport Band - Regular (Renewed)</v>
      </c>
      <c r="U35" t="str" cm="1">
        <f t="array" ref="U35">INDEX($N$40:$N$1000, (ROW()-ROW($U$1))*6 + 1)</f>
        <v>https://c.media-amazon.com/images/I/51NV+STh2IL._AC_UL600_SR600,400_.jpg</v>
      </c>
      <c r="V35" t="str" cm="1">
        <f t="array" ref="V35">INDEX($N$42:$N$1000, (ROW()-ROW($V$1))*6 + 1)</f>
        <v>Apple-Watch-Cellular-Midnight-Aluminum</v>
      </c>
    </row>
    <row r="36" spans="1:22" x14ac:dyDescent="0.2">
      <c r="S36" t="str" cm="1">
        <f t="array" ref="S36">INDEX($N$43:$N$1000, (ROW()-ROW($S$1))*6 + 1)</f>
        <v>https://www.amazon.com/Powerbeats-Wireless-High-Performance-Bluetooth-Earphones/dp/B084B1HC6T/ref=zg_bs_g_amazon-renewed_d_sccl_35/130-3011150-8800723?psc</v>
      </c>
      <c r="T36" t="str" cm="1">
        <f t="array" ref="T36">INDEX($N$41:$N$1000, (ROW()-ROW($T$1))*6 + 1)</f>
        <v>Beats Powerbeats Pro Totally Wireless &amp; High-Performance Bluetooth Earphones - Navy (Renewed)</v>
      </c>
      <c r="U36" t="str" cm="1">
        <f t="array" ref="U36">INDEX($N$40:$N$1000, (ROW()-ROW($U$1))*6 + 1)</f>
        <v>https://c.media-amazon.com/images/I/51UxMEXCUbL._AC_UL600_SR600,400_.jpg</v>
      </c>
      <c r="V36" t="str" cm="1">
        <f t="array" ref="V36">INDEX($N$42:$N$1000, (ROW()-ROW($V$1))*6 + 1)</f>
        <v>Powerbeats-Wireless-High-Performance-Bluetooth-Earphones</v>
      </c>
    </row>
    <row r="37" spans="1:22" x14ac:dyDescent="0.2">
      <c r="A37" s="2" t="s">
        <v>139</v>
      </c>
      <c r="B37" s="3" t="s">
        <v>390</v>
      </c>
      <c r="S37" t="str" cm="1">
        <f t="array" ref="S37">INDEX($N$43:$N$1000, (ROW()-ROW($S$1))*6 + 1)</f>
        <v>https://www.amazon.com/Galaxy-S21-Ultra-5G-Smartphone/dp/B096T6Y623/ref=zg_bs_g_amazon-renewed_d_sccl_36/130-3011150-8800723?psc</v>
      </c>
      <c r="T37" t="str" cm="1">
        <f t="array" ref="T37">INDEX($N$41:$N$1000, (ROW()-ROW($T$1))*6 + 1)</f>
        <v>Samsung Galaxy S21 Ultra 5G, US Version, 128GB, Phantom Black - Unlocked (Renewed)</v>
      </c>
      <c r="U37" t="str" cm="1">
        <f t="array" ref="U37">INDEX($N$40:$N$1000, (ROW()-ROW($U$1))*6 + 1)</f>
        <v>https://c.media-amazon.com/images/I/61dlAm9BpqL._AC_UL600_SR600,400_.jpg</v>
      </c>
      <c r="V37" t="str" cm="1">
        <f t="array" ref="V37">INDEX($N$42:$N$1000, (ROW()-ROW($V$1))*6 + 1)</f>
        <v>Galaxy-S21-Ultra-5G-Smartphone</v>
      </c>
    </row>
    <row r="38" spans="1:22" x14ac:dyDescent="0.2">
      <c r="A38" t="s">
        <v>134</v>
      </c>
      <c r="S38" t="str" cm="1">
        <f t="array" ref="S38">INDEX($N$43:$N$1000, (ROW()-ROW($S$1))*6 + 1)</f>
        <v>https://www.amazon.com/Apple-iPhone-15-128GB-Black/dp/B0CMPMY9ZZ/ref=zg_bs_g_amazon-renewed_d_sccl_37/130-3011150-8800723?psc</v>
      </c>
      <c r="T38" t="str" cm="1">
        <f t="array" ref="T38">INDEX($N$41:$N$1000, (ROW()-ROW($T$1))*6 + 1)</f>
        <v>Apple iPhone 15, 128GB, Black - Unlocked (Renewed)</v>
      </c>
      <c r="U38" t="str" cm="1">
        <f t="array" ref="U38">INDEX($N$40:$N$1000, (ROW()-ROW($U$1))*6 + 1)</f>
        <v>https://c.media-amazon.com/images/I/51PtFHUPjBL._AC_UL600_SR600,400_.jpg</v>
      </c>
      <c r="V38" t="str" cm="1">
        <f t="array" ref="V38">INDEX($N$42:$N$1000, (ROW()-ROW($V$1))*6 + 1)</f>
        <v>Apple-iPhone-15-128GB-Black</v>
      </c>
    </row>
    <row r="39" spans="1:22" x14ac:dyDescent="0.2">
      <c r="A39" t="s">
        <v>135</v>
      </c>
      <c r="E39" t="str">
        <f>J39&amp;$B$37&amp;B42&amp;K39</f>
        <v>&lt;a href="/Amazon_Renewed/Apple-iPhone-12-64GB-Black"&gt;&lt;div class="product-card"&gt;</v>
      </c>
      <c r="J39" t="s">
        <v>146</v>
      </c>
      <c r="K39" t="s">
        <v>145</v>
      </c>
      <c r="S39" t="str" cm="1">
        <f t="array" ref="S39">INDEX($N$43:$N$1000, (ROW()-ROW($S$1))*6 + 1)</f>
        <v>https://www.amazon.com/Samsung-Smartphone-Unlocked-Brightest-Processor/dp/B09V5LDZQ4/ref=zg_bs_g_amazon-renewed_d_sccl_38/130-3011150-8800723?psc</v>
      </c>
      <c r="T39" t="str" cm="1">
        <f t="array" ref="T39">INDEX($N$41:$N$1000, (ROW()-ROW($T$1))*6 + 1)</f>
        <v>Samsung Galaxy S22 Smartphone, Factory Unlocked Android Cell Phone, 128GB, 8K Camera &amp; Video, Brightest Display, Long Battery Life, Fast 4nm Processor, US Version, Phantom Black (Renewed)</v>
      </c>
      <c r="U39" t="str" cm="1">
        <f t="array" ref="U39">INDEX($N$40:$N$1000, (ROW()-ROW($U$1))*6 + 1)</f>
        <v>https://c.media-amazon.com/images/I/61kfOWlQLsL._AC_UL600_SR600,400_.jpg</v>
      </c>
      <c r="V39" t="str" cm="1">
        <f t="array" ref="V39">INDEX($N$42:$N$1000, (ROW()-ROW($V$1))*6 + 1)</f>
        <v>Samsung-Smartphone-Unlocked-Brightest-Processor</v>
      </c>
    </row>
    <row r="40" spans="1:22" x14ac:dyDescent="0.2">
      <c r="A40" t="s">
        <v>193</v>
      </c>
      <c r="B40" t="str">
        <f>MID(A40, FIND("https://", A40), FIND(".jpg", A40) - FIND("https://", A40) + 4)</f>
        <v>https://c.media-amazon.com/images/I/41bIlvE1rdL._AC_UL600_SR600,400_.jpg</v>
      </c>
      <c r="E40" t="str">
        <f>J40&amp;B40&amp;K40&amp;B41&amp;L40</f>
        <v>&lt;img src="https://c.media-amazon.com/images/I/41bIlvE1rdL._AC_UL600_SR600,400_.jpg" alt="Apple iPhone 12, 64GB, Black - Fully Unlocked (Renewed)" class="product-image"&gt;</v>
      </c>
      <c r="J40" t="s">
        <v>140</v>
      </c>
      <c r="K40" t="s">
        <v>141</v>
      </c>
      <c r="L40" t="s">
        <v>142</v>
      </c>
      <c r="N40" t="str">
        <f>B40</f>
        <v>https://c.media-amazon.com/images/I/41bIlvE1rdL._AC_UL600_SR600,400_.jpg</v>
      </c>
      <c r="S40" t="str" cm="1">
        <f t="array" ref="S40">INDEX($N$43:$N$1000, (ROW()-ROW($S$1))*6 + 1)</f>
        <v>https://www.amazon.com/Apple-iPhone-256GB-Deep-Purple/dp/B0BN91GD3J/ref=zg_bs_g_amazon-renewed_d_sccl_39/130-3011150-8800723?psc</v>
      </c>
      <c r="T40" t="str" cm="1">
        <f t="array" ref="T40">INDEX($N$41:$N$1000, (ROW()-ROW($T$1))*6 + 1)</f>
        <v>Apple iPhone 14 Pro, 256GB, Deep Purple - Unlocked (Renewed)</v>
      </c>
      <c r="U40" t="str" cm="1">
        <f t="array" ref="U40">INDEX($N$40:$N$1000, (ROW()-ROW($U$1))*6 + 1)</f>
        <v>https://c.media-amazon.com/images/I/518bzP8VW1L._AC_UL600_SR600,400_.jpg</v>
      </c>
      <c r="V40" t="str" cm="1">
        <f t="array" ref="V40">INDEX($N$42:$N$1000, (ROW()-ROW($V$1))*6 + 1)</f>
        <v>Apple-iPhone-256GB-Deep-Purple</v>
      </c>
    </row>
    <row r="41" spans="1:22" x14ac:dyDescent="0.2">
      <c r="A41" t="s">
        <v>194</v>
      </c>
      <c r="B41" t="str">
        <f>MID(A41, FIND("""", A41, FIND("name"":", A41)) + 4, LEN(A41) - FIND("""", A41, FIND("name"":", A41)) - 5)</f>
        <v>Apple iPhone 12, 64GB, Black - Fully Unlocked (Renewed)</v>
      </c>
      <c r="E41" t="str">
        <f>J41&amp;B41&amp;K41</f>
        <v>&lt;h3 class="product-title"&gt;Apple iPhone 12, 64GB, Black - Fully Unlocked (Renewed)&lt;/h3&gt;</v>
      </c>
      <c r="J41" t="s">
        <v>144</v>
      </c>
      <c r="K41" t="s">
        <v>143</v>
      </c>
      <c r="N41" t="str">
        <f>B41</f>
        <v>Apple iPhone 12, 64GB, Black - Fully Unlocked (Renewed)</v>
      </c>
      <c r="S41" t="str" cm="1">
        <f t="array" ref="S41">INDEX($N$43:$N$1000, (ROW()-ROW($S$1))*6 + 1)</f>
        <v>https://www.amazon.com/SAMSUNG-Factory-Unlocked-Android-Smartphone/dp/B0C1Q3MVBP/ref=zg_bs_g_amazon-renewed_d_sccl_40/130-3011150-8800723?psc</v>
      </c>
      <c r="T41" t="str" cm="1">
        <f t="array" ref="T41">INDEX($N$41:$N$1000, (ROW()-ROW($T$1))*6 + 1)</f>
        <v>Samsung Galaxy A14 5G A Series, Factory Unlocked, 64GB, US Version, Black (Renewed)</v>
      </c>
      <c r="U41" t="str" cm="1">
        <f t="array" ref="U41">INDEX($N$40:$N$1000, (ROW()-ROW($U$1))*6 + 1)</f>
        <v>https://c.media-amazon.com/images/I/61G9RdA0EQL._AC_UL600_SR600,400_.jpg</v>
      </c>
      <c r="V41" t="str" cm="1">
        <f t="array" ref="V41">INDEX($N$42:$N$1000, (ROW()-ROW($V$1))*6 + 1)</f>
        <v>SAMSUNG-Factory-Unlocked-Android-Smartphone</v>
      </c>
    </row>
    <row r="42" spans="1:22" x14ac:dyDescent="0.2">
      <c r="A42" t="s">
        <v>195</v>
      </c>
      <c r="B42" t="str">
        <f>MID(A42, FIND("amazon.com/", A42) + LEN("amazon.com/"), LEN(A42) - FIND("amazon.com/", A42) - LEN("amazon.com/")-1)</f>
        <v>Apple-iPhone-12-64GB-Black</v>
      </c>
      <c r="E42" t="str">
        <f>J42</f>
        <v>&lt;/div&gt;</v>
      </c>
      <c r="J42" t="s">
        <v>111</v>
      </c>
      <c r="N42" t="str">
        <f>B42</f>
        <v>Apple-iPhone-12-64GB-Black</v>
      </c>
      <c r="S42" t="str" cm="1">
        <f t="array" ref="S42">INDEX($N$43:$N$1000, (ROW()-ROW($S$1))*6 + 1)</f>
        <v>https://www.amazon.com/Apple-iPhone-Plus-128GB-Purple/dp/B0BN9RKQL7/ref=zg_bs_g_amazon-renewed_d_sccl_41/130-3011150-8800723?psc</v>
      </c>
      <c r="T42" t="str" cm="1">
        <f t="array" ref="T42">INDEX($N$41:$N$1000, (ROW()-ROW($T$1))*6 + 1)</f>
        <v>Apple iPhone 14 Plus, 128GB, Purple - Unlocked (Renewed)</v>
      </c>
      <c r="U42" t="str" cm="1">
        <f t="array" ref="U42">INDEX($N$40:$N$1000, (ROW()-ROW($U$1))*6 + 1)</f>
        <v>https://c.media-amazon.com/images/I/61a2t+ZS7cL._AC_UL600_SR600,400_.jpg</v>
      </c>
      <c r="V42" t="str" cm="1">
        <f t="array" ref="V42">INDEX($N$42:$N$1000, (ROW()-ROW($V$1))*6 + 1)</f>
        <v>Apple-iPhone-Plus-128GB-Purple</v>
      </c>
    </row>
    <row r="43" spans="1:22" x14ac:dyDescent="0.2">
      <c r="A43" t="s">
        <v>196</v>
      </c>
      <c r="E43" t="str">
        <f>J43</f>
        <v>&lt;/a&gt;</v>
      </c>
      <c r="J43" t="s">
        <v>112</v>
      </c>
      <c r="N43" t="str">
        <f>MID(A43, FIND("https://", A43), FIND("?psc=", A43) - FIND("https://", A43) + LEN("?psc=") - 1)</f>
        <v>https://www.amazon.com/Apple-iPhone-12-64GB-Black/dp/B08PP5MSVB/ref=zg_bs_g_amazon-renewed_d_sccl_1/130-3011150-8800723?psc</v>
      </c>
      <c r="S43" t="str" cm="1">
        <f t="array" ref="S43">INDEX($N$43:$N$1000, (ROW()-ROW($S$1))*6 + 1)</f>
        <v>https://www.amazon.com/Apple-iPhone-128GB-Pacific-Blue/dp/B08PMP778K/ref=zg_bs_g_amazon-renewed_d_sccl_42/130-3011150-8800723?psc</v>
      </c>
      <c r="T43" t="str" cm="1">
        <f t="array" ref="T43">INDEX($N$41:$N$1000, (ROW()-ROW($T$1))*6 + 1)</f>
        <v>Apple iPhone 12 Pro Max, 128GB, Pacific Blue - Fully Unlocked (Renewed)</v>
      </c>
      <c r="U43" t="str" cm="1">
        <f t="array" ref="U43">INDEX($N$40:$N$1000, (ROW()-ROW($U$1))*6 + 1)</f>
        <v>https://c.media-amazon.com/images/I/71FuI8YvCNL._AC_UL600_SR600,400_.jpg</v>
      </c>
      <c r="V43" t="str" cm="1">
        <f t="array" ref="V43">INDEX($N$42:$N$1000, (ROW()-ROW($V$1))*6 + 1)</f>
        <v>Apple-iPhone-128GB-Pacific-Blue</v>
      </c>
    </row>
    <row r="44" spans="1:22" x14ac:dyDescent="0.2">
      <c r="A44" t="s">
        <v>136</v>
      </c>
      <c r="S44" t="str" cm="1">
        <f t="array" ref="S44">INDEX($N$43:$N$1000, (ROW()-ROW($S$1))*6 + 1)</f>
        <v>https://www.amazon.com/Samsung-Galaxy-S20-FE-128GB/dp/B08L34JQ9C/ref=zg_bs_g_amazon-renewed_d_sccl_43/130-3011150-8800723?psc</v>
      </c>
      <c r="T44" t="str" cm="1">
        <f t="array" ref="T44">INDEX($N$41:$N$1000, (ROW()-ROW($T$1))*6 + 1)</f>
        <v>Samsung Galaxy S20 FE 5G, 128GB, Cloud Navy - Unlocked (Renewed)</v>
      </c>
      <c r="U44" t="str" cm="1">
        <f t="array" ref="U44">INDEX($N$40:$N$1000, (ROW()-ROW($U$1))*6 + 1)</f>
        <v>https://c.media-amazon.com/images/I/51IRxly2xcL._AC_UL600_SR600,400_.jpg</v>
      </c>
      <c r="V44" t="str" cm="1">
        <f t="array" ref="V44">INDEX($N$42:$N$1000, (ROW()-ROW($V$1))*6 + 1)</f>
        <v>Samsung-Galaxy-S20-FE-128GB</v>
      </c>
    </row>
    <row r="45" spans="1:22" x14ac:dyDescent="0.2">
      <c r="A45" t="s">
        <v>135</v>
      </c>
      <c r="E45" t="str">
        <f t="shared" ref="E45" si="0">J45&amp;$B$37&amp;B48&amp;K45</f>
        <v>&lt;a href="/Amazon_Renewed/Apple-iPhone-12-64GB-Black"&gt;&lt;div class="product-card"&gt;</v>
      </c>
      <c r="J45" t="s">
        <v>146</v>
      </c>
      <c r="K45" t="s">
        <v>145</v>
      </c>
      <c r="S45" t="str" cm="1">
        <f t="array" ref="S45">INDEX($N$43:$N$1000, (ROW()-ROW($S$1))*6 + 1)</f>
        <v>https://www.amazon.com/SAMSUNG-Galaxy-A13-LTE-32GB/dp/B09Z8P34NM/ref=zg_bs_g_amazon-renewed_d_sccl_44/130-3011150-8800723?psc</v>
      </c>
      <c r="T45" t="str" cm="1">
        <f t="array" ref="T45">INDEX($N$41:$N$1000, (ROW()-ROW($T$1))*6 + 1)</f>
        <v>SAMSUNG Galaxy A13 LTE, Factory Unlocked Smartphone, Android Cell Phone, Water Resistant, 50MP Camera, US Version, 32GB, Black (Renewed)</v>
      </c>
      <c r="U45" t="str" cm="1">
        <f t="array" ref="U45">INDEX($N$40:$N$1000, (ROW()-ROW($U$1))*6 + 1)</f>
        <v>https://c.media-amazon.com/images/I/61IX+1qw35L._AC_UL600_SR600,400_.jpg</v>
      </c>
      <c r="V45" t="str" cm="1">
        <f t="array" ref="V45">INDEX($N$42:$N$1000, (ROW()-ROW($V$1))*6 + 1)</f>
        <v>SAMSUNG-Galaxy-A13-LTE-32GB</v>
      </c>
    </row>
    <row r="46" spans="1:22" x14ac:dyDescent="0.2">
      <c r="A46" t="s">
        <v>193</v>
      </c>
      <c r="B46" t="str">
        <f t="shared" ref="B46" si="1">MID(A46, FIND("https://", A46), FIND(".jpg", A46) - FIND("https://", A46) + 4)</f>
        <v>https://c.media-amazon.com/images/I/41bIlvE1rdL._AC_UL600_SR600,400_.jpg</v>
      </c>
      <c r="E46" t="str">
        <f t="shared" ref="E46" si="2">J46&amp;B46&amp;K46&amp;B47&amp;L46</f>
        <v>&lt;img src="https://c.media-amazon.com/images/I/41bIlvE1rdL._AC_UL600_SR600,400_.jpg" alt="Apple iPhone 12, 64GB, Black - Fully Unlocked (Renewed)" class="product-image"&gt;</v>
      </c>
      <c r="J46" t="s">
        <v>140</v>
      </c>
      <c r="K46" t="s">
        <v>141</v>
      </c>
      <c r="L46" t="s">
        <v>142</v>
      </c>
      <c r="N46" t="str">
        <f t="shared" ref="N46:N48" si="3">B46</f>
        <v>https://c.media-amazon.com/images/I/41bIlvE1rdL._AC_UL600_SR600,400_.jpg</v>
      </c>
      <c r="S46" t="str" cm="1">
        <f t="array" ref="S46">INDEX($N$43:$N$1000, (ROW()-ROW($S$1))*6 + 1)</f>
        <v>https://www.amazon.com/Beats-Studio-Buds-Cancelling-Earphones/dp/B098M47N55/ref=zg_bs_g_amazon-renewed_d_sccl_45/130-3011150-8800723?psc</v>
      </c>
      <c r="T46" t="str" cm="1">
        <f t="array" ref="T46">INDEX($N$41:$N$1000, (ROW()-ROW($T$1))*6 + 1)</f>
        <v>Beats Studio Buds Totally Wireless Noise Cancelling Earphones - Black (Renewed)</v>
      </c>
      <c r="U46" t="str" cm="1">
        <f t="array" ref="U46">INDEX($N$40:$N$1000, (ROW()-ROW($U$1))*6 + 1)</f>
        <v>https://c.media-amazon.com/images/I/51bRSWrEc7S._AC_UL600_SR600,400_.jpg</v>
      </c>
      <c r="V46" t="str" cm="1">
        <f t="array" ref="V46">INDEX($N$42:$N$1000, (ROW()-ROW($V$1))*6 + 1)</f>
        <v>Beats-Studio-Buds-Cancelling-Earphones</v>
      </c>
    </row>
    <row r="47" spans="1:22" x14ac:dyDescent="0.2">
      <c r="A47" t="s">
        <v>194</v>
      </c>
      <c r="B47" t="str">
        <f t="shared" ref="B47" si="4">MID(A47, FIND("""", A47, FIND("name"":", A47)) + 4, LEN(A47) - FIND("""", A47, FIND("name"":", A47)) - 5)</f>
        <v>Apple iPhone 12, 64GB, Black - Fully Unlocked (Renewed)</v>
      </c>
      <c r="E47" t="str">
        <f t="shared" ref="E47" si="5">J47&amp;B47&amp;K47</f>
        <v>&lt;h3 class="product-title"&gt;Apple iPhone 12, 64GB, Black - Fully Unlocked (Renewed)&lt;/h3&gt;</v>
      </c>
      <c r="J47" t="s">
        <v>144</v>
      </c>
      <c r="K47" t="s">
        <v>143</v>
      </c>
      <c r="N47" t="str">
        <f t="shared" si="3"/>
        <v>Apple iPhone 12, 64GB, Black - Fully Unlocked (Renewed)</v>
      </c>
      <c r="S47" t="str" cm="1">
        <f t="array" ref="S47">INDEX($N$43:$N$1000, (ROW()-ROW($S$1))*6 + 1)</f>
        <v>https://www.amazon.com/Apple-iPhone-64GB-Midnight-Green/dp/B07ZQS6LPZ/ref=zg_bs_g_amazon-renewed_d_sccl_46/130-3011150-8800723?psc</v>
      </c>
      <c r="T47" t="str" cm="1">
        <f t="array" ref="T47">INDEX($N$41:$N$1000, (ROW()-ROW($T$1))*6 + 1)</f>
        <v>Apple iPhone 11 Pro Max, US Version, 64GB, Midnight Green - Unlocked (Renewed)</v>
      </c>
      <c r="U47" t="str" cm="1">
        <f t="array" ref="U47">INDEX($N$40:$N$1000, (ROW()-ROW($U$1))*6 + 1)</f>
        <v>https://c.media-amazon.com/images/I/71yIGykJFNS._AC_UL600_SR600,400_.jpg</v>
      </c>
      <c r="V47" t="str" cm="1">
        <f t="array" ref="V47">INDEX($N$42:$N$1000, (ROW()-ROW($V$1))*6 + 1)</f>
        <v>Apple-iPhone-64GB-Midnight-Green</v>
      </c>
    </row>
    <row r="48" spans="1:22" x14ac:dyDescent="0.2">
      <c r="A48" t="s">
        <v>195</v>
      </c>
      <c r="B48" t="str">
        <f t="shared" ref="B48" si="6">MID(A48, FIND("amazon.com/", A48) + LEN("amazon.com/"), LEN(A48) - FIND("amazon.com/", A48) - LEN("amazon.com/")-1)</f>
        <v>Apple-iPhone-12-64GB-Black</v>
      </c>
      <c r="E48" t="str">
        <f t="shared" ref="E48:E49" si="7">J48</f>
        <v>&lt;/div&gt;</v>
      </c>
      <c r="J48" t="s">
        <v>111</v>
      </c>
      <c r="N48" t="str">
        <f t="shared" si="3"/>
        <v>Apple-iPhone-12-64GB-Black</v>
      </c>
      <c r="S48" t="str" cm="1">
        <f t="array" ref="S48">INDEX($N$43:$N$1000, (ROW()-ROW($S$1))*6 + 1)</f>
        <v>https://www.amazon.com/Texas-Instruments-Graphing-Calculator-Renewed/dp/B07VYV87V1/ref=zg_bs_g_amazon-renewed_d_sccl_47/130-3011150-8800723?psc</v>
      </c>
      <c r="T48" t="str" cm="1">
        <f t="array" ref="T48">INDEX($N$41:$N$1000, (ROW()-ROW($T$1))*6 + 1)</f>
        <v>Texas Instruments TI-84 Plus Silver Edition Graphing Calculator, Silver (Renewed)</v>
      </c>
      <c r="U48" t="str" cm="1">
        <f t="array" ref="U48">INDEX($N$40:$N$1000, (ROW()-ROW($U$1))*6 + 1)</f>
        <v>https://c.media-amazon.com/images/I/41ey+reh0jL._AC_UL600_SR600,400_.jpg</v>
      </c>
      <c r="V48" t="str" cm="1">
        <f t="array" ref="V48">INDEX($N$42:$N$1000, (ROW()-ROW($V$1))*6 + 1)</f>
        <v>Texas-Instruments-Graphing-Calculator-Renewed</v>
      </c>
    </row>
    <row r="49" spans="1:22" x14ac:dyDescent="0.2">
      <c r="A49" t="s">
        <v>196</v>
      </c>
      <c r="E49" t="str">
        <f t="shared" si="7"/>
        <v>&lt;/a&gt;</v>
      </c>
      <c r="J49" t="s">
        <v>112</v>
      </c>
      <c r="N49" t="str">
        <f t="shared" ref="N49" si="8">MID(A49, FIND("https://", A49), FIND("?psc=", A49) - FIND("https://", A49) + LEN("?psc=") - 1)</f>
        <v>https://www.amazon.com/Apple-iPhone-12-64GB-Black/dp/B08PP5MSVB/ref=zg_bs_g_amazon-renewed_d_sccl_1/130-3011150-8800723?psc</v>
      </c>
      <c r="S49" t="str" cm="1">
        <f t="array" ref="S49">INDEX($N$43:$N$1000, (ROW()-ROW($S$1))*6 + 1)</f>
        <v>https://www.amazon.com/Apple-iPad-10-9-inch-Wi-Fi-64GB/dp/B08NPH29YG/ref=zg_bs_g_amazon-renewed_d_sccl_48/130-3011150-8800723?psc</v>
      </c>
      <c r="T49" t="str" cm="1">
        <f t="array" ref="T49">INDEX($N$41:$N$1000, (ROW()-ROW($T$1))*6 + 1)</f>
        <v>2020 Apple iPad Air (10.9-inch, Wi-Fi, 64GB) - Space Gray (Renewed)</v>
      </c>
      <c r="U49" t="str" cm="1">
        <f t="array" ref="U49">INDEX($N$40:$N$1000, (ROW()-ROW($U$1))*6 + 1)</f>
        <v>https://c.media-amazon.com/images/I/71xtU-sL3aL._AC_UL600_SR600,400_.jpg</v>
      </c>
      <c r="V49" t="str" cm="1">
        <f t="array" ref="V49">INDEX($N$42:$N$1000, (ROW()-ROW($V$1))*6 + 1)</f>
        <v>Apple-iPad-10-9-inch-Wi-Fi-64GB</v>
      </c>
    </row>
    <row r="50" spans="1:22" x14ac:dyDescent="0.2">
      <c r="A50" t="s">
        <v>136</v>
      </c>
      <c r="S50" t="str" cm="1">
        <f t="array" ref="S50">INDEX($N$43:$N$1000, (ROW()-ROW($S$1))*6 + 1)</f>
        <v>https://www.amazon.com/Seagate-IronWolf-Enterprise-Internal-ST18000NT001/dp/B0CRHRXYMQ/ref=zg_bs_g_amazon-renewed_d_sccl_49/130-3011150-8800723?psc</v>
      </c>
      <c r="T50" t="str" cm="1">
        <f t="array" ref="T50">INDEX($N$41:$N$1000, (ROW()-ROW($T$1))*6 + 1)</f>
        <v>Seagate IronWolf Pro, 18 TB, Enterprise NAS Internal HDD –CMR 3.5 Inch, SATA 6 Gb/s, 7,200 RPM, 256 MB Cache for RAID Network Attached Storage (Renewed)</v>
      </c>
      <c r="U50" t="str" cm="1">
        <f t="array" ref="U50">INDEX($N$40:$N$1000, (ROW()-ROW($U$1))*6 + 1)</f>
        <v>https://c.media-amazon.com/images/I/61iY+fXzomL._AC_UL600_SR600,400_.jpg</v>
      </c>
      <c r="V50" t="str" cm="1">
        <f t="array" ref="V50">INDEX($N$42:$N$1000, (ROW()-ROW($V$1))*6 + 1)</f>
        <v>Seagate-IronWolf-Enterprise-Internal-ST18000NT001</v>
      </c>
    </row>
    <row r="51" spans="1:22" x14ac:dyDescent="0.2">
      <c r="A51" t="s">
        <v>135</v>
      </c>
      <c r="E51" t="str">
        <f t="shared" ref="E51" si="9">J51&amp;$B$37&amp;B54&amp;K51</f>
        <v>&lt;a href="/Amazon_Renewed/Apple-iPhone-11-64GB-Black"&gt;&lt;div class="product-card"&gt;</v>
      </c>
      <c r="J51" t="s">
        <v>146</v>
      </c>
      <c r="K51" t="s">
        <v>145</v>
      </c>
      <c r="S51" t="str" cm="1">
        <f t="array" ref="S51">INDEX($N$43:$N$1000, (ROW()-ROW($S$1))*6 + 1)</f>
        <v>https://www.amazon.com/Texas-Instruments-Graphing-Calculator-Renewed/dp/B07QLJQB8P/ref=zg_bs_g_amazon-renewed_d_sccl_50/130-3011150-8800723?psc</v>
      </c>
      <c r="T51" t="str" cm="1">
        <f t="array" ref="T51">INDEX($N$41:$N$1000, (ROW()-ROW($T$1))*6 + 1)</f>
        <v>Texas Instruments TI-83 Plus Graphing Calculator (Renewed)</v>
      </c>
      <c r="U51" t="str" cm="1">
        <f t="array" ref="U51">INDEX($N$40:$N$1000, (ROW()-ROW($U$1))*6 + 1)</f>
        <v>https://c.media-amazon.com/images/I/91N2PmOh3UL._AC_UL600_SR600,400_.jpg</v>
      </c>
      <c r="V51" t="str" cm="1">
        <f t="array" ref="V51">INDEX($N$42:$N$1000, (ROW()-ROW($V$1))*6 + 1)</f>
        <v>Texas-Instruments-Graphing-Calculator-Renewed</v>
      </c>
    </row>
    <row r="52" spans="1:22" x14ac:dyDescent="0.2">
      <c r="A52" t="s">
        <v>197</v>
      </c>
      <c r="B52" t="str">
        <f t="shared" ref="B52" si="10">MID(A52, FIND("https://", A52), FIND(".jpg", A52) - FIND("https://", A52) + 4)</f>
        <v>https://c.media-amazon.com/images/I/612kg3rGyYL._AC_UL600_SR600,400_.jpg</v>
      </c>
      <c r="E52" t="str">
        <f t="shared" ref="E52" si="11">J52&amp;B52&amp;K52&amp;B53&amp;L52</f>
        <v>&lt;img src="https://c.media-amazon.com/images/I/612kg3rGyYL._AC_UL600_SR600,400_.jpg" alt="Apple iPhone 11, 64GB, Black - Unlocked (Renewed)" class="product-image"&gt;</v>
      </c>
      <c r="J52" t="s">
        <v>140</v>
      </c>
      <c r="K52" t="s">
        <v>141</v>
      </c>
      <c r="L52" t="s">
        <v>142</v>
      </c>
      <c r="N52" t="str">
        <f t="shared" ref="N52:N54" si="12">B52</f>
        <v>https://c.media-amazon.com/images/I/612kg3rGyYL._AC_UL600_SR600,400_.jpg</v>
      </c>
    </row>
    <row r="53" spans="1:22" x14ac:dyDescent="0.2">
      <c r="A53" t="s">
        <v>198</v>
      </c>
      <c r="B53" t="str">
        <f t="shared" ref="B53" si="13">MID(A53, FIND("""", A53, FIND("name"":", A53)) + 4, LEN(A53) - FIND("""", A53, FIND("name"":", A53)) - 5)</f>
        <v>Apple iPhone 11, 64GB, Black - Unlocked (Renewed)</v>
      </c>
      <c r="E53" t="str">
        <f t="shared" ref="E53" si="14">J53&amp;B53&amp;K53</f>
        <v>&lt;h3 class="product-title"&gt;Apple iPhone 11, 64GB, Black - Unlocked (Renewed)&lt;/h3&gt;</v>
      </c>
      <c r="J53" t="s">
        <v>144</v>
      </c>
      <c r="K53" t="s">
        <v>143</v>
      </c>
      <c r="N53" t="str">
        <f t="shared" si="12"/>
        <v>Apple iPhone 11, 64GB, Black - Unlocked (Renewed)</v>
      </c>
    </row>
    <row r="54" spans="1:22" x14ac:dyDescent="0.2">
      <c r="A54" t="s">
        <v>199</v>
      </c>
      <c r="B54" t="str">
        <f t="shared" ref="B54" si="15">MID(A54, FIND("amazon.com/", A54) + LEN("amazon.com/"), LEN(A54) - FIND("amazon.com/", A54) - LEN("amazon.com/")-1)</f>
        <v>Apple-iPhone-11-64GB-Black</v>
      </c>
      <c r="E54" t="str">
        <f t="shared" ref="E54:E55" si="16">J54</f>
        <v>&lt;/div&gt;</v>
      </c>
      <c r="J54" t="s">
        <v>111</v>
      </c>
      <c r="N54" t="str">
        <f t="shared" si="12"/>
        <v>Apple-iPhone-11-64GB-Black</v>
      </c>
    </row>
    <row r="55" spans="1:22" x14ac:dyDescent="0.2">
      <c r="A55" t="s">
        <v>200</v>
      </c>
      <c r="E55" t="str">
        <f t="shared" si="16"/>
        <v>&lt;/a&gt;</v>
      </c>
      <c r="J55" t="s">
        <v>112</v>
      </c>
      <c r="N55" t="str">
        <f t="shared" ref="N55" si="17">MID(A55, FIND("https://", A55), FIND("?psc=", A55) - FIND("https://", A55) + LEN("?psc=") - 1)</f>
        <v>https://www.amazon.com/Apple-iPhone-11-64GB-Black/dp/B07ZPKN6YR/ref=zg_bs_g_amazon-renewed_d_sccl_2/130-3011150-8800723?psc</v>
      </c>
    </row>
    <row r="56" spans="1:22" x14ac:dyDescent="0.2">
      <c r="A56" t="s">
        <v>136</v>
      </c>
    </row>
    <row r="57" spans="1:22" x14ac:dyDescent="0.2">
      <c r="A57" t="s">
        <v>135</v>
      </c>
      <c r="E57" t="str">
        <f t="shared" ref="E57" si="18">J57&amp;$B$37&amp;B60&amp;K57</f>
        <v>&lt;a href="/Amazon_Renewed/Apple-iPhone-12-Mini-Black"&gt;&lt;div class="product-card"&gt;</v>
      </c>
      <c r="J57" t="s">
        <v>146</v>
      </c>
      <c r="K57" t="s">
        <v>145</v>
      </c>
    </row>
    <row r="58" spans="1:22" x14ac:dyDescent="0.2">
      <c r="A58" t="s">
        <v>201</v>
      </c>
      <c r="B58" t="str">
        <f t="shared" ref="B58" si="19">MID(A58, FIND("https://", A58), FIND(".jpg", A58) - FIND("https://", A58) + 4)</f>
        <v>https://c.media-amazon.com/images/I/61xXeO6ojPL._AC_UL600_SR600,400_.jpg</v>
      </c>
      <c r="E58" t="str">
        <f t="shared" ref="E58" si="20">J58&amp;B58&amp;K58&amp;B59&amp;L58</f>
        <v>&lt;img src="https://c.media-amazon.com/images/I/61xXeO6ojPL._AC_UL600_SR600,400_.jpg" alt="Apple iPhone 12 Mini, 64GB, Black - Unlocked (Renewed)" class="product-image"&gt;</v>
      </c>
      <c r="J58" t="s">
        <v>140</v>
      </c>
      <c r="K58" t="s">
        <v>141</v>
      </c>
      <c r="L58" t="s">
        <v>142</v>
      </c>
      <c r="N58" t="str">
        <f t="shared" ref="N58:N60" si="21">B58</f>
        <v>https://c.media-amazon.com/images/I/61xXeO6ojPL._AC_UL600_SR600,400_.jpg</v>
      </c>
    </row>
    <row r="59" spans="1:22" x14ac:dyDescent="0.2">
      <c r="A59" t="s">
        <v>202</v>
      </c>
      <c r="B59" t="str">
        <f t="shared" ref="B59" si="22">MID(A59, FIND("""", A59, FIND("name"":", A59)) + 4, LEN(A59) - FIND("""", A59, FIND("name"":", A59)) - 5)</f>
        <v>Apple iPhone 12 Mini, 64GB, Black - Unlocked (Renewed)</v>
      </c>
      <c r="E59" t="str">
        <f t="shared" ref="E59" si="23">J59&amp;B59&amp;K59</f>
        <v>&lt;h3 class="product-title"&gt;Apple iPhone 12 Mini, 64GB, Black - Unlocked (Renewed)&lt;/h3&gt;</v>
      </c>
      <c r="J59" t="s">
        <v>144</v>
      </c>
      <c r="K59" t="s">
        <v>143</v>
      </c>
      <c r="N59" t="str">
        <f t="shared" si="21"/>
        <v>Apple iPhone 12 Mini, 64GB, Black - Unlocked (Renewed)</v>
      </c>
    </row>
    <row r="60" spans="1:22" x14ac:dyDescent="0.2">
      <c r="A60" t="s">
        <v>203</v>
      </c>
      <c r="B60" t="str">
        <f t="shared" ref="B60" si="24">MID(A60, FIND("amazon.com/", A60) + LEN("amazon.com/"), LEN(A60) - FIND("amazon.com/", A60) - LEN("amazon.com/")-1)</f>
        <v>Apple-iPhone-12-Mini-Black</v>
      </c>
      <c r="E60" t="str">
        <f t="shared" ref="E60:E61" si="25">J60</f>
        <v>&lt;/div&gt;</v>
      </c>
      <c r="J60" t="s">
        <v>111</v>
      </c>
      <c r="N60" t="str">
        <f t="shared" si="21"/>
        <v>Apple-iPhone-12-Mini-Black</v>
      </c>
    </row>
    <row r="61" spans="1:22" x14ac:dyDescent="0.2">
      <c r="A61" t="s">
        <v>204</v>
      </c>
      <c r="E61" t="str">
        <f t="shared" si="25"/>
        <v>&lt;/a&gt;</v>
      </c>
      <c r="J61" t="s">
        <v>112</v>
      </c>
      <c r="N61" t="str">
        <f t="shared" ref="N61" si="26">MID(A61, FIND("https://", A61), FIND("?psc=", A61) - FIND("https://", A61) + LEN("?psc=") - 1)</f>
        <v>https://www.amazon.com/Apple-iPhone-12-Mini-Black/dp/B08PPDJWC8/ref=zg_bs_g_amazon-renewed_d_sccl_3/130-3011150-8800723?psc</v>
      </c>
    </row>
    <row r="62" spans="1:22" x14ac:dyDescent="0.2">
      <c r="A62" t="s">
        <v>136</v>
      </c>
    </row>
    <row r="63" spans="1:22" x14ac:dyDescent="0.2">
      <c r="A63" t="s">
        <v>135</v>
      </c>
      <c r="E63" t="str">
        <f t="shared" ref="E63" si="27">J63&amp;$B$37&amp;B66&amp;K63</f>
        <v>&lt;a href="/Amazon_Renewed/Apple-iPhone-13-128GB-Midnight"&gt;&lt;div class="product-card"&gt;</v>
      </c>
      <c r="J63" t="s">
        <v>146</v>
      </c>
      <c r="K63" t="s">
        <v>145</v>
      </c>
    </row>
    <row r="64" spans="1:22" x14ac:dyDescent="0.2">
      <c r="A64" t="s">
        <v>205</v>
      </c>
      <c r="B64" t="str">
        <f t="shared" ref="B64" si="28">MID(A64, FIND("https://", A64), FIND(".jpg", A64) - FIND("https://", A64) + 4)</f>
        <v>https://c.media-amazon.com/images/I/61VuVU94RnL._AC_UL600_SR600,400_.jpg</v>
      </c>
      <c r="E64" t="str">
        <f t="shared" ref="E64" si="29">J64&amp;B64&amp;K64&amp;B65&amp;L64</f>
        <v>&lt;img src="https://c.media-amazon.com/images/I/61VuVU94RnL._AC_UL600_SR600,400_.jpg" alt="Apple iPhone 13, 128GB, Midnight - Unlocked (Renewed)" class="product-image"&gt;</v>
      </c>
      <c r="J64" t="s">
        <v>140</v>
      </c>
      <c r="K64" t="s">
        <v>141</v>
      </c>
      <c r="L64" t="s">
        <v>142</v>
      </c>
      <c r="N64" t="str">
        <f t="shared" ref="N64:N66" si="30">B64</f>
        <v>https://c.media-amazon.com/images/I/61VuVU94RnL._AC_UL600_SR600,400_.jpg</v>
      </c>
    </row>
    <row r="65" spans="1:14" x14ac:dyDescent="0.2">
      <c r="A65" t="s">
        <v>206</v>
      </c>
      <c r="B65" t="str">
        <f t="shared" ref="B65" si="31">MID(A65, FIND("""", A65, FIND("name"":", A65)) + 4, LEN(A65) - FIND("""", A65, FIND("name"":", A65)) - 5)</f>
        <v>Apple iPhone 13, 128GB, Midnight - Unlocked (Renewed)</v>
      </c>
      <c r="E65" t="str">
        <f t="shared" ref="E65" si="32">J65&amp;B65&amp;K65</f>
        <v>&lt;h3 class="product-title"&gt;Apple iPhone 13, 128GB, Midnight - Unlocked (Renewed)&lt;/h3&gt;</v>
      </c>
      <c r="J65" t="s">
        <v>144</v>
      </c>
      <c r="K65" t="s">
        <v>143</v>
      </c>
      <c r="N65" t="str">
        <f t="shared" si="30"/>
        <v>Apple iPhone 13, 128GB, Midnight - Unlocked (Renewed)</v>
      </c>
    </row>
    <row r="66" spans="1:14" x14ac:dyDescent="0.2">
      <c r="A66" t="s">
        <v>207</v>
      </c>
      <c r="B66" t="str">
        <f t="shared" ref="B66" si="33">MID(A66, FIND("amazon.com/", A66) + LEN("amazon.com/"), LEN(A66) - FIND("amazon.com/", A66) - LEN("amazon.com/")-1)</f>
        <v>Apple-iPhone-13-128GB-Midnight</v>
      </c>
      <c r="E66" t="str">
        <f t="shared" ref="E66:E67" si="34">J66</f>
        <v>&lt;/div&gt;</v>
      </c>
      <c r="J66" t="s">
        <v>111</v>
      </c>
      <c r="N66" t="str">
        <f t="shared" si="30"/>
        <v>Apple-iPhone-13-128GB-Midnight</v>
      </c>
    </row>
    <row r="67" spans="1:14" x14ac:dyDescent="0.2">
      <c r="A67" t="s">
        <v>208</v>
      </c>
      <c r="E67" t="str">
        <f t="shared" si="34"/>
        <v>&lt;/a&gt;</v>
      </c>
      <c r="J67" t="s">
        <v>112</v>
      </c>
      <c r="N67" t="str">
        <f t="shared" ref="N67" si="35">MID(A67, FIND("https://", A67), FIND("?psc=", A67) - FIND("https://", A67) + LEN("?psc=") - 1)</f>
        <v>https://www.amazon.com/Apple-iPhone-13-128GB-Midnight/dp/B09LNW3CY2/ref=zg_bs_g_amazon-renewed_d_sccl_4/130-3011150-8800723?psc</v>
      </c>
    </row>
    <row r="68" spans="1:14" x14ac:dyDescent="0.2">
      <c r="A68" t="s">
        <v>136</v>
      </c>
    </row>
    <row r="69" spans="1:14" x14ac:dyDescent="0.2">
      <c r="A69" t="s">
        <v>135</v>
      </c>
      <c r="E69" t="str">
        <f t="shared" ref="E69" si="36">J69&amp;$B$37&amp;B72&amp;K69</f>
        <v>&lt;a href="/Amazon_Renewed/Apple-iPhone-SE-64GB-White"&gt;&lt;div class="product-card"&gt;</v>
      </c>
      <c r="J69" t="s">
        <v>146</v>
      </c>
      <c r="K69" t="s">
        <v>145</v>
      </c>
    </row>
    <row r="70" spans="1:14" x14ac:dyDescent="0.2">
      <c r="A70" t="s">
        <v>209</v>
      </c>
      <c r="B70" t="str">
        <f t="shared" ref="B70" si="37">MID(A70, FIND("https://", A70), FIND(".jpg", A70) - FIND("https://", A70) + 4)</f>
        <v>https://c.media-amazon.com/images/I/61TcrRQBv0L._AC_UL600_SR600,400_.jpg</v>
      </c>
      <c r="E70" t="str">
        <f t="shared" ref="E70" si="38">J70&amp;B70&amp;K70&amp;B71&amp;L70</f>
        <v>&lt;img src="https://c.media-amazon.com/images/I/61TcrRQBv0L._AC_UL600_SR600,400_.jpg" alt="Apple iPhone SE (2nd Generation), US Version, 64GB, White - Unlocked (Renewed)" class="product-image"&gt;</v>
      </c>
      <c r="J70" t="s">
        <v>140</v>
      </c>
      <c r="K70" t="s">
        <v>141</v>
      </c>
      <c r="L70" t="s">
        <v>142</v>
      </c>
      <c r="N70" t="str">
        <f t="shared" ref="N70:N72" si="39">B70</f>
        <v>https://c.media-amazon.com/images/I/61TcrRQBv0L._AC_UL600_SR600,400_.jpg</v>
      </c>
    </row>
    <row r="71" spans="1:14" x14ac:dyDescent="0.2">
      <c r="A71" t="s">
        <v>210</v>
      </c>
      <c r="B71" t="str">
        <f t="shared" ref="B71" si="40">MID(A71, FIND("""", A71, FIND("name"":", A71)) + 4, LEN(A71) - FIND("""", A71, FIND("name"":", A71)) - 5)</f>
        <v>Apple iPhone SE (2nd Generation), US Version, 64GB, White - Unlocked (Renewed)</v>
      </c>
      <c r="E71" t="str">
        <f t="shared" ref="E71" si="41">J71&amp;B71&amp;K71</f>
        <v>&lt;h3 class="product-title"&gt;Apple iPhone SE (2nd Generation), US Version, 64GB, White - Unlocked (Renewed)&lt;/h3&gt;</v>
      </c>
      <c r="J71" t="s">
        <v>144</v>
      </c>
      <c r="K71" t="s">
        <v>143</v>
      </c>
      <c r="N71" t="str">
        <f t="shared" si="39"/>
        <v>Apple iPhone SE (2nd Generation), US Version, 64GB, White - Unlocked (Renewed)</v>
      </c>
    </row>
    <row r="72" spans="1:14" x14ac:dyDescent="0.2">
      <c r="A72" t="s">
        <v>211</v>
      </c>
      <c r="B72" t="str">
        <f t="shared" ref="B72" si="42">MID(A72, FIND("amazon.com/", A72) + LEN("amazon.com/"), LEN(A72) - FIND("amazon.com/", A72) - LEN("amazon.com/")-1)</f>
        <v>Apple-iPhone-SE-64GB-White</v>
      </c>
      <c r="E72" t="str">
        <f t="shared" ref="E72:E73" si="43">J72</f>
        <v>&lt;/div&gt;</v>
      </c>
      <c r="J72" t="s">
        <v>111</v>
      </c>
      <c r="N72" t="str">
        <f t="shared" si="39"/>
        <v>Apple-iPhone-SE-64GB-White</v>
      </c>
    </row>
    <row r="73" spans="1:14" x14ac:dyDescent="0.2">
      <c r="A73" t="s">
        <v>212</v>
      </c>
      <c r="E73" t="str">
        <f t="shared" si="43"/>
        <v>&lt;/a&gt;</v>
      </c>
      <c r="J73" t="s">
        <v>112</v>
      </c>
      <c r="N73" t="str">
        <f t="shared" ref="N73" si="44">MID(A73, FIND("https://", A73), FIND("?psc=", A73) - FIND("https://", A73) + LEN("?psc=") - 1)</f>
        <v>https://www.amazon.com/Apple-iPhone-SE-64GB-White/dp/B088NQSLGN/ref=zg_bs_g_amazon-renewed_d_sccl_5/130-3011150-8800723?psc</v>
      </c>
    </row>
    <row r="74" spans="1:14" x14ac:dyDescent="0.2">
      <c r="A74" t="s">
        <v>136</v>
      </c>
    </row>
    <row r="75" spans="1:14" x14ac:dyDescent="0.2">
      <c r="A75" t="s">
        <v>135</v>
      </c>
      <c r="E75" t="str">
        <f t="shared" ref="E75" si="45">J75&amp;$B$37&amp;B78&amp;K75</f>
        <v>&lt;a href="/Amazon_Renewed/Beats-Studio-Pro-Cancelling-Headphones"&gt;&lt;div class="product-card"&gt;</v>
      </c>
      <c r="J75" t="s">
        <v>146</v>
      </c>
      <c r="K75" t="s">
        <v>145</v>
      </c>
    </row>
    <row r="76" spans="1:14" x14ac:dyDescent="0.2">
      <c r="A76" t="s">
        <v>213</v>
      </c>
      <c r="B76" t="str">
        <f t="shared" ref="B76" si="46">MID(A76, FIND("https://", A76), FIND(".jpg", A76) - FIND("https://", A76) + 4)</f>
        <v>https://c.media-amazon.com/images/I/61u-OaDSfQL._AC_UL600_SR600,400_.jpg</v>
      </c>
      <c r="E76" t="str">
        <f t="shared" ref="E76" si="47">J76&amp;B76&amp;K76&amp;B77&amp;L76</f>
        <v>&lt;img src="https://c.media-amazon.com/images/I/61u-OaDSfQL._AC_UL600_SR600,400_.jpg" alt="Beats Studio Pro - Wireless Bluetooth Noise Cancelling Headphones - Black (Renewed)" class="product-image"&gt;</v>
      </c>
      <c r="J76" t="s">
        <v>140</v>
      </c>
      <c r="K76" t="s">
        <v>141</v>
      </c>
      <c r="L76" t="s">
        <v>142</v>
      </c>
      <c r="N76" t="str">
        <f t="shared" ref="N76:N78" si="48">B76</f>
        <v>https://c.media-amazon.com/images/I/61u-OaDSfQL._AC_UL600_SR600,400_.jpg</v>
      </c>
    </row>
    <row r="77" spans="1:14" x14ac:dyDescent="0.2">
      <c r="A77" t="s">
        <v>214</v>
      </c>
      <c r="B77" t="str">
        <f t="shared" ref="B77" si="49">MID(A77, FIND("""", A77, FIND("name"":", A77)) + 4, LEN(A77) - FIND("""", A77, FIND("name"":", A77)) - 5)</f>
        <v>Beats Studio Pro - Wireless Bluetooth Noise Cancelling Headphones - Black (Renewed)</v>
      </c>
      <c r="E77" t="str">
        <f t="shared" ref="E77" si="50">J77&amp;B77&amp;K77</f>
        <v>&lt;h3 class="product-title"&gt;Beats Studio Pro - Wireless Bluetooth Noise Cancelling Headphones - Black (Renewed)&lt;/h3&gt;</v>
      </c>
      <c r="J77" t="s">
        <v>144</v>
      </c>
      <c r="K77" t="s">
        <v>143</v>
      </c>
      <c r="N77" t="str">
        <f t="shared" si="48"/>
        <v>Beats Studio Pro - Wireless Bluetooth Noise Cancelling Headphones - Black (Renewed)</v>
      </c>
    </row>
    <row r="78" spans="1:14" x14ac:dyDescent="0.2">
      <c r="A78" t="s">
        <v>215</v>
      </c>
      <c r="B78" t="str">
        <f t="shared" ref="B78" si="51">MID(A78, FIND("amazon.com/", A78) + LEN("amazon.com/"), LEN(A78) - FIND("amazon.com/", A78) - LEN("amazon.com/")-1)</f>
        <v>Beats-Studio-Pro-Cancelling-Headphones</v>
      </c>
      <c r="E78" t="str">
        <f t="shared" ref="E78:E79" si="52">J78</f>
        <v>&lt;/div&gt;</v>
      </c>
      <c r="J78" t="s">
        <v>111</v>
      </c>
      <c r="N78" t="str">
        <f t="shared" si="48"/>
        <v>Beats-Studio-Pro-Cancelling-Headphones</v>
      </c>
    </row>
    <row r="79" spans="1:14" x14ac:dyDescent="0.2">
      <c r="A79" t="s">
        <v>216</v>
      </c>
      <c r="E79" t="str">
        <f t="shared" si="52"/>
        <v>&lt;/a&gt;</v>
      </c>
      <c r="J79" t="s">
        <v>112</v>
      </c>
      <c r="N79" t="str">
        <f t="shared" ref="N79" si="53">MID(A79, FIND("https://", A79), FIND("?psc=", A79) - FIND("https://", A79) + LEN("?psc=") - 1)</f>
        <v>https://www.amazon.com/Beats-Studio-Pro-Cancelling-Headphones/dp/B0CGKG9NSY/ref=zg_bs_g_amazon-renewed_d_sccl_6/130-3011150-8800723?psc</v>
      </c>
    </row>
    <row r="80" spans="1:14" x14ac:dyDescent="0.2">
      <c r="A80" t="s">
        <v>136</v>
      </c>
    </row>
    <row r="81" spans="1:14" x14ac:dyDescent="0.2">
      <c r="A81" t="s">
        <v>135</v>
      </c>
      <c r="E81" t="str">
        <f t="shared" ref="E81" si="54">J81&amp;$B$37&amp;B84&amp;K81</f>
        <v>&lt;a href="/Amazon_Renewed/Apple-iPad-10-2-Inch-Wi-Fi-32GB"&gt;&lt;div class="product-card"&gt;</v>
      </c>
      <c r="J81" t="s">
        <v>146</v>
      </c>
      <c r="K81" t="s">
        <v>145</v>
      </c>
    </row>
    <row r="82" spans="1:14" x14ac:dyDescent="0.2">
      <c r="A82" t="s">
        <v>217</v>
      </c>
      <c r="B82" t="str">
        <f t="shared" ref="B82" si="55">MID(A82, FIND("https://", A82), FIND(".jpg", A82) - FIND("https://", A82) + 4)</f>
        <v>https://c.media-amazon.com/images/I/61m8rRc8RfL._AC_UL600_SR600,400_.jpg</v>
      </c>
      <c r="E82" t="str">
        <f t="shared" ref="E82" si="56">J82&amp;B82&amp;K82&amp;B83&amp;L82</f>
        <v>&lt;img src="https://c.media-amazon.com/images/I/61m8rRc8RfL._AC_UL600_SR600,400_.jpg" alt="Apple iPad (10.2-Inch, Wi-Fi, 32GB) - Space Gray (Renewed)" class="product-image"&gt;</v>
      </c>
      <c r="J82" t="s">
        <v>140</v>
      </c>
      <c r="K82" t="s">
        <v>141</v>
      </c>
      <c r="L82" t="s">
        <v>142</v>
      </c>
      <c r="N82" t="str">
        <f t="shared" ref="N82:N84" si="57">B82</f>
        <v>https://c.media-amazon.com/images/I/61m8rRc8RfL._AC_UL600_SR600,400_.jpg</v>
      </c>
    </row>
    <row r="83" spans="1:14" x14ac:dyDescent="0.2">
      <c r="A83" t="s">
        <v>218</v>
      </c>
      <c r="B83" t="str">
        <f t="shared" ref="B83" si="58">MID(A83, FIND("""", A83, FIND("name"":", A83)) + 4, LEN(A83) - FIND("""", A83, FIND("name"":", A83)) - 5)</f>
        <v>Apple iPad (10.2-Inch, Wi-Fi, 32GB) - Space Gray (Renewed)</v>
      </c>
      <c r="E83" t="str">
        <f t="shared" ref="E83" si="59">J83&amp;B83&amp;K83</f>
        <v>&lt;h3 class="product-title"&gt;Apple iPad (10.2-Inch, Wi-Fi, 32GB) - Space Gray (Renewed)&lt;/h3&gt;</v>
      </c>
      <c r="J83" t="s">
        <v>144</v>
      </c>
      <c r="K83" t="s">
        <v>143</v>
      </c>
      <c r="N83" t="str">
        <f t="shared" si="57"/>
        <v>Apple iPad (10.2-Inch, Wi-Fi, 32GB) - Space Gray (Renewed)</v>
      </c>
    </row>
    <row r="84" spans="1:14" x14ac:dyDescent="0.2">
      <c r="A84" t="s">
        <v>219</v>
      </c>
      <c r="B84" t="str">
        <f t="shared" ref="B84" si="60">MID(A84, FIND("amazon.com/", A84) + LEN("amazon.com/"), LEN(A84) - FIND("amazon.com/", A84) - LEN("amazon.com/")-1)</f>
        <v>Apple-iPad-10-2-Inch-Wi-Fi-32GB</v>
      </c>
      <c r="E84" t="str">
        <f t="shared" ref="E84:E85" si="61">J84</f>
        <v>&lt;/div&gt;</v>
      </c>
      <c r="J84" t="s">
        <v>111</v>
      </c>
      <c r="N84" t="str">
        <f t="shared" si="57"/>
        <v>Apple-iPad-10-2-Inch-Wi-Fi-32GB</v>
      </c>
    </row>
    <row r="85" spans="1:14" x14ac:dyDescent="0.2">
      <c r="A85" t="s">
        <v>220</v>
      </c>
      <c r="E85" t="str">
        <f t="shared" si="61"/>
        <v>&lt;/a&gt;</v>
      </c>
      <c r="J85" t="s">
        <v>112</v>
      </c>
      <c r="N85" t="str">
        <f t="shared" ref="N85" si="62">MID(A85, FIND("https://", A85), FIND("?psc=", A85) - FIND("https://", A85) + LEN("?psc=") - 1)</f>
        <v>https://www.amazon.com/Apple-iPad-10-2-Inch-Wi-Fi-32GB/dp/B08264XHCZ/ref=zg_bs_g_amazon-renewed_d_sccl_7/130-3011150-8800723?psc</v>
      </c>
    </row>
    <row r="86" spans="1:14" x14ac:dyDescent="0.2">
      <c r="A86" t="s">
        <v>136</v>
      </c>
    </row>
    <row r="87" spans="1:14" x14ac:dyDescent="0.2">
      <c r="A87" t="s">
        <v>135</v>
      </c>
      <c r="E87" t="str">
        <f t="shared" ref="E87" si="63">J87&amp;$B$37&amp;B90&amp;K87</f>
        <v>&lt;a href="/Amazon_Renewed/Apple-Watch-GPS-40mm-Aluminum"&gt;&lt;div class="product-card"&gt;</v>
      </c>
      <c r="J87" t="s">
        <v>146</v>
      </c>
      <c r="K87" t="s">
        <v>145</v>
      </c>
    </row>
    <row r="88" spans="1:14" x14ac:dyDescent="0.2">
      <c r="A88" t="s">
        <v>221</v>
      </c>
      <c r="B88" t="str">
        <f t="shared" ref="B88" si="64">MID(A88, FIND("https://", A88), FIND(".jpg", A88) - FIND("https://", A88) + 4)</f>
        <v>https://c.media-amazon.com/images/I/51ZO97Hm0EL._AC_UL600_SR600,400_.jpg</v>
      </c>
      <c r="E88" t="str">
        <f t="shared" ref="E88" si="65">J88&amp;B88&amp;K88&amp;B89&amp;L88</f>
        <v>&lt;img src="https://c.media-amazon.com/images/I/51ZO97Hm0EL._AC_UL600_SR600,400_.jpg" alt="Apple Watch Series 4 (GPS, 40MM) - Silver Aluminum Case with White Sport Band (Renewed)" class="product-image"&gt;</v>
      </c>
      <c r="J88" t="s">
        <v>140</v>
      </c>
      <c r="K88" t="s">
        <v>141</v>
      </c>
      <c r="L88" t="s">
        <v>142</v>
      </c>
      <c r="N88" t="str">
        <f t="shared" ref="N88:N90" si="66">B88</f>
        <v>https://c.media-amazon.com/images/I/51ZO97Hm0EL._AC_UL600_SR600,400_.jpg</v>
      </c>
    </row>
    <row r="89" spans="1:14" x14ac:dyDescent="0.2">
      <c r="A89" t="s">
        <v>222</v>
      </c>
      <c r="B89" t="str">
        <f t="shared" ref="B89" si="67">MID(A89, FIND("""", A89, FIND("name"":", A89)) + 4, LEN(A89) - FIND("""", A89, FIND("name"":", A89)) - 5)</f>
        <v>Apple Watch Series 4 (GPS, 40MM) - Silver Aluminum Case with White Sport Band (Renewed)</v>
      </c>
      <c r="E89" t="str">
        <f t="shared" ref="E89" si="68">J89&amp;B89&amp;K89</f>
        <v>&lt;h3 class="product-title"&gt;Apple Watch Series 4 (GPS, 40MM) - Silver Aluminum Case with White Sport Band (Renewed)&lt;/h3&gt;</v>
      </c>
      <c r="J89" t="s">
        <v>144</v>
      </c>
      <c r="K89" t="s">
        <v>143</v>
      </c>
      <c r="N89" t="str">
        <f t="shared" si="66"/>
        <v>Apple Watch Series 4 (GPS, 40MM) - Silver Aluminum Case with White Sport Band (Renewed)</v>
      </c>
    </row>
    <row r="90" spans="1:14" x14ac:dyDescent="0.2">
      <c r="A90" t="s">
        <v>223</v>
      </c>
      <c r="B90" t="str">
        <f t="shared" ref="B90" si="69">MID(A90, FIND("amazon.com/", A90) + LEN("amazon.com/"), LEN(A90) - FIND("amazon.com/", A90) - LEN("amazon.com/")-1)</f>
        <v>Apple-Watch-GPS-40mm-Aluminum</v>
      </c>
      <c r="E90" t="str">
        <f t="shared" ref="E90:E91" si="70">J90</f>
        <v>&lt;/div&gt;</v>
      </c>
      <c r="J90" t="s">
        <v>111</v>
      </c>
      <c r="N90" t="str">
        <f t="shared" si="66"/>
        <v>Apple-Watch-GPS-40mm-Aluminum</v>
      </c>
    </row>
    <row r="91" spans="1:14" x14ac:dyDescent="0.2">
      <c r="A91" t="s">
        <v>224</v>
      </c>
      <c r="E91" t="str">
        <f t="shared" si="70"/>
        <v>&lt;/a&gt;</v>
      </c>
      <c r="J91" t="s">
        <v>112</v>
      </c>
      <c r="N91" t="str">
        <f t="shared" ref="N91" si="71">MID(A91, FIND("https://", A91), FIND("?psc=", A91) - FIND("https://", A91) + LEN("?psc=") - 1)</f>
        <v>https://www.amazon.com/Apple-Watch-GPS-40mm-Aluminum/dp/B07P6N1FKS/ref=zg_bs_g_amazon-renewed_d_sccl_8/130-3011150-8800723?psc</v>
      </c>
    </row>
    <row r="92" spans="1:14" x14ac:dyDescent="0.2">
      <c r="A92" t="s">
        <v>136</v>
      </c>
    </row>
    <row r="93" spans="1:14" x14ac:dyDescent="0.2">
      <c r="A93" t="s">
        <v>135</v>
      </c>
      <c r="E93" t="str">
        <f t="shared" ref="E93" si="72">J93&amp;$B$37&amp;B96&amp;K93</f>
        <v>&lt;a href="/Amazon_Renewed/Apple-iPhone-128GB-Pacific-Blue"&gt;&lt;div class="product-card"&gt;</v>
      </c>
      <c r="J93" t="s">
        <v>146</v>
      </c>
      <c r="K93" t="s">
        <v>145</v>
      </c>
    </row>
    <row r="94" spans="1:14" x14ac:dyDescent="0.2">
      <c r="A94" t="s">
        <v>225</v>
      </c>
      <c r="B94" t="str">
        <f t="shared" ref="B94" si="73">MID(A94, FIND("https://", A94), FIND(".jpg", A94) - FIND("https://", A94) + 4)</f>
        <v>https://c.media-amazon.com/images/I/51n-83C8HYL._AC_UL600_SR600,400_.jpg</v>
      </c>
      <c r="E94" t="str">
        <f t="shared" ref="E94" si="74">J94&amp;B94&amp;K94&amp;B95&amp;L94</f>
        <v>&lt;img src="https://c.media-amazon.com/images/I/51n-83C8HYL._AC_UL600_SR600,400_.jpg" alt="Apple iPhone 12 Pro, 128GB, Pacific Blue - Fully Unlocked (Renewed)" class="product-image"&gt;</v>
      </c>
      <c r="J94" t="s">
        <v>140</v>
      </c>
      <c r="K94" t="s">
        <v>141</v>
      </c>
      <c r="L94" t="s">
        <v>142</v>
      </c>
      <c r="N94" t="str">
        <f t="shared" ref="N94:N96" si="75">B94</f>
        <v>https://c.media-amazon.com/images/I/51n-83C8HYL._AC_UL600_SR600,400_.jpg</v>
      </c>
    </row>
    <row r="95" spans="1:14" x14ac:dyDescent="0.2">
      <c r="A95" t="s">
        <v>226</v>
      </c>
      <c r="B95" t="str">
        <f t="shared" ref="B95" si="76">MID(A95, FIND("""", A95, FIND("name"":", A95)) + 4, LEN(A95) - FIND("""", A95, FIND("name"":", A95)) - 5)</f>
        <v>Apple iPhone 12 Pro, 128GB, Pacific Blue - Fully Unlocked (Renewed)</v>
      </c>
      <c r="E95" t="str">
        <f t="shared" ref="E95" si="77">J95&amp;B95&amp;K95</f>
        <v>&lt;h3 class="product-title"&gt;Apple iPhone 12 Pro, 128GB, Pacific Blue - Fully Unlocked (Renewed)&lt;/h3&gt;</v>
      </c>
      <c r="J95" t="s">
        <v>144</v>
      </c>
      <c r="K95" t="s">
        <v>143</v>
      </c>
      <c r="N95" t="str">
        <f t="shared" si="75"/>
        <v>Apple iPhone 12 Pro, 128GB, Pacific Blue - Fully Unlocked (Renewed)</v>
      </c>
    </row>
    <row r="96" spans="1:14" x14ac:dyDescent="0.2">
      <c r="A96" t="s">
        <v>227</v>
      </c>
      <c r="B96" t="str">
        <f t="shared" ref="B96" si="78">MID(A96, FIND("amazon.com/", A96) + LEN("amazon.com/"), LEN(A96) - FIND("amazon.com/", A96) - LEN("amazon.com/")-1)</f>
        <v>Apple-iPhone-128GB-Pacific-Blue</v>
      </c>
      <c r="E96" t="str">
        <f t="shared" ref="E96:E97" si="79">J96</f>
        <v>&lt;/div&gt;</v>
      </c>
      <c r="J96" t="s">
        <v>111</v>
      </c>
      <c r="N96" t="str">
        <f t="shared" si="75"/>
        <v>Apple-iPhone-128GB-Pacific-Blue</v>
      </c>
    </row>
    <row r="97" spans="1:14" x14ac:dyDescent="0.2">
      <c r="A97" t="s">
        <v>228</v>
      </c>
      <c r="E97" t="str">
        <f t="shared" si="79"/>
        <v>&lt;/a&gt;</v>
      </c>
      <c r="J97" t="s">
        <v>112</v>
      </c>
      <c r="N97" t="str">
        <f t="shared" ref="N97" si="80">MID(A97, FIND("https://", A97), FIND("?psc=", A97) - FIND("https://", A97) + LEN("?psc=") - 1)</f>
        <v>https://www.amazon.com/Apple-iPhone-128GB-Pacific-Blue/dp/B08PMYLKVF/ref=zg_bs_g_amazon-renewed_d_sccl_9/130-3011150-8800723?psc</v>
      </c>
    </row>
    <row r="98" spans="1:14" x14ac:dyDescent="0.2">
      <c r="A98" t="s">
        <v>136</v>
      </c>
    </row>
    <row r="99" spans="1:14" x14ac:dyDescent="0.2">
      <c r="A99" t="s">
        <v>135</v>
      </c>
      <c r="E99" t="str">
        <f t="shared" ref="E99" si="81">J99&amp;$B$37&amp;B102&amp;K99</f>
        <v>&lt;a href="/Amazon_Renewed/Apple-iPhone-XR-Fully-Unlocked"&gt;&lt;div class="product-card"&gt;</v>
      </c>
      <c r="J99" t="s">
        <v>146</v>
      </c>
      <c r="K99" t="s">
        <v>145</v>
      </c>
    </row>
    <row r="100" spans="1:14" x14ac:dyDescent="0.2">
      <c r="A100" t="s">
        <v>229</v>
      </c>
      <c r="B100" t="str">
        <f t="shared" ref="B100" si="82">MID(A100, FIND("https://", A100), FIND(".jpg", A100) - FIND("https://", A100) + 4)</f>
        <v>https://c.media-amazon.com/images/I/717KHGCJ6eL._AC_UL600_SR600,400_.jpg</v>
      </c>
      <c r="E100" t="str">
        <f t="shared" ref="E100" si="83">J100&amp;B100&amp;K100&amp;B101&amp;L100</f>
        <v>&lt;img src="https://c.media-amazon.com/images/I/717KHGCJ6eL._AC_UL600_SR600,400_.jpg" alt="Apple iPhone XR, 64GB, Black - Unlocked (Renewed)" class="product-image"&gt;</v>
      </c>
      <c r="J100" t="s">
        <v>140</v>
      </c>
      <c r="K100" t="s">
        <v>141</v>
      </c>
      <c r="L100" t="s">
        <v>142</v>
      </c>
      <c r="N100" t="str">
        <f t="shared" ref="N100:N102" si="84">B100</f>
        <v>https://c.media-amazon.com/images/I/717KHGCJ6eL._AC_UL600_SR600,400_.jpg</v>
      </c>
    </row>
    <row r="101" spans="1:14" x14ac:dyDescent="0.2">
      <c r="A101" t="s">
        <v>230</v>
      </c>
      <c r="B101" t="str">
        <f t="shared" ref="B101" si="85">MID(A101, FIND("""", A101, FIND("name"":", A101)) + 4, LEN(A101) - FIND("""", A101, FIND("name"":", A101)) - 5)</f>
        <v>Apple iPhone XR, 64GB, Black - Unlocked (Renewed)</v>
      </c>
      <c r="E101" t="str">
        <f t="shared" ref="E101" si="86">J101&amp;B101&amp;K101</f>
        <v>&lt;h3 class="product-title"&gt;Apple iPhone XR, 64GB, Black - Unlocked (Renewed)&lt;/h3&gt;</v>
      </c>
      <c r="J101" t="s">
        <v>144</v>
      </c>
      <c r="K101" t="s">
        <v>143</v>
      </c>
      <c r="N101" t="str">
        <f t="shared" si="84"/>
        <v>Apple iPhone XR, 64GB, Black - Unlocked (Renewed)</v>
      </c>
    </row>
    <row r="102" spans="1:14" x14ac:dyDescent="0.2">
      <c r="A102" t="s">
        <v>231</v>
      </c>
      <c r="B102" t="str">
        <f t="shared" ref="B102" si="87">MID(A102, FIND("amazon.com/", A102) + LEN("amazon.com/"), LEN(A102) - FIND("amazon.com/", A102) - LEN("amazon.com/")-1)</f>
        <v>Apple-iPhone-XR-Fully-Unlocked</v>
      </c>
      <c r="E102" t="str">
        <f t="shared" ref="E102:E103" si="88">J102</f>
        <v>&lt;/div&gt;</v>
      </c>
      <c r="J102" t="s">
        <v>111</v>
      </c>
      <c r="N102" t="str">
        <f t="shared" si="84"/>
        <v>Apple-iPhone-XR-Fully-Unlocked</v>
      </c>
    </row>
    <row r="103" spans="1:14" x14ac:dyDescent="0.2">
      <c r="A103" t="s">
        <v>232</v>
      </c>
      <c r="E103" t="str">
        <f t="shared" si="88"/>
        <v>&lt;/a&gt;</v>
      </c>
      <c r="J103" t="s">
        <v>112</v>
      </c>
      <c r="N103" t="str">
        <f t="shared" ref="N103" si="89">MID(A103, FIND("https://", A103), FIND("?psc=", A103) - FIND("https://", A103) + LEN("?psc=") - 1)</f>
        <v>https://www.amazon.com/Apple-iPhone-XR-Fully-Unlocked/dp/B07P6Y7954/ref=zg_bs_g_amazon-renewed_d_sccl_10/130-3011150-8800723?psc</v>
      </c>
    </row>
    <row r="104" spans="1:14" x14ac:dyDescent="0.2">
      <c r="A104" t="s">
        <v>136</v>
      </c>
    </row>
    <row r="105" spans="1:14" x14ac:dyDescent="0.2">
      <c r="A105" t="s">
        <v>135</v>
      </c>
      <c r="E105" t="str">
        <f t="shared" ref="E105" si="90">J105&amp;$B$37&amp;B108&amp;K105</f>
        <v>&lt;a href="/Amazon_Renewed/Apple-AirPods-Max-Space-Renewed"&gt;&lt;div class="product-card"&gt;</v>
      </c>
      <c r="J105" t="s">
        <v>146</v>
      </c>
      <c r="K105" t="s">
        <v>145</v>
      </c>
    </row>
    <row r="106" spans="1:14" x14ac:dyDescent="0.2">
      <c r="A106" t="s">
        <v>233</v>
      </c>
      <c r="B106" t="str">
        <f t="shared" ref="B106" si="91">MID(A106, FIND("https://", A106), FIND(".jpg", A106) - FIND("https://", A106) + 4)</f>
        <v>https://c.media-amazon.com/images/I/81fSoQd7nsL._AC_UL600_SR600,400_.jpg</v>
      </c>
      <c r="E106" t="str">
        <f t="shared" ref="E106" si="92">J106&amp;B106&amp;K106&amp;B107&amp;L106</f>
        <v>&lt;img src="https://c.media-amazon.com/images/I/81fSoQd7nsL._AC_UL600_SR600,400_.jpg" alt="Apple AirPods Max - Space Gray (Renewed)" class="product-image"&gt;</v>
      </c>
      <c r="J106" t="s">
        <v>140</v>
      </c>
      <c r="K106" t="s">
        <v>141</v>
      </c>
      <c r="L106" t="s">
        <v>142</v>
      </c>
      <c r="N106" t="str">
        <f t="shared" ref="N106:N108" si="93">B106</f>
        <v>https://c.media-amazon.com/images/I/81fSoQd7nsL._AC_UL600_SR600,400_.jpg</v>
      </c>
    </row>
    <row r="107" spans="1:14" x14ac:dyDescent="0.2">
      <c r="A107" t="s">
        <v>234</v>
      </c>
      <c r="B107" t="str">
        <f t="shared" ref="B107" si="94">MID(A107, FIND("""", A107, FIND("name"":", A107)) + 4, LEN(A107) - FIND("""", A107, FIND("name"":", A107)) - 5)</f>
        <v>Apple AirPods Max - Space Gray (Renewed)</v>
      </c>
      <c r="E107" t="str">
        <f t="shared" ref="E107" si="95">J107&amp;B107&amp;K107</f>
        <v>&lt;h3 class="product-title"&gt;Apple AirPods Max - Space Gray (Renewed)&lt;/h3&gt;</v>
      </c>
      <c r="J107" t="s">
        <v>144</v>
      </c>
      <c r="K107" t="s">
        <v>143</v>
      </c>
      <c r="N107" t="str">
        <f t="shared" si="93"/>
        <v>Apple AirPods Max - Space Gray (Renewed)</v>
      </c>
    </row>
    <row r="108" spans="1:14" x14ac:dyDescent="0.2">
      <c r="A108" t="s">
        <v>235</v>
      </c>
      <c r="B108" t="str">
        <f t="shared" ref="B108" si="96">MID(A108, FIND("amazon.com/", A108) + LEN("amazon.com/"), LEN(A108) - FIND("amazon.com/", A108) - LEN("amazon.com/")-1)</f>
        <v>Apple-AirPods-Max-Space-Renewed</v>
      </c>
      <c r="E108" t="str">
        <f t="shared" ref="E108:E109" si="97">J108</f>
        <v>&lt;/div&gt;</v>
      </c>
      <c r="J108" t="s">
        <v>111</v>
      </c>
      <c r="N108" t="str">
        <f t="shared" si="93"/>
        <v>Apple-AirPods-Max-Space-Renewed</v>
      </c>
    </row>
    <row r="109" spans="1:14" x14ac:dyDescent="0.2">
      <c r="A109" t="s">
        <v>236</v>
      </c>
      <c r="E109" t="str">
        <f t="shared" si="97"/>
        <v>&lt;/a&gt;</v>
      </c>
      <c r="J109" t="s">
        <v>112</v>
      </c>
      <c r="N109" t="str">
        <f t="shared" ref="N109" si="98">MID(A109, FIND("https://", A109), FIND("?psc=", A109) - FIND("https://", A109) + LEN("?psc=") - 1)</f>
        <v>https://www.amazon.com/Apple-AirPods-Max-Space-Renewed/dp/B08XY48BJD/ref=zg_bs_g_amazon-renewed_d_sccl_11/130-3011150-8800723?psc</v>
      </c>
    </row>
    <row r="110" spans="1:14" x14ac:dyDescent="0.2">
      <c r="A110" t="s">
        <v>136</v>
      </c>
    </row>
    <row r="111" spans="1:14" x14ac:dyDescent="0.2">
      <c r="A111" t="s">
        <v>135</v>
      </c>
      <c r="E111" t="str">
        <f t="shared" ref="E111" si="99">J111&amp;$B$37&amp;B114&amp;K111</f>
        <v>&lt;a href="/Amazon_Renewed/Apple-iPhone-14-128GB-Midnight"&gt;&lt;div class="product-card"&gt;</v>
      </c>
      <c r="J111" t="s">
        <v>146</v>
      </c>
      <c r="K111" t="s">
        <v>145</v>
      </c>
    </row>
    <row r="112" spans="1:14" x14ac:dyDescent="0.2">
      <c r="A112" t="s">
        <v>237</v>
      </c>
      <c r="B112" t="str">
        <f t="shared" ref="B112" si="100">MID(A112, FIND("https://", A112), FIND(".jpg", A112) - FIND("https://", A112) + 4)</f>
        <v>https://c.media-amazon.com/images/I/618h-H-R+ZL._AC_UL600_SR600,400_.jpg</v>
      </c>
      <c r="E112" t="str">
        <f t="shared" ref="E112" si="101">J112&amp;B112&amp;K112&amp;B113&amp;L112</f>
        <v>&lt;img src="https://c.media-amazon.com/images/I/618h-H-R+ZL._AC_UL600_SR600,400_.jpg" alt="Apple iPhone 14, 128GB, Midnight - Unlocked (Renewed)" class="product-image"&gt;</v>
      </c>
      <c r="J112" t="s">
        <v>140</v>
      </c>
      <c r="K112" t="s">
        <v>141</v>
      </c>
      <c r="L112" t="s">
        <v>142</v>
      </c>
      <c r="N112" t="str">
        <f t="shared" ref="N112:N114" si="102">B112</f>
        <v>https://c.media-amazon.com/images/I/618h-H-R+ZL._AC_UL600_SR600,400_.jpg</v>
      </c>
    </row>
    <row r="113" spans="1:14" x14ac:dyDescent="0.2">
      <c r="A113" t="s">
        <v>238</v>
      </c>
      <c r="B113" t="str">
        <f t="shared" ref="B113" si="103">MID(A113, FIND("""", A113, FIND("name"":", A113)) + 4, LEN(A113) - FIND("""", A113, FIND("name"":", A113)) - 5)</f>
        <v>Apple iPhone 14, 128GB, Midnight - Unlocked (Renewed)</v>
      </c>
      <c r="E113" t="str">
        <f t="shared" ref="E113" si="104">J113&amp;B113&amp;K113</f>
        <v>&lt;h3 class="product-title"&gt;Apple iPhone 14, 128GB, Midnight - Unlocked (Renewed)&lt;/h3&gt;</v>
      </c>
      <c r="J113" t="s">
        <v>144</v>
      </c>
      <c r="K113" t="s">
        <v>143</v>
      </c>
      <c r="N113" t="str">
        <f t="shared" si="102"/>
        <v>Apple iPhone 14, 128GB, Midnight - Unlocked (Renewed)</v>
      </c>
    </row>
    <row r="114" spans="1:14" x14ac:dyDescent="0.2">
      <c r="A114" t="s">
        <v>239</v>
      </c>
      <c r="B114" t="str">
        <f t="shared" ref="B114" si="105">MID(A114, FIND("amazon.com/", A114) + LEN("amazon.com/"), LEN(A114) - FIND("amazon.com/", A114) - LEN("amazon.com/")-1)</f>
        <v>Apple-iPhone-14-128GB-Midnight</v>
      </c>
      <c r="E114" t="str">
        <f t="shared" ref="E114:E115" si="106">J114</f>
        <v>&lt;/div&gt;</v>
      </c>
      <c r="J114" t="s">
        <v>111</v>
      </c>
      <c r="N114" t="str">
        <f t="shared" si="102"/>
        <v>Apple-iPhone-14-128GB-Midnight</v>
      </c>
    </row>
    <row r="115" spans="1:14" x14ac:dyDescent="0.2">
      <c r="A115" t="s">
        <v>240</v>
      </c>
      <c r="E115" t="str">
        <f t="shared" si="106"/>
        <v>&lt;/a&gt;</v>
      </c>
      <c r="J115" t="s">
        <v>112</v>
      </c>
      <c r="N115" t="str">
        <f t="shared" ref="N115" si="107">MID(A115, FIND("https://", A115), FIND("?psc=", A115) - FIND("https://", A115) + LEN("?psc=") - 1)</f>
        <v>https://www.amazon.com/Apple-iPhone-14-128GB-Midnight/dp/B0BN72FYFG/ref=zg_bs_g_amazon-renewed_d_sccl_12/130-3011150-8800723?psc</v>
      </c>
    </row>
    <row r="116" spans="1:14" x14ac:dyDescent="0.2">
      <c r="A116" t="s">
        <v>136</v>
      </c>
    </row>
    <row r="117" spans="1:14" x14ac:dyDescent="0.2">
      <c r="A117" t="s">
        <v>135</v>
      </c>
      <c r="E117" t="str">
        <f t="shared" ref="E117" si="108">J117&amp;$B$37&amp;B120&amp;K117</f>
        <v>&lt;a href="/Amazon_Renewed/Apple-Watch-GPS-44MM-Aluminum"&gt;&lt;div class="product-card"&gt;</v>
      </c>
      <c r="J117" t="s">
        <v>146</v>
      </c>
      <c r="K117" t="s">
        <v>145</v>
      </c>
    </row>
    <row r="118" spans="1:14" x14ac:dyDescent="0.2">
      <c r="A118" t="s">
        <v>241</v>
      </c>
      <c r="B118" t="str">
        <f t="shared" ref="B118" si="109">MID(A118, FIND("https://", A118), FIND(".jpg", A118) - FIND("https://", A118) + 4)</f>
        <v>https://c.media-amazon.com/images/I/71qp5fCNp7L._AC_UL600_SR600,400_.jpg</v>
      </c>
      <c r="E118" t="str">
        <f t="shared" ref="E118" si="110">J118&amp;B118&amp;K118&amp;B119&amp;L118</f>
        <v>&lt;img src="https://c.media-amazon.com/images/I/71qp5fCNp7L._AC_UL600_SR600,400_.jpg" alt="Apple Watch Series 5 (GPS, 44MM) - Space Gray Aluminum Case with Black Sport Band (Renewed)" class="product-image"&gt;</v>
      </c>
      <c r="J118" t="s">
        <v>140</v>
      </c>
      <c r="K118" t="s">
        <v>141</v>
      </c>
      <c r="L118" t="s">
        <v>142</v>
      </c>
      <c r="N118" t="str">
        <f t="shared" ref="N118:N120" si="111">B118</f>
        <v>https://c.media-amazon.com/images/I/71qp5fCNp7L._AC_UL600_SR600,400_.jpg</v>
      </c>
    </row>
    <row r="119" spans="1:14" x14ac:dyDescent="0.2">
      <c r="A119" t="s">
        <v>242</v>
      </c>
      <c r="B119" t="str">
        <f t="shared" ref="B119" si="112">MID(A119, FIND("""", A119, FIND("name"":", A119)) + 4, LEN(A119) - FIND("""", A119, FIND("name"":", A119)) - 5)</f>
        <v>Apple Watch Series 5 (GPS, 44MM) - Space Gray Aluminum Case with Black Sport Band (Renewed)</v>
      </c>
      <c r="E119" t="str">
        <f t="shared" ref="E119" si="113">J119&amp;B119&amp;K119</f>
        <v>&lt;h3 class="product-title"&gt;Apple Watch Series 5 (GPS, 44MM) - Space Gray Aluminum Case with Black Sport Band (Renewed)&lt;/h3&gt;</v>
      </c>
      <c r="J119" t="s">
        <v>144</v>
      </c>
      <c r="K119" t="s">
        <v>143</v>
      </c>
      <c r="N119" t="str">
        <f t="shared" si="111"/>
        <v>Apple Watch Series 5 (GPS, 44MM) - Space Gray Aluminum Case with Black Sport Band (Renewed)</v>
      </c>
    </row>
    <row r="120" spans="1:14" x14ac:dyDescent="0.2">
      <c r="A120" t="s">
        <v>243</v>
      </c>
      <c r="B120" t="str">
        <f t="shared" ref="B120" si="114">MID(A120, FIND("amazon.com/", A120) + LEN("amazon.com/"), LEN(A120) - FIND("amazon.com/", A120) - LEN("amazon.com/")-1)</f>
        <v>Apple-Watch-GPS-44MM-Aluminum</v>
      </c>
      <c r="E120" t="str">
        <f t="shared" ref="E120:E121" si="115">J120</f>
        <v>&lt;/div&gt;</v>
      </c>
      <c r="J120" t="s">
        <v>111</v>
      </c>
      <c r="N120" t="str">
        <f t="shared" si="111"/>
        <v>Apple-Watch-GPS-44MM-Aluminum</v>
      </c>
    </row>
    <row r="121" spans="1:14" x14ac:dyDescent="0.2">
      <c r="A121" t="s">
        <v>244</v>
      </c>
      <c r="E121" t="str">
        <f t="shared" si="115"/>
        <v>&lt;/a&gt;</v>
      </c>
      <c r="J121" t="s">
        <v>112</v>
      </c>
      <c r="N121" t="str">
        <f t="shared" ref="N121" si="116">MID(A121, FIND("https://", A121), FIND("?psc=", A121) - FIND("https://", A121) + LEN("?psc=") - 1)</f>
        <v>https://www.amazon.com/Apple-Watch-GPS-44MM-Aluminum/dp/B083M8DP6X/ref=zg_bs_g_amazon-renewed_d_sccl_13/130-3011150-8800723?psc</v>
      </c>
    </row>
    <row r="122" spans="1:14" x14ac:dyDescent="0.2">
      <c r="A122" t="s">
        <v>136</v>
      </c>
    </row>
    <row r="123" spans="1:14" x14ac:dyDescent="0.2">
      <c r="A123" t="s">
        <v>135</v>
      </c>
      <c r="E123" t="str">
        <f t="shared" ref="E123" si="117">J123&amp;$B$37&amp;B126&amp;K123</f>
        <v>&lt;a href="/Amazon_Renewed/Apple-iPhone-13-Pro-Graphite"&gt;&lt;div class="product-card"&gt;</v>
      </c>
      <c r="J123" t="s">
        <v>146</v>
      </c>
      <c r="K123" t="s">
        <v>145</v>
      </c>
    </row>
    <row r="124" spans="1:14" x14ac:dyDescent="0.2">
      <c r="A124" t="s">
        <v>245</v>
      </c>
      <c r="B124" t="str">
        <f t="shared" ref="B124" si="118">MID(A124, FIND("https://", A124), FIND(".jpg", A124) - FIND("https://", A124) + 4)</f>
        <v>https://c.media-amazon.com/images/I/51UtM-A3fdL._AC_UL600_SR600,400_.jpg</v>
      </c>
      <c r="E124" t="str">
        <f t="shared" ref="E124" si="119">J124&amp;B124&amp;K124&amp;B125&amp;L124</f>
        <v>&lt;img src="https://c.media-amazon.com/images/I/51UtM-A3fdL._AC_UL600_SR600,400_.jpg" alt="Apple iPhone 13 Pro, 128GB, Graphite - Unlocked (Renewed)" class="product-image"&gt;</v>
      </c>
      <c r="J124" t="s">
        <v>140</v>
      </c>
      <c r="K124" t="s">
        <v>141</v>
      </c>
      <c r="L124" t="s">
        <v>142</v>
      </c>
      <c r="N124" t="str">
        <f t="shared" ref="N124:N126" si="120">B124</f>
        <v>https://c.media-amazon.com/images/I/51UtM-A3fdL._AC_UL600_SR600,400_.jpg</v>
      </c>
    </row>
    <row r="125" spans="1:14" x14ac:dyDescent="0.2">
      <c r="A125" t="s">
        <v>246</v>
      </c>
      <c r="B125" t="str">
        <f t="shared" ref="B125" si="121">MID(A125, FIND("""", A125, FIND("name"":", A125)) + 4, LEN(A125) - FIND("""", A125, FIND("name"":", A125)) - 5)</f>
        <v>Apple iPhone 13 Pro, 128GB, Graphite - Unlocked (Renewed)</v>
      </c>
      <c r="E125" t="str">
        <f t="shared" ref="E125" si="122">J125&amp;B125&amp;K125</f>
        <v>&lt;h3 class="product-title"&gt;Apple iPhone 13 Pro, 128GB, Graphite - Unlocked (Renewed)&lt;/h3&gt;</v>
      </c>
      <c r="J125" t="s">
        <v>144</v>
      </c>
      <c r="K125" t="s">
        <v>143</v>
      </c>
      <c r="N125" t="str">
        <f t="shared" si="120"/>
        <v>Apple iPhone 13 Pro, 128GB, Graphite - Unlocked (Renewed)</v>
      </c>
    </row>
    <row r="126" spans="1:14" x14ac:dyDescent="0.2">
      <c r="A126" t="s">
        <v>247</v>
      </c>
      <c r="B126" t="str">
        <f t="shared" ref="B126" si="123">MID(A126, FIND("amazon.com/", A126) + LEN("amazon.com/"), LEN(A126) - FIND("amazon.com/", A126) - LEN("amazon.com/")-1)</f>
        <v>Apple-iPhone-13-Pro-Graphite</v>
      </c>
      <c r="E126" t="str">
        <f t="shared" ref="E126:E127" si="124">J126</f>
        <v>&lt;/div&gt;</v>
      </c>
      <c r="J126" t="s">
        <v>111</v>
      </c>
      <c r="N126" t="str">
        <f t="shared" si="120"/>
        <v>Apple-iPhone-13-Pro-Graphite</v>
      </c>
    </row>
    <row r="127" spans="1:14" x14ac:dyDescent="0.2">
      <c r="A127" t="s">
        <v>248</v>
      </c>
      <c r="E127" t="str">
        <f t="shared" si="124"/>
        <v>&lt;/a&gt;</v>
      </c>
      <c r="J127" t="s">
        <v>112</v>
      </c>
      <c r="N127" t="str">
        <f t="shared" ref="N127" si="125">MID(A127, FIND("https://", A127), FIND("?psc=", A127) - FIND("https://", A127) + LEN("?psc=") - 1)</f>
        <v>https://www.amazon.com/Apple-iPhone-13-Pro-Graphite/dp/B09LP77GDL/ref=zg_bs_g_amazon-renewed_d_sccl_14/130-3011150-8800723?psc</v>
      </c>
    </row>
    <row r="128" spans="1:14" x14ac:dyDescent="0.2">
      <c r="A128" t="s">
        <v>136</v>
      </c>
    </row>
    <row r="129" spans="1:14" x14ac:dyDescent="0.2">
      <c r="A129" t="s">
        <v>135</v>
      </c>
      <c r="E129" t="str">
        <f t="shared" ref="E129" si="126">J129&amp;$B$37&amp;B132&amp;K129</f>
        <v>&lt;a href="/Amazon_Renewed/Apple-iPhone-13-Mini-Midnight"&gt;&lt;div class="product-card"&gt;</v>
      </c>
      <c r="J129" t="s">
        <v>146</v>
      </c>
      <c r="K129" t="s">
        <v>145</v>
      </c>
    </row>
    <row r="130" spans="1:14" x14ac:dyDescent="0.2">
      <c r="A130" t="s">
        <v>249</v>
      </c>
      <c r="B130" t="str">
        <f t="shared" ref="B130" si="127">MID(A130, FIND("https://", A130), FIND(".jpg", A130) - FIND("https://", A130) + 4)</f>
        <v>https://c.media-amazon.com/images/I/61g+McQpg7L._AC_UL600_SR600,400_.jpg</v>
      </c>
      <c r="E130" t="str">
        <f t="shared" ref="E130" si="128">J130&amp;B130&amp;K130&amp;B131&amp;L130</f>
        <v>&lt;img src="https://c.media-amazon.com/images/I/61g+McQpg7L._AC_UL600_SR600,400_.jpg" alt="Apple iPhone 13 Mini, 128GB, Midnight - Unlocked (Renewed)" class="product-image"&gt;</v>
      </c>
      <c r="J130" t="s">
        <v>140</v>
      </c>
      <c r="K130" t="s">
        <v>141</v>
      </c>
      <c r="L130" t="s">
        <v>142</v>
      </c>
      <c r="N130" t="str">
        <f t="shared" ref="N130:N132" si="129">B130</f>
        <v>https://c.media-amazon.com/images/I/61g+McQpg7L._AC_UL600_SR600,400_.jpg</v>
      </c>
    </row>
    <row r="131" spans="1:14" x14ac:dyDescent="0.2">
      <c r="A131" t="s">
        <v>250</v>
      </c>
      <c r="B131" t="str">
        <f t="shared" ref="B131" si="130">MID(A131, FIND("""", A131, FIND("name"":", A131)) + 4, LEN(A131) - FIND("""", A131, FIND("name"":", A131)) - 5)</f>
        <v>Apple iPhone 13 Mini, 128GB, Midnight - Unlocked (Renewed)</v>
      </c>
      <c r="E131" t="str">
        <f t="shared" ref="E131" si="131">J131&amp;B131&amp;K131</f>
        <v>&lt;h3 class="product-title"&gt;Apple iPhone 13 Mini, 128GB, Midnight - Unlocked (Renewed)&lt;/h3&gt;</v>
      </c>
      <c r="J131" t="s">
        <v>144</v>
      </c>
      <c r="K131" t="s">
        <v>143</v>
      </c>
      <c r="N131" t="str">
        <f t="shared" si="129"/>
        <v>Apple iPhone 13 Mini, 128GB, Midnight - Unlocked (Renewed)</v>
      </c>
    </row>
    <row r="132" spans="1:14" x14ac:dyDescent="0.2">
      <c r="A132" t="s">
        <v>251</v>
      </c>
      <c r="B132" t="str">
        <f t="shared" ref="B132" si="132">MID(A132, FIND("amazon.com/", A132) + LEN("amazon.com/"), LEN(A132) - FIND("amazon.com/", A132) - LEN("amazon.com/")-1)</f>
        <v>Apple-iPhone-13-Mini-Midnight</v>
      </c>
      <c r="E132" t="str">
        <f t="shared" ref="E132:E133" si="133">J132</f>
        <v>&lt;/div&gt;</v>
      </c>
      <c r="J132" t="s">
        <v>111</v>
      </c>
      <c r="N132" t="str">
        <f t="shared" si="129"/>
        <v>Apple-iPhone-13-Mini-Midnight</v>
      </c>
    </row>
    <row r="133" spans="1:14" x14ac:dyDescent="0.2">
      <c r="A133" t="s">
        <v>252</v>
      </c>
      <c r="E133" t="str">
        <f t="shared" si="133"/>
        <v>&lt;/a&gt;</v>
      </c>
      <c r="J133" t="s">
        <v>112</v>
      </c>
      <c r="N133" t="str">
        <f t="shared" ref="N133" si="134">MID(A133, FIND("https://", A133), FIND("?psc=", A133) - FIND("https://", A133) + LEN("?psc=") - 1)</f>
        <v>https://www.amazon.com/Apple-iPhone-13-Mini-Midnight/dp/B09LKTXKXQ/ref=zg_bs_g_amazon-renewed_d_sccl_15/130-3011150-8800723?psc</v>
      </c>
    </row>
    <row r="134" spans="1:14" x14ac:dyDescent="0.2">
      <c r="A134" t="s">
        <v>136</v>
      </c>
    </row>
    <row r="135" spans="1:14" x14ac:dyDescent="0.2">
      <c r="A135" t="s">
        <v>135</v>
      </c>
      <c r="E135" t="str">
        <f t="shared" ref="E135" si="135">J135&amp;$B$37&amp;B138&amp;K135</f>
        <v>&lt;a href="/Amazon_Renewed/Apple-AirPods-Lightning-Charging-Generation"&gt;&lt;div class="product-card"&gt;</v>
      </c>
      <c r="J135" t="s">
        <v>146</v>
      </c>
      <c r="K135" t="s">
        <v>145</v>
      </c>
    </row>
    <row r="136" spans="1:14" x14ac:dyDescent="0.2">
      <c r="A136" t="s">
        <v>253</v>
      </c>
      <c r="B136" t="str">
        <f t="shared" ref="B136" si="136">MID(A136, FIND("https://", A136), FIND(".jpg", A136) - FIND("https://", A136) + 4)</f>
        <v>https://c.media-amazon.com/images/I/61CmrrKebAL._AC_UL600_SR600,400_.jpg</v>
      </c>
      <c r="E136" t="str">
        <f t="shared" ref="E136" si="137">J136&amp;B136&amp;K136&amp;B137&amp;L136</f>
        <v>&lt;img src="https://c.media-amazon.com/images/I/61CmrrKebAL._AC_UL600_SR600,400_.jpg" alt="Apple AirPods with Lightning Charging Case (3rd Generation) (Renewed)" class="product-image"&gt;</v>
      </c>
      <c r="J136" t="s">
        <v>140</v>
      </c>
      <c r="K136" t="s">
        <v>141</v>
      </c>
      <c r="L136" t="s">
        <v>142</v>
      </c>
      <c r="N136" t="str">
        <f t="shared" ref="N136:N138" si="138">B136</f>
        <v>https://c.media-amazon.com/images/I/61CmrrKebAL._AC_UL600_SR600,400_.jpg</v>
      </c>
    </row>
    <row r="137" spans="1:14" x14ac:dyDescent="0.2">
      <c r="A137" t="s">
        <v>254</v>
      </c>
      <c r="B137" t="str">
        <f t="shared" ref="B137" si="139">MID(A137, FIND("""", A137, FIND("name"":", A137)) + 4, LEN(A137) - FIND("""", A137, FIND("name"":", A137)) - 5)</f>
        <v>Apple AirPods with Lightning Charging Case (3rd Generation) (Renewed)</v>
      </c>
      <c r="E137" t="str">
        <f t="shared" ref="E137" si="140">J137&amp;B137&amp;K137</f>
        <v>&lt;h3 class="product-title"&gt;Apple AirPods with Lightning Charging Case (3rd Generation) (Renewed)&lt;/h3&gt;</v>
      </c>
      <c r="J137" t="s">
        <v>144</v>
      </c>
      <c r="K137" t="s">
        <v>143</v>
      </c>
      <c r="N137" t="str">
        <f t="shared" si="138"/>
        <v>Apple AirPods with Lightning Charging Case (3rd Generation) (Renewed)</v>
      </c>
    </row>
    <row r="138" spans="1:14" x14ac:dyDescent="0.2">
      <c r="A138" t="s">
        <v>255</v>
      </c>
      <c r="B138" t="str">
        <f t="shared" ref="B138" si="141">MID(A138, FIND("amazon.com/", A138) + LEN("amazon.com/"), LEN(A138) - FIND("amazon.com/", A138) - LEN("amazon.com/")-1)</f>
        <v>Apple-AirPods-Lightning-Charging-Generation</v>
      </c>
      <c r="E138" t="str">
        <f t="shared" ref="E138:E139" si="142">J138</f>
        <v>&lt;/div&gt;</v>
      </c>
      <c r="J138" t="s">
        <v>111</v>
      </c>
      <c r="N138" t="str">
        <f t="shared" si="138"/>
        <v>Apple-AirPods-Lightning-Charging-Generation</v>
      </c>
    </row>
    <row r="139" spans="1:14" x14ac:dyDescent="0.2">
      <c r="A139" t="s">
        <v>256</v>
      </c>
      <c r="E139" t="str">
        <f t="shared" si="142"/>
        <v>&lt;/a&gt;</v>
      </c>
      <c r="J139" t="s">
        <v>112</v>
      </c>
      <c r="N139" t="str">
        <f t="shared" ref="N139" si="143">MID(A139, FIND("https://", A139), FIND("?psc=", A139) - FIND("https://", A139) + LEN("?psc=") - 1)</f>
        <v>https://www.amazon.com/Apple-AirPods-Lightning-Charging-Generation/dp/B0BNJNP1P6/ref=zg_bs_g_amazon-renewed_d_sccl_16/130-3011150-8800723?psc</v>
      </c>
    </row>
    <row r="140" spans="1:14" x14ac:dyDescent="0.2">
      <c r="A140" t="s">
        <v>136</v>
      </c>
    </row>
    <row r="141" spans="1:14" x14ac:dyDescent="0.2">
      <c r="A141" t="s">
        <v>135</v>
      </c>
      <c r="E141" t="str">
        <f t="shared" ref="E141" si="144">J141&amp;$B$37&amp;B144&amp;K141</f>
        <v>&lt;a href="/Amazon_Renewed/Samsung-Galaxy-S22-5G-Unlocked"&gt;&lt;div class="product-card"&gt;</v>
      </c>
      <c r="J141" t="s">
        <v>146</v>
      </c>
      <c r="K141" t="s">
        <v>145</v>
      </c>
    </row>
    <row r="142" spans="1:14" x14ac:dyDescent="0.2">
      <c r="A142" t="s">
        <v>257</v>
      </c>
      <c r="B142" t="str">
        <f t="shared" ref="B142" si="145">MID(A142, FIND("https://", A142), FIND(".jpg", A142) - FIND("https://", A142) + 4)</f>
        <v>https://c.media-amazon.com/images/I/613Fp7fknhL._AC_UL600_SR600,400_.jpg</v>
      </c>
      <c r="E142" t="str">
        <f t="shared" ref="E142" si="146">J142&amp;B142&amp;K142&amp;B143&amp;L142</f>
        <v>&lt;img src="https://c.media-amazon.com/images/I/613Fp7fknhL._AC_UL600_SR600,400_.jpg" alt="Samsung Galaxy S22 Ultra 5G Unlocked - 128GB - Black (Renewed)" class="product-image"&gt;</v>
      </c>
      <c r="J142" t="s">
        <v>140</v>
      </c>
      <c r="K142" t="s">
        <v>141</v>
      </c>
      <c r="L142" t="s">
        <v>142</v>
      </c>
      <c r="N142" t="str">
        <f t="shared" ref="N142:N144" si="147">B142</f>
        <v>https://c.media-amazon.com/images/I/613Fp7fknhL._AC_UL600_SR600,400_.jpg</v>
      </c>
    </row>
    <row r="143" spans="1:14" x14ac:dyDescent="0.2">
      <c r="A143" t="s">
        <v>258</v>
      </c>
      <c r="B143" t="str">
        <f t="shared" ref="B143" si="148">MID(A143, FIND("""", A143, FIND("name"":", A143)) + 4, LEN(A143) - FIND("""", A143, FIND("name"":", A143)) - 5)</f>
        <v>Samsung Galaxy S22 Ultra 5G Unlocked - 128GB - Black (Renewed)</v>
      </c>
      <c r="E143" t="str">
        <f t="shared" ref="E143" si="149">J143&amp;B143&amp;K143</f>
        <v>&lt;h3 class="product-title"&gt;Samsung Galaxy S22 Ultra 5G Unlocked - 128GB - Black (Renewed)&lt;/h3&gt;</v>
      </c>
      <c r="J143" t="s">
        <v>144</v>
      </c>
      <c r="K143" t="s">
        <v>143</v>
      </c>
      <c r="N143" t="str">
        <f t="shared" si="147"/>
        <v>Samsung Galaxy S22 Ultra 5G Unlocked - 128GB - Black (Renewed)</v>
      </c>
    </row>
    <row r="144" spans="1:14" x14ac:dyDescent="0.2">
      <c r="A144" t="s">
        <v>259</v>
      </c>
      <c r="B144" t="str">
        <f t="shared" ref="B144" si="150">MID(A144, FIND("amazon.com/", A144) + LEN("amazon.com/"), LEN(A144) - FIND("amazon.com/", A144) - LEN("amazon.com/")-1)</f>
        <v>Samsung-Galaxy-S22-5G-Unlocked</v>
      </c>
      <c r="E144" t="str">
        <f t="shared" ref="E144:E145" si="151">J144</f>
        <v>&lt;/div&gt;</v>
      </c>
      <c r="J144" t="s">
        <v>111</v>
      </c>
      <c r="N144" t="str">
        <f t="shared" si="147"/>
        <v>Samsung-Galaxy-S22-5G-Unlocked</v>
      </c>
    </row>
    <row r="145" spans="1:14" x14ac:dyDescent="0.2">
      <c r="A145" t="s">
        <v>260</v>
      </c>
      <c r="E145" t="str">
        <f t="shared" si="151"/>
        <v>&lt;/a&gt;</v>
      </c>
      <c r="J145" t="s">
        <v>112</v>
      </c>
      <c r="N145" t="str">
        <f t="shared" ref="N145" si="152">MID(A145, FIND("https://", A145), FIND("?psc=", A145) - FIND("https://", A145) + LEN("?psc=") - 1)</f>
        <v>https://www.amazon.com/Samsung-Galaxy-S22-5G-Unlocked/dp/B09VD33WHW/ref=zg_bs_g_amazon-renewed_d_sccl_17/130-3011150-8800723?psc</v>
      </c>
    </row>
    <row r="146" spans="1:14" x14ac:dyDescent="0.2">
      <c r="A146" t="s">
        <v>136</v>
      </c>
    </row>
    <row r="147" spans="1:14" x14ac:dyDescent="0.2">
      <c r="A147" t="s">
        <v>135</v>
      </c>
      <c r="E147" t="str">
        <f t="shared" ref="E147" si="153">J147&amp;$B$37&amp;B150&amp;K147</f>
        <v>&lt;a href="/Amazon_Renewed/Apple-iPad-10-2-inch-Wi-Fi-32GB"&gt;&lt;div class="product-card"&gt;</v>
      </c>
      <c r="J147" t="s">
        <v>146</v>
      </c>
      <c r="K147" t="s">
        <v>145</v>
      </c>
    </row>
    <row r="148" spans="1:14" x14ac:dyDescent="0.2">
      <c r="A148" t="s">
        <v>261</v>
      </c>
      <c r="B148" t="str">
        <f t="shared" ref="B148" si="154">MID(A148, FIND("https://", A148), FIND(".jpg", A148) - FIND("https://", A148) + 4)</f>
        <v>https://c.media-amazon.com/images/I/41cRwtHyROS._AC_UL600_SR600,400_.jpg</v>
      </c>
      <c r="E148" t="str">
        <f t="shared" ref="E148" si="155">J148&amp;B148&amp;K148&amp;B149&amp;L148</f>
        <v>&lt;img src="https://c.media-amazon.com/images/I/41cRwtHyROS._AC_UL600_SR600,400_.jpg" alt="2020 Apple iPad (10.2-inch, Wi-Fi, 32GB) - Space Gray (Renewed)" class="product-image"&gt;</v>
      </c>
      <c r="J148" t="s">
        <v>140</v>
      </c>
      <c r="K148" t="s">
        <v>141</v>
      </c>
      <c r="L148" t="s">
        <v>142</v>
      </c>
      <c r="N148" t="str">
        <f t="shared" ref="N148:N150" si="156">B148</f>
        <v>https://c.media-amazon.com/images/I/41cRwtHyROS._AC_UL600_SR600,400_.jpg</v>
      </c>
    </row>
    <row r="149" spans="1:14" x14ac:dyDescent="0.2">
      <c r="A149" t="s">
        <v>262</v>
      </c>
      <c r="B149" t="str">
        <f t="shared" ref="B149" si="157">MID(A149, FIND("""", A149, FIND("name"":", A149)) + 4, LEN(A149) - FIND("""", A149, FIND("name"":", A149)) - 5)</f>
        <v>2020 Apple iPad (10.2-inch, Wi-Fi, 32GB) - Space Gray (Renewed)</v>
      </c>
      <c r="E149" t="str">
        <f t="shared" ref="E149" si="158">J149&amp;B149&amp;K149</f>
        <v>&lt;h3 class="product-title"&gt;2020 Apple iPad (10.2-inch, Wi-Fi, 32GB) - Space Gray (Renewed)&lt;/h3&gt;</v>
      </c>
      <c r="J149" t="s">
        <v>144</v>
      </c>
      <c r="K149" t="s">
        <v>143</v>
      </c>
      <c r="N149" t="str">
        <f t="shared" si="156"/>
        <v>2020 Apple iPad (10.2-inch, Wi-Fi, 32GB) - Space Gray (Renewed)</v>
      </c>
    </row>
    <row r="150" spans="1:14" x14ac:dyDescent="0.2">
      <c r="A150" t="s">
        <v>263</v>
      </c>
      <c r="B150" t="str">
        <f t="shared" ref="B150" si="159">MID(A150, FIND("amazon.com/", A150) + LEN("amazon.com/"), LEN(A150) - FIND("amazon.com/", A150) - LEN("amazon.com/")-1)</f>
        <v>Apple-iPad-10-2-inch-Wi-Fi-32GB</v>
      </c>
      <c r="E150" t="str">
        <f t="shared" ref="E150:E151" si="160">J150</f>
        <v>&lt;/div&gt;</v>
      </c>
      <c r="J150" t="s">
        <v>111</v>
      </c>
      <c r="N150" t="str">
        <f t="shared" si="156"/>
        <v>Apple-iPad-10-2-inch-Wi-Fi-32GB</v>
      </c>
    </row>
    <row r="151" spans="1:14" x14ac:dyDescent="0.2">
      <c r="A151" t="s">
        <v>264</v>
      </c>
      <c r="E151" t="str">
        <f t="shared" si="160"/>
        <v>&lt;/a&gt;</v>
      </c>
      <c r="J151" t="s">
        <v>112</v>
      </c>
      <c r="N151" t="str">
        <f t="shared" ref="N151" si="161">MID(A151, FIND("https://", A151), FIND("?psc=", A151) - FIND("https://", A151) + LEN("?psc=") - 1)</f>
        <v>https://www.amazon.com/Apple-iPad-10-2-inch-Wi-Fi-32GB/dp/B08KWJW3DV/ref=zg_bs_g_amazon-renewed_d_sccl_18/130-3011150-8800723?psc</v>
      </c>
    </row>
    <row r="152" spans="1:14" x14ac:dyDescent="0.2">
      <c r="A152" t="s">
        <v>136</v>
      </c>
    </row>
    <row r="153" spans="1:14" x14ac:dyDescent="0.2">
      <c r="A153" t="s">
        <v>135</v>
      </c>
      <c r="E153" t="str">
        <f t="shared" ref="E153" si="162">J153&amp;$B$37&amp;B156&amp;K153</f>
        <v>&lt;a href="/Amazon_Renewed/Apple-iPhone-SE-3rd-Midnight"&gt;&lt;div class="product-card"&gt;</v>
      </c>
      <c r="J153" t="s">
        <v>146</v>
      </c>
      <c r="K153" t="s">
        <v>145</v>
      </c>
    </row>
    <row r="154" spans="1:14" x14ac:dyDescent="0.2">
      <c r="A154" t="s">
        <v>265</v>
      </c>
      <c r="B154" t="str">
        <f t="shared" ref="B154" si="163">MID(A154, FIND("https://", A154), FIND(".jpg", A154) - FIND("https://", A154) + 4)</f>
        <v>https://c.media-amazon.com/images/I/51dtGasJvnL._AC_UL600_SR600,400_.jpg</v>
      </c>
      <c r="E154" t="str">
        <f t="shared" ref="E154" si="164">J154&amp;B154&amp;K154&amp;B155&amp;L154</f>
        <v>&lt;img src="https://c.media-amazon.com/images/I/51dtGasJvnL._AC_UL600_SR600,400_.jpg" alt="Apple iPhone SE 3rd Gen, 64GB, Midnight - Unlocked (Renewed)" class="product-image"&gt;</v>
      </c>
      <c r="J154" t="s">
        <v>140</v>
      </c>
      <c r="K154" t="s">
        <v>141</v>
      </c>
      <c r="L154" t="s">
        <v>142</v>
      </c>
      <c r="N154" t="str">
        <f t="shared" ref="N154:N156" si="165">B154</f>
        <v>https://c.media-amazon.com/images/I/51dtGasJvnL._AC_UL600_SR600,400_.jpg</v>
      </c>
    </row>
    <row r="155" spans="1:14" x14ac:dyDescent="0.2">
      <c r="A155" t="s">
        <v>266</v>
      </c>
      <c r="B155" t="str">
        <f t="shared" ref="B155" si="166">MID(A155, FIND("""", A155, FIND("name"":", A155)) + 4, LEN(A155) - FIND("""", A155, FIND("name"":", A155)) - 5)</f>
        <v>Apple iPhone SE 3rd Gen, 64GB, Midnight - Unlocked (Renewed)</v>
      </c>
      <c r="E155" t="str">
        <f t="shared" ref="E155" si="167">J155&amp;B155&amp;K155</f>
        <v>&lt;h3 class="product-title"&gt;Apple iPhone SE 3rd Gen, 64GB, Midnight - Unlocked (Renewed)&lt;/h3&gt;</v>
      </c>
      <c r="J155" t="s">
        <v>144</v>
      </c>
      <c r="K155" t="s">
        <v>143</v>
      </c>
      <c r="N155" t="str">
        <f t="shared" si="165"/>
        <v>Apple iPhone SE 3rd Gen, 64GB, Midnight - Unlocked (Renewed)</v>
      </c>
    </row>
    <row r="156" spans="1:14" x14ac:dyDescent="0.2">
      <c r="A156" t="s">
        <v>267</v>
      </c>
      <c r="B156" t="str">
        <f t="shared" ref="B156" si="168">MID(A156, FIND("amazon.com/", A156) + LEN("amazon.com/"), LEN(A156) - FIND("amazon.com/", A156) - LEN("amazon.com/")-1)</f>
        <v>Apple-iPhone-SE-3rd-Midnight</v>
      </c>
      <c r="E156" t="str">
        <f t="shared" ref="E156:E157" si="169">J156</f>
        <v>&lt;/div&gt;</v>
      </c>
      <c r="J156" t="s">
        <v>111</v>
      </c>
      <c r="N156" t="str">
        <f t="shared" si="165"/>
        <v>Apple-iPhone-SE-3rd-Midnight</v>
      </c>
    </row>
    <row r="157" spans="1:14" x14ac:dyDescent="0.2">
      <c r="A157" t="s">
        <v>268</v>
      </c>
      <c r="E157" t="str">
        <f t="shared" si="169"/>
        <v>&lt;/a&gt;</v>
      </c>
      <c r="J157" t="s">
        <v>112</v>
      </c>
      <c r="N157" t="str">
        <f t="shared" ref="N157" si="170">MID(A157, FIND("https://", A157), FIND("?psc=", A157) - FIND("https://", A157) + LEN("?psc=") - 1)</f>
        <v>https://www.amazon.com/Apple-iPhone-SE-3rd-Midnight/dp/B0BDY71GRG/ref=zg_bs_g_amazon-renewed_d_sccl_19/130-3011150-8800723?psc</v>
      </c>
    </row>
    <row r="158" spans="1:14" x14ac:dyDescent="0.2">
      <c r="A158" t="s">
        <v>136</v>
      </c>
    </row>
    <row r="159" spans="1:14" x14ac:dyDescent="0.2">
      <c r="A159" t="s">
        <v>135</v>
      </c>
      <c r="E159" t="str">
        <f t="shared" ref="E159" si="171">J159&amp;$B$37&amp;B162&amp;K159</f>
        <v>&lt;a href="/Amazon_Renewed/Epson-Wireless-Cartridge-Free-Supertank-Printing"&gt;&lt;div class="product-card"&gt;</v>
      </c>
      <c r="J159" t="s">
        <v>146</v>
      </c>
      <c r="K159" t="s">
        <v>145</v>
      </c>
    </row>
    <row r="160" spans="1:14" x14ac:dyDescent="0.2">
      <c r="A160" t="s">
        <v>269</v>
      </c>
      <c r="B160" t="str">
        <f t="shared" ref="B160" si="172">MID(A160, FIND("https://", A160), FIND(".jpg", A160) - FIND("https://", A160) + 4)</f>
        <v>https://c.media-amazon.com/images/I/71PHjXBbocL._AC_UL600_SR600,400_.jpg</v>
      </c>
      <c r="E160" t="str">
        <f t="shared" ref="E160" si="173">J160&amp;B160&amp;K160&amp;B161&amp;L160</f>
        <v>&lt;img src="https://c.media-amazon.com/images/I/71PHjXBbocL._AC_UL600_SR600,400_.jpg" alt="Epson EcoTank ET-2850 Wireless Color All-in-One Cartridge-Free Supertank Printer with Scan, Copy and Auto 2-Sided Printing (Renewed)" class="product-image"&gt;</v>
      </c>
      <c r="J160" t="s">
        <v>140</v>
      </c>
      <c r="K160" t="s">
        <v>141</v>
      </c>
      <c r="L160" t="s">
        <v>142</v>
      </c>
      <c r="N160" t="str">
        <f t="shared" ref="N160:N162" si="174">B160</f>
        <v>https://c.media-amazon.com/images/I/71PHjXBbocL._AC_UL600_SR600,400_.jpg</v>
      </c>
    </row>
    <row r="161" spans="1:14" x14ac:dyDescent="0.2">
      <c r="A161" t="s">
        <v>270</v>
      </c>
      <c r="B161" t="str">
        <f t="shared" ref="B161" si="175">MID(A161, FIND("""", A161, FIND("name"":", A161)) + 4, LEN(A161) - FIND("""", A161, FIND("name"":", A161)) - 5)</f>
        <v>Epson EcoTank ET-2850 Wireless Color All-in-One Cartridge-Free Supertank Printer with Scan, Copy and Auto 2-Sided Printing (Renewed)</v>
      </c>
      <c r="E161" t="str">
        <f t="shared" ref="E161" si="176">J161&amp;B161&amp;K161</f>
        <v>&lt;h3 class="product-title"&gt;Epson EcoTank ET-2850 Wireless Color All-in-One Cartridge-Free Supertank Printer with Scan, Copy and Auto 2-Sided Printing (Renewed)&lt;/h3&gt;</v>
      </c>
      <c r="J161" t="s">
        <v>144</v>
      </c>
      <c r="K161" t="s">
        <v>143</v>
      </c>
      <c r="N161" t="str">
        <f t="shared" si="174"/>
        <v>Epson EcoTank ET-2850 Wireless Color All-in-One Cartridge-Free Supertank Printer with Scan, Copy and Auto 2-Sided Printing (Renewed)</v>
      </c>
    </row>
    <row r="162" spans="1:14" x14ac:dyDescent="0.2">
      <c r="A162" t="s">
        <v>271</v>
      </c>
      <c r="B162" t="str">
        <f t="shared" ref="B162" si="177">MID(A162, FIND("amazon.com/", A162) + LEN("amazon.com/"), LEN(A162) - FIND("amazon.com/", A162) - LEN("amazon.com/")-1)</f>
        <v>Epson-Wireless-Cartridge-Free-Supertank-Printing</v>
      </c>
      <c r="E162" t="str">
        <f t="shared" ref="E162:E163" si="178">J162</f>
        <v>&lt;/div&gt;</v>
      </c>
      <c r="J162" t="s">
        <v>111</v>
      </c>
      <c r="N162" t="str">
        <f t="shared" si="174"/>
        <v>Epson-Wireless-Cartridge-Free-Supertank-Printing</v>
      </c>
    </row>
    <row r="163" spans="1:14" x14ac:dyDescent="0.2">
      <c r="A163" t="s">
        <v>272</v>
      </c>
      <c r="E163" t="str">
        <f t="shared" si="178"/>
        <v>&lt;/a&gt;</v>
      </c>
      <c r="J163" t="s">
        <v>112</v>
      </c>
      <c r="N163" t="str">
        <f t="shared" ref="N163" si="179">MID(A163, FIND("https://", A163), FIND("?psc=", A163) - FIND("https://", A163) + LEN("?psc=") - 1)</f>
        <v>https://www.amazon.com/Epson-Wireless-Cartridge-Free-Supertank-Printing/dp/B0B6Z7PLK8/ref=zg_bs_g_amazon-renewed_d_sccl_20/130-3011150-8800723?psc</v>
      </c>
    </row>
    <row r="164" spans="1:14" x14ac:dyDescent="0.2">
      <c r="A164" t="s">
        <v>136</v>
      </c>
    </row>
    <row r="165" spans="1:14" x14ac:dyDescent="0.2">
      <c r="A165" t="s">
        <v>135</v>
      </c>
      <c r="E165" t="str">
        <f t="shared" ref="E165" si="180">J165&amp;$B$37&amp;B168&amp;K165</f>
        <v>&lt;a href="/Amazon_Renewed/Oculus-Quest-Advanced-All-One-2"&gt;&lt;div class="product-card"&gt;</v>
      </c>
      <c r="J165" t="s">
        <v>146</v>
      </c>
      <c r="K165" t="s">
        <v>145</v>
      </c>
    </row>
    <row r="166" spans="1:14" x14ac:dyDescent="0.2">
      <c r="A166" t="s">
        <v>273</v>
      </c>
      <c r="B166" t="str">
        <f t="shared" ref="B166" si="181">MID(A166, FIND("https://", A166), FIND(".jpg", A166) - FIND("https://", A166) + 4)</f>
        <v>https://c.media-amazon.com/images/I/51XaLitmvBL._AC_UL600_SR600,400_.jpg</v>
      </c>
      <c r="E166" t="str">
        <f t="shared" ref="E166" si="182">J166&amp;B166&amp;K166&amp;B167&amp;L166</f>
        <v>&lt;img src="https://c.media-amazon.com/images/I/51XaLitmvBL._AC_UL600_SR600,400_.jpg" alt="Meta Quest 2 - Advanced All-in-One Virtual Reality Headset - 256 GB (Renewed Premium)" class="product-image"&gt;</v>
      </c>
      <c r="J166" t="s">
        <v>140</v>
      </c>
      <c r="K166" t="s">
        <v>141</v>
      </c>
      <c r="L166" t="s">
        <v>142</v>
      </c>
      <c r="N166" t="str">
        <f t="shared" ref="N166:N168" si="183">B166</f>
        <v>https://c.media-amazon.com/images/I/51XaLitmvBL._AC_UL600_SR600,400_.jpg</v>
      </c>
    </row>
    <row r="167" spans="1:14" x14ac:dyDescent="0.2">
      <c r="A167" t="s">
        <v>274</v>
      </c>
      <c r="B167" t="str">
        <f t="shared" ref="B167" si="184">MID(A167, FIND("""", A167, FIND("name"":", A167)) + 4, LEN(A167) - FIND("""", A167, FIND("name"":", A167)) - 5)</f>
        <v>Meta Quest 2 - Advanced All-in-One Virtual Reality Headset - 256 GB (Renewed Premium)</v>
      </c>
      <c r="E167" t="str">
        <f t="shared" ref="E167" si="185">J167&amp;B167&amp;K167</f>
        <v>&lt;h3 class="product-title"&gt;Meta Quest 2 - Advanced All-in-One Virtual Reality Headset - 256 GB (Renewed Premium)&lt;/h3&gt;</v>
      </c>
      <c r="J167" t="s">
        <v>144</v>
      </c>
      <c r="K167" t="s">
        <v>143</v>
      </c>
      <c r="N167" t="str">
        <f t="shared" si="183"/>
        <v>Meta Quest 2 - Advanced All-in-One Virtual Reality Headset - 256 GB (Renewed Premium)</v>
      </c>
    </row>
    <row r="168" spans="1:14" x14ac:dyDescent="0.2">
      <c r="A168" t="s">
        <v>275</v>
      </c>
      <c r="B168" t="str">
        <f t="shared" ref="B168" si="186">MID(A168, FIND("amazon.com/", A168) + LEN("amazon.com/"), LEN(A168) - FIND("amazon.com/", A168) - LEN("amazon.com/")-1)</f>
        <v>Oculus-Quest-Advanced-All-One-2</v>
      </c>
      <c r="E168" t="str">
        <f t="shared" ref="E168:E169" si="187">J168</f>
        <v>&lt;/div&gt;</v>
      </c>
      <c r="J168" t="s">
        <v>111</v>
      </c>
      <c r="N168" t="str">
        <f t="shared" si="183"/>
        <v>Oculus-Quest-Advanced-All-One-2</v>
      </c>
    </row>
    <row r="169" spans="1:14" x14ac:dyDescent="0.2">
      <c r="A169" t="s">
        <v>276</v>
      </c>
      <c r="E169" t="str">
        <f t="shared" si="187"/>
        <v>&lt;/a&gt;</v>
      </c>
      <c r="J169" t="s">
        <v>112</v>
      </c>
      <c r="N169" t="str">
        <f t="shared" ref="N169" si="188">MID(A169, FIND("https://", A169), FIND("?psc=", A169) - FIND("https://", A169) + LEN("?psc=") - 1)</f>
        <v>https://www.amazon.com/Oculus-Quest-Advanced-All-One-2/dp/B09P4F68WT/ref=zg_bs_g_amazon-renewed_d_sccl_21/130-3011150-8800723?psc</v>
      </c>
    </row>
    <row r="170" spans="1:14" x14ac:dyDescent="0.2">
      <c r="A170" t="s">
        <v>136</v>
      </c>
    </row>
    <row r="171" spans="1:14" x14ac:dyDescent="0.2">
      <c r="A171" t="s">
        <v>135</v>
      </c>
      <c r="E171" t="str">
        <f t="shared" ref="E171" si="189">J171&amp;$B$37&amp;B174&amp;K171</f>
        <v>&lt;a href="/Amazon_Renewed/Apple-AirPods-Generation-Premium-White"&gt;&lt;div class="product-card"&gt;</v>
      </c>
      <c r="J171" t="s">
        <v>146</v>
      </c>
      <c r="K171" t="s">
        <v>145</v>
      </c>
    </row>
    <row r="172" spans="1:14" x14ac:dyDescent="0.2">
      <c r="A172" t="s">
        <v>277</v>
      </c>
      <c r="B172" t="str">
        <f t="shared" ref="B172" si="190">MID(A172, FIND("https://", A172), FIND(".jpg", A172) - FIND("https://", A172) + 4)</f>
        <v>https://c.media-amazon.com/images/I/61SUj2aKoEL._AC_UL600_SR600,400_.jpg</v>
      </c>
      <c r="E172" t="str">
        <f t="shared" ref="E172" si="191">J172&amp;B172&amp;K172&amp;B173&amp;L172</f>
        <v>&lt;img src="https://c.media-amazon.com/images/I/61SUj2aKoEL._AC_UL600_SR600,400_.jpg" alt="Apple AirPods Pro (2nd Generation) (Renewed Premium)" class="product-image"&gt;</v>
      </c>
      <c r="J172" t="s">
        <v>140</v>
      </c>
      <c r="K172" t="s">
        <v>141</v>
      </c>
      <c r="L172" t="s">
        <v>142</v>
      </c>
      <c r="N172" t="str">
        <f t="shared" ref="N172:N174" si="192">B172</f>
        <v>https://c.media-amazon.com/images/I/61SUj2aKoEL._AC_UL600_SR600,400_.jpg</v>
      </c>
    </row>
    <row r="173" spans="1:14" x14ac:dyDescent="0.2">
      <c r="A173" t="s">
        <v>278</v>
      </c>
      <c r="B173" t="str">
        <f t="shared" ref="B173" si="193">MID(A173, FIND("""", A173, FIND("name"":", A173)) + 4, LEN(A173) - FIND("""", A173, FIND("name"":", A173)) - 5)</f>
        <v>Apple AirPods Pro (2nd Generation) (Renewed Premium)</v>
      </c>
      <c r="E173" t="str">
        <f t="shared" ref="E173" si="194">J173&amp;B173&amp;K173</f>
        <v>&lt;h3 class="product-title"&gt;Apple AirPods Pro (2nd Generation) (Renewed Premium)&lt;/h3&gt;</v>
      </c>
      <c r="J173" t="s">
        <v>144</v>
      </c>
      <c r="K173" t="s">
        <v>143</v>
      </c>
      <c r="N173" t="str">
        <f t="shared" si="192"/>
        <v>Apple AirPods Pro (2nd Generation) (Renewed Premium)</v>
      </c>
    </row>
    <row r="174" spans="1:14" x14ac:dyDescent="0.2">
      <c r="A174" t="s">
        <v>279</v>
      </c>
      <c r="B174" t="str">
        <f t="shared" ref="B174" si="195">MID(A174, FIND("amazon.com/", A174) + LEN("amazon.com/"), LEN(A174) - FIND("amazon.com/", A174) - LEN("amazon.com/")-1)</f>
        <v>Apple-AirPods-Generation-Premium-White</v>
      </c>
      <c r="E174" t="str">
        <f t="shared" ref="E174:E175" si="196">J174</f>
        <v>&lt;/div&gt;</v>
      </c>
      <c r="J174" t="s">
        <v>111</v>
      </c>
      <c r="N174" t="str">
        <f t="shared" si="192"/>
        <v>Apple-AirPods-Generation-Premium-White</v>
      </c>
    </row>
    <row r="175" spans="1:14" x14ac:dyDescent="0.2">
      <c r="A175" t="s">
        <v>280</v>
      </c>
      <c r="E175" t="str">
        <f t="shared" si="196"/>
        <v>&lt;/a&gt;</v>
      </c>
      <c r="J175" t="s">
        <v>112</v>
      </c>
      <c r="N175" t="str">
        <f t="shared" ref="N175" si="197">MID(A175, FIND("https://", A175), FIND("?psc=", A175) - FIND("https://", A175) + LEN("?psc=") - 1)</f>
        <v>https://www.amazon.com/Apple-AirPods-Generation-Premium-White/dp/B0BVSSZ7PY/ref=zg_bs_g_amazon-renewed_d_sccl_22/130-3011150-8800723?psc</v>
      </c>
    </row>
    <row r="176" spans="1:14" x14ac:dyDescent="0.2">
      <c r="A176" t="s">
        <v>136</v>
      </c>
    </row>
    <row r="177" spans="1:14" x14ac:dyDescent="0.2">
      <c r="A177" t="s">
        <v>135</v>
      </c>
      <c r="E177" t="str">
        <f t="shared" ref="E177" si="198">J177&amp;$B$37&amp;B180&amp;K177</f>
        <v>&lt;a href="/Amazon_Renewed/Renewed-Apple-Model-Wi-Fi-9-7in"&gt;&lt;div class="product-card"&gt;</v>
      </c>
      <c r="J177" t="s">
        <v>146</v>
      </c>
      <c r="K177" t="s">
        <v>145</v>
      </c>
    </row>
    <row r="178" spans="1:14" x14ac:dyDescent="0.2">
      <c r="A178" t="s">
        <v>281</v>
      </c>
      <c r="B178" t="str">
        <f t="shared" ref="B178" si="199">MID(A178, FIND("https://", A178), FIND(".jpg", A178) - FIND("https://", A178) + 4)</f>
        <v>https://c.media-amazon.com/images/I/61aeen0K1NL._AC_UL600_SR600,400_.jpg</v>
      </c>
      <c r="E178" t="str">
        <f t="shared" ref="E178" si="200">J178&amp;B178&amp;K178&amp;B179&amp;L178</f>
        <v>&lt;img src="https://c.media-amazon.com/images/I/61aeen0K1NL._AC_UL600_SR600,400_.jpg" alt="Apple iPad (2018 Model) with Wi-Fi only 32GB Apple 9.7in iPad - Space Gray (Renewed)" class="product-image"&gt;</v>
      </c>
      <c r="J178" t="s">
        <v>140</v>
      </c>
      <c r="K178" t="s">
        <v>141</v>
      </c>
      <c r="L178" t="s">
        <v>142</v>
      </c>
      <c r="N178" t="str">
        <f t="shared" ref="N178:N180" si="201">B178</f>
        <v>https://c.media-amazon.com/images/I/61aeen0K1NL._AC_UL600_SR600,400_.jpg</v>
      </c>
    </row>
    <row r="179" spans="1:14" x14ac:dyDescent="0.2">
      <c r="A179" t="s">
        <v>282</v>
      </c>
      <c r="B179" t="str">
        <f t="shared" ref="B179" si="202">MID(A179, FIND("""", A179, FIND("name"":", A179)) + 4, LEN(A179) - FIND("""", A179, FIND("name"":", A179)) - 5)</f>
        <v>Apple iPad (2018 Model) with Wi-Fi only 32GB Apple 9.7in iPad - Space Gray (Renewed)</v>
      </c>
      <c r="E179" t="str">
        <f t="shared" ref="E179" si="203">J179&amp;B179&amp;K179</f>
        <v>&lt;h3 class="product-title"&gt;Apple iPad (2018 Model) with Wi-Fi only 32GB Apple 9.7in iPad - Space Gray (Renewed)&lt;/h3&gt;</v>
      </c>
      <c r="J179" t="s">
        <v>144</v>
      </c>
      <c r="K179" t="s">
        <v>143</v>
      </c>
      <c r="N179" t="str">
        <f t="shared" si="201"/>
        <v>Apple iPad (2018 Model) with Wi-Fi only 32GB Apple 9.7in iPad - Space Gray (Renewed)</v>
      </c>
    </row>
    <row r="180" spans="1:14" x14ac:dyDescent="0.2">
      <c r="A180" t="s">
        <v>283</v>
      </c>
      <c r="B180" t="str">
        <f t="shared" ref="B180" si="204">MID(A180, FIND("amazon.com/", A180) + LEN("amazon.com/"), LEN(A180) - FIND("amazon.com/", A180) - LEN("amazon.com/")-1)</f>
        <v>Renewed-Apple-Model-Wi-Fi-9-7in</v>
      </c>
      <c r="E180" t="str">
        <f t="shared" ref="E180:E181" si="205">J180</f>
        <v>&lt;/div&gt;</v>
      </c>
      <c r="J180" t="s">
        <v>111</v>
      </c>
      <c r="N180" t="str">
        <f t="shared" si="201"/>
        <v>Renewed-Apple-Model-Wi-Fi-9-7in</v>
      </c>
    </row>
    <row r="181" spans="1:14" x14ac:dyDescent="0.2">
      <c r="A181" t="s">
        <v>284</v>
      </c>
      <c r="E181" t="str">
        <f t="shared" si="205"/>
        <v>&lt;/a&gt;</v>
      </c>
      <c r="J181" t="s">
        <v>112</v>
      </c>
      <c r="N181" t="str">
        <f t="shared" ref="N181" si="206">MID(A181, FIND("https://", A181), FIND("?psc=", A181) - FIND("https://", A181) + LEN("?psc=") - 1)</f>
        <v>https://www.amazon.com/Renewed-Apple-Model-Wi-Fi-9-7in/dp/B07D3DDJ4L/ref=zg_bs_g_amazon-renewed_d_sccl_23/130-3011150-8800723?psc</v>
      </c>
    </row>
    <row r="182" spans="1:14" x14ac:dyDescent="0.2">
      <c r="A182" t="s">
        <v>136</v>
      </c>
    </row>
    <row r="183" spans="1:14" x14ac:dyDescent="0.2">
      <c r="A183" t="s">
        <v>135</v>
      </c>
      <c r="E183" t="str">
        <f t="shared" ref="E183" si="207">J183&amp;$B$37&amp;B186&amp;K183</f>
        <v>&lt;a href="/Amazon_Renewed/MultiFLEX-Technology-PowerFins-Brushroll-Anti-Allergen"&gt;&lt;div class="product-card"&gt;</v>
      </c>
      <c r="J183" t="s">
        <v>146</v>
      </c>
      <c r="K183" t="s">
        <v>145</v>
      </c>
    </row>
    <row r="184" spans="1:14" x14ac:dyDescent="0.2">
      <c r="A184" t="s">
        <v>285</v>
      </c>
      <c r="B184" t="str">
        <f t="shared" ref="B184" si="208">MID(A184, FIND("https://", A184), FIND(".jpg", A184) - FIND("https://", A184) + 4)</f>
        <v>https://c.media-amazon.com/images/I/41WKWaQnNnL._AC_UL600_SR600,400_.jpg</v>
      </c>
      <c r="E184" t="str">
        <f t="shared" ref="E184" si="209">J184&amp;B184&amp;K184&amp;B185&amp;L184</f>
        <v>&lt;img src="https://c.media-amazon.com/images/I/41WKWaQnNnL._AC_UL600_SR600,400_.jpg" alt="Shark UZ565H Pro Cordless Vacuum w/ Clean Sense IQ &amp; MultiFLEX Technology, PowerFins Plus Brushroll, Duster Crevice Tool &amp; Anti-Allergen Dusting Brush, Up to 40 Minute Runtime, White/Blue (Renewed)" class="product-image"&gt;</v>
      </c>
      <c r="J184" t="s">
        <v>140</v>
      </c>
      <c r="K184" t="s">
        <v>141</v>
      </c>
      <c r="L184" t="s">
        <v>142</v>
      </c>
      <c r="N184" t="str">
        <f t="shared" ref="N184:N186" si="210">B184</f>
        <v>https://c.media-amazon.com/images/I/41WKWaQnNnL._AC_UL600_SR600,400_.jpg</v>
      </c>
    </row>
    <row r="185" spans="1:14" x14ac:dyDescent="0.2">
      <c r="A185" t="s">
        <v>286</v>
      </c>
      <c r="B185" t="str">
        <f t="shared" ref="B185" si="211">MID(A185, FIND("""", A185, FIND("name"":", A185)) + 4, LEN(A185) - FIND("""", A185, FIND("name"":", A185)) - 5)</f>
        <v>Shark UZ565H Pro Cordless Vacuum w/ Clean Sense IQ &amp; MultiFLEX Technology, PowerFins Plus Brushroll, Duster Crevice Tool &amp; Anti-Allergen Dusting Brush, Up to 40 Minute Runtime, White/Blue (Renewed)</v>
      </c>
      <c r="E185" t="str">
        <f t="shared" ref="E185" si="212">J185&amp;B185&amp;K185</f>
        <v>&lt;h3 class="product-title"&gt;Shark UZ565H Pro Cordless Vacuum w/ Clean Sense IQ &amp; MultiFLEX Technology, PowerFins Plus Brushroll, Duster Crevice Tool &amp; Anti-Allergen Dusting Brush, Up to 40 Minute Runtime, White/Blue (Renewed)&lt;/h3&gt;</v>
      </c>
      <c r="J185" t="s">
        <v>144</v>
      </c>
      <c r="K185" t="s">
        <v>143</v>
      </c>
      <c r="N185" t="str">
        <f t="shared" si="210"/>
        <v>Shark UZ565H Pro Cordless Vacuum w/ Clean Sense IQ &amp; MultiFLEX Technology, PowerFins Plus Brushroll, Duster Crevice Tool &amp; Anti-Allergen Dusting Brush, Up to 40 Minute Runtime, White/Blue (Renewed)</v>
      </c>
    </row>
    <row r="186" spans="1:14" x14ac:dyDescent="0.2">
      <c r="A186" t="s">
        <v>287</v>
      </c>
      <c r="B186" t="str">
        <f t="shared" ref="B186" si="213">MID(A186, FIND("amazon.com/", A186) + LEN("amazon.com/"), LEN(A186) - FIND("amazon.com/", A186) - LEN("amazon.com/")-1)</f>
        <v>MultiFLEX-Technology-PowerFins-Brushroll-Anti-Allergen</v>
      </c>
      <c r="E186" t="str">
        <f t="shared" ref="E186:E187" si="214">J186</f>
        <v>&lt;/div&gt;</v>
      </c>
      <c r="J186" t="s">
        <v>111</v>
      </c>
      <c r="N186" t="str">
        <f t="shared" si="210"/>
        <v>MultiFLEX-Technology-PowerFins-Brushroll-Anti-Allergen</v>
      </c>
    </row>
    <row r="187" spans="1:14" x14ac:dyDescent="0.2">
      <c r="A187" t="s">
        <v>288</v>
      </c>
      <c r="E187" t="str">
        <f t="shared" si="214"/>
        <v>&lt;/a&gt;</v>
      </c>
      <c r="J187" t="s">
        <v>112</v>
      </c>
      <c r="N187" t="str">
        <f t="shared" ref="N187" si="215">MID(A187, FIND("https://", A187), FIND("?psc=", A187) - FIND("https://", A187) + LEN("?psc=") - 1)</f>
        <v>https://www.amazon.com/MultiFLEX-Technology-PowerFins-Brushroll-Anti-Allergen/dp/B0BR66G6TM/ref=zg_bs_g_amazon-renewed_d_sccl_24/130-3011150-8800723?psc</v>
      </c>
    </row>
    <row r="188" spans="1:14" x14ac:dyDescent="0.2">
      <c r="A188" t="s">
        <v>136</v>
      </c>
    </row>
    <row r="189" spans="1:14" x14ac:dyDescent="0.2">
      <c r="A189" t="s">
        <v>135</v>
      </c>
      <c r="E189" t="str">
        <f t="shared" ref="E189" si="216">J189&amp;$B$37&amp;B192&amp;K189</f>
        <v>&lt;a href="/Amazon_Renewed/Apple-AirPods-Charging-Case-Renewed"&gt;&lt;div class="product-card"&gt;</v>
      </c>
      <c r="J189" t="s">
        <v>146</v>
      </c>
      <c r="K189" t="s">
        <v>145</v>
      </c>
    </row>
    <row r="190" spans="1:14" x14ac:dyDescent="0.2">
      <c r="A190" t="s">
        <v>289</v>
      </c>
      <c r="B190" t="str">
        <f t="shared" ref="B190" si="217">MID(A190, FIND("https://", A190), FIND(".jpg", A190) - FIND("https://", A190) + 4)</f>
        <v>https://c.media-amazon.com/images/I/41XjE57VLvL._AC_UL600_SR600,400_.jpg</v>
      </c>
      <c r="E190" t="str">
        <f t="shared" ref="E190" si="218">J190&amp;B190&amp;K190&amp;B191&amp;L190</f>
        <v>&lt;img src="https://c.media-amazon.com/images/I/41XjE57VLvL._AC_UL600_SR600,400_.jpg" alt="Apple AirPods 2 with Charging Case - White (Renewed)" class="product-image"&gt;</v>
      </c>
      <c r="J190" t="s">
        <v>140</v>
      </c>
      <c r="K190" t="s">
        <v>141</v>
      </c>
      <c r="L190" t="s">
        <v>142</v>
      </c>
      <c r="N190" t="str">
        <f t="shared" ref="N190:N192" si="219">B190</f>
        <v>https://c.media-amazon.com/images/I/41XjE57VLvL._AC_UL600_SR600,400_.jpg</v>
      </c>
    </row>
    <row r="191" spans="1:14" x14ac:dyDescent="0.2">
      <c r="A191" t="s">
        <v>290</v>
      </c>
      <c r="B191" t="str">
        <f t="shared" ref="B191" si="220">MID(A191, FIND("""", A191, FIND("name"":", A191)) + 4, LEN(A191) - FIND("""", A191, FIND("name"":", A191)) - 5)</f>
        <v>Apple AirPods 2 with Charging Case - White (Renewed)</v>
      </c>
      <c r="E191" t="str">
        <f t="shared" ref="E191" si="221">J191&amp;B191&amp;K191</f>
        <v>&lt;h3 class="product-title"&gt;Apple AirPods 2 with Charging Case - White (Renewed)&lt;/h3&gt;</v>
      </c>
      <c r="J191" t="s">
        <v>144</v>
      </c>
      <c r="K191" t="s">
        <v>143</v>
      </c>
      <c r="N191" t="str">
        <f t="shared" si="219"/>
        <v>Apple AirPods 2 with Charging Case - White (Renewed)</v>
      </c>
    </row>
    <row r="192" spans="1:14" x14ac:dyDescent="0.2">
      <c r="A192" t="s">
        <v>291</v>
      </c>
      <c r="B192" t="str">
        <f t="shared" ref="B192" si="222">MID(A192, FIND("amazon.com/", A192) + LEN("amazon.com/"), LEN(A192) - FIND("amazon.com/", A192) - LEN("amazon.com/")-1)</f>
        <v>Apple-AirPods-Charging-Case-Renewed</v>
      </c>
      <c r="E192" t="str">
        <f t="shared" ref="E192:E193" si="223">J192</f>
        <v>&lt;/div&gt;</v>
      </c>
      <c r="J192" t="s">
        <v>111</v>
      </c>
      <c r="N192" t="str">
        <f t="shared" si="219"/>
        <v>Apple-AirPods-Charging-Case-Renewed</v>
      </c>
    </row>
    <row r="193" spans="1:14" x14ac:dyDescent="0.2">
      <c r="A193" t="s">
        <v>292</v>
      </c>
      <c r="E193" t="str">
        <f t="shared" si="223"/>
        <v>&lt;/a&gt;</v>
      </c>
      <c r="J193" t="s">
        <v>112</v>
      </c>
      <c r="N193" t="str">
        <f t="shared" ref="N193" si="224">MID(A193, FIND("https://", A193), FIND("?psc=", A193) - FIND("https://", A193) + LEN("?psc=") - 1)</f>
        <v>https://www.amazon.com/Apple-AirPods-Charging-Case-Renewed/dp/B07SKLLYTW/ref=zg_bs_g_amazon-renewed_d_sccl_25/130-3011150-8800723?psc</v>
      </c>
    </row>
    <row r="194" spans="1:14" x14ac:dyDescent="0.2">
      <c r="A194" t="s">
        <v>136</v>
      </c>
    </row>
    <row r="195" spans="1:14" x14ac:dyDescent="0.2">
      <c r="A195" t="s">
        <v>135</v>
      </c>
      <c r="E195" t="str">
        <f t="shared" ref="E195" si="225">J195&amp;$B$37&amp;B198&amp;K195</f>
        <v>&lt;a href="/Amazon_Renewed/Apple-Watch-Cellular-Aluminum-Medium"&gt;&lt;div class="product-card"&gt;</v>
      </c>
      <c r="J195" t="s">
        <v>146</v>
      </c>
      <c r="K195" t="s">
        <v>145</v>
      </c>
    </row>
    <row r="196" spans="1:14" x14ac:dyDescent="0.2">
      <c r="A196" t="s">
        <v>293</v>
      </c>
      <c r="B196" t="str">
        <f t="shared" ref="B196" si="226">MID(A196, FIND("https://", A196), FIND(".jpg", A196) - FIND("https://", A196) + 4)</f>
        <v>https://c.media-amazon.com/images/I/7142BRGxr9L._AC_UL600_SR600,400_.jpg</v>
      </c>
      <c r="E196" t="str">
        <f t="shared" ref="E196" si="227">J196&amp;B196&amp;K196&amp;B197&amp;L196</f>
        <v>&lt;img src="https://c.media-amazon.com/images/I/7142BRGxr9L._AC_UL600_SR600,400_.jpg" alt="Apple Watch Series 9 45mm (GPS + Cellular) Aluminum Black with Medium/Large Black Sport Band" class="product-image"&gt;</v>
      </c>
      <c r="J196" t="s">
        <v>140</v>
      </c>
      <c r="K196" t="s">
        <v>141</v>
      </c>
      <c r="L196" t="s">
        <v>142</v>
      </c>
      <c r="N196" t="str">
        <f t="shared" ref="N196:N198" si="228">B196</f>
        <v>https://c.media-amazon.com/images/I/7142BRGxr9L._AC_UL600_SR600,400_.jpg</v>
      </c>
    </row>
    <row r="197" spans="1:14" x14ac:dyDescent="0.2">
      <c r="A197" t="s">
        <v>294</v>
      </c>
      <c r="B197" t="str">
        <f t="shared" ref="B197" si="229">MID(A197, FIND("""", A197, FIND("name"":", A197)) + 4, LEN(A197) - FIND("""", A197, FIND("name"":", A197)) - 5)</f>
        <v>Apple Watch Series 9 45mm (GPS + Cellular) Aluminum Black with Medium/Large Black Sport Band</v>
      </c>
      <c r="E197" t="str">
        <f t="shared" ref="E197" si="230">J197&amp;B197&amp;K197</f>
        <v>&lt;h3 class="product-title"&gt;Apple Watch Series 9 45mm (GPS + Cellular) Aluminum Black with Medium/Large Black Sport Band&lt;/h3&gt;</v>
      </c>
      <c r="J197" t="s">
        <v>144</v>
      </c>
      <c r="K197" t="s">
        <v>143</v>
      </c>
      <c r="N197" t="str">
        <f t="shared" si="228"/>
        <v>Apple Watch Series 9 45mm (GPS + Cellular) Aluminum Black with Medium/Large Black Sport Band</v>
      </c>
    </row>
    <row r="198" spans="1:14" x14ac:dyDescent="0.2">
      <c r="A198" t="s">
        <v>295</v>
      </c>
      <c r="B198" t="str">
        <f t="shared" ref="B198" si="231">MID(A198, FIND("amazon.com/", A198) + LEN("amazon.com/"), LEN(A198) - FIND("amazon.com/", A198) - LEN("amazon.com/")-1)</f>
        <v>Apple-Watch-Cellular-Aluminum-Medium</v>
      </c>
      <c r="E198" t="str">
        <f t="shared" ref="E198:E199" si="232">J198</f>
        <v>&lt;/div&gt;</v>
      </c>
      <c r="J198" t="s">
        <v>111</v>
      </c>
      <c r="N198" t="str">
        <f t="shared" si="228"/>
        <v>Apple-Watch-Cellular-Aluminum-Medium</v>
      </c>
    </row>
    <row r="199" spans="1:14" x14ac:dyDescent="0.2">
      <c r="A199" t="s">
        <v>296</v>
      </c>
      <c r="E199" t="str">
        <f t="shared" si="232"/>
        <v>&lt;/a&gt;</v>
      </c>
      <c r="J199" t="s">
        <v>112</v>
      </c>
      <c r="N199" t="str">
        <f t="shared" ref="N199" si="233">MID(A199, FIND("https://", A199), FIND("?psc=", A199) - FIND("https://", A199) + LEN("?psc=") - 1)</f>
        <v>https://www.amazon.com/Apple-Watch-Cellular-Aluminum-Medium/dp/B0CTD9B3HB/ref=zg_bs_g_amazon-renewed_d_sccl_26/130-3011150-8800723?psc</v>
      </c>
    </row>
    <row r="200" spans="1:14" x14ac:dyDescent="0.2">
      <c r="A200" t="s">
        <v>136</v>
      </c>
    </row>
    <row r="201" spans="1:14" x14ac:dyDescent="0.2">
      <c r="A201" t="s">
        <v>135</v>
      </c>
      <c r="E201" t="str">
        <f t="shared" ref="E201" si="234">J201&amp;$B$37&amp;B204&amp;K201</f>
        <v>&lt;a href="/Amazon_Renewed/Apple-iPhone-256GB-Deep-Purple"&gt;&lt;div class="product-card"&gt;</v>
      </c>
      <c r="J201" t="s">
        <v>146</v>
      </c>
      <c r="K201" t="s">
        <v>145</v>
      </c>
    </row>
    <row r="202" spans="1:14" x14ac:dyDescent="0.2">
      <c r="A202" t="s">
        <v>297</v>
      </c>
      <c r="B202" t="str">
        <f t="shared" ref="B202" si="235">MID(A202, FIND("https://", A202), FIND(".jpg", A202) - FIND("https://", A202) + 4)</f>
        <v>https://c.media-amazon.com/images/I/51iJx7YWDOL._AC_UL600_SR600,400_.jpg</v>
      </c>
      <c r="E202" t="str">
        <f t="shared" ref="E202" si="236">J202&amp;B202&amp;K202&amp;B203&amp;L202</f>
        <v>&lt;img src="https://c.media-amazon.com/images/I/51iJx7YWDOL._AC_UL600_SR600,400_.jpg" alt="Apple iPhone 14 Pro Max, 256GB, Deep Purple - Unlocked (Renewed)" class="product-image"&gt;</v>
      </c>
      <c r="J202" t="s">
        <v>140</v>
      </c>
      <c r="K202" t="s">
        <v>141</v>
      </c>
      <c r="L202" t="s">
        <v>142</v>
      </c>
      <c r="N202" t="str">
        <f t="shared" ref="N202:N204" si="237">B202</f>
        <v>https://c.media-amazon.com/images/I/51iJx7YWDOL._AC_UL600_SR600,400_.jpg</v>
      </c>
    </row>
    <row r="203" spans="1:14" x14ac:dyDescent="0.2">
      <c r="A203" t="s">
        <v>298</v>
      </c>
      <c r="B203" t="str">
        <f t="shared" ref="B203" si="238">MID(A203, FIND("""", A203, FIND("name"":", A203)) + 4, LEN(A203) - FIND("""", A203, FIND("name"":", A203)) - 5)</f>
        <v>Apple iPhone 14 Pro Max, 256GB, Deep Purple - Unlocked (Renewed)</v>
      </c>
      <c r="E203" t="str">
        <f t="shared" ref="E203" si="239">J203&amp;B203&amp;K203</f>
        <v>&lt;h3 class="product-title"&gt;Apple iPhone 14 Pro Max, 256GB, Deep Purple - Unlocked (Renewed)&lt;/h3&gt;</v>
      </c>
      <c r="J203" t="s">
        <v>144</v>
      </c>
      <c r="K203" t="s">
        <v>143</v>
      </c>
      <c r="N203" t="str">
        <f t="shared" si="237"/>
        <v>Apple iPhone 14 Pro Max, 256GB, Deep Purple - Unlocked (Renewed)</v>
      </c>
    </row>
    <row r="204" spans="1:14" x14ac:dyDescent="0.2">
      <c r="A204" t="s">
        <v>299</v>
      </c>
      <c r="B204" t="str">
        <f t="shared" ref="B204" si="240">MID(A204, FIND("amazon.com/", A204) + LEN("amazon.com/"), LEN(A204) - FIND("amazon.com/", A204) - LEN("amazon.com/")-1)</f>
        <v>Apple-iPhone-256GB-Deep-Purple</v>
      </c>
      <c r="E204" t="str">
        <f t="shared" ref="E204:E205" si="241">J204</f>
        <v>&lt;/div&gt;</v>
      </c>
      <c r="J204" t="s">
        <v>111</v>
      </c>
      <c r="N204" t="str">
        <f t="shared" si="237"/>
        <v>Apple-iPhone-256GB-Deep-Purple</v>
      </c>
    </row>
    <row r="205" spans="1:14" x14ac:dyDescent="0.2">
      <c r="A205" t="s">
        <v>300</v>
      </c>
      <c r="E205" t="str">
        <f t="shared" si="241"/>
        <v>&lt;/a&gt;</v>
      </c>
      <c r="J205" t="s">
        <v>112</v>
      </c>
      <c r="N205" t="str">
        <f t="shared" ref="N205" si="242">MID(A205, FIND("https://", A205), FIND("?psc=", A205) - FIND("https://", A205) + LEN("?psc=") - 1)</f>
        <v>https://www.amazon.com/Apple-iPhone-256GB-Deep-Purple/dp/B0BN92S2ZZ/ref=zg_bs_g_amazon-renewed_d_sccl_27/130-3011150-8800723?psc</v>
      </c>
    </row>
    <row r="206" spans="1:14" x14ac:dyDescent="0.2">
      <c r="A206" t="s">
        <v>136</v>
      </c>
    </row>
    <row r="207" spans="1:14" x14ac:dyDescent="0.2">
      <c r="A207" t="s">
        <v>135</v>
      </c>
      <c r="E207" t="str">
        <f t="shared" ref="E207" si="243">J207&amp;$B$37&amp;B210&amp;K207</f>
        <v>&lt;a href="/Amazon_Renewed/Samsung-Galaxy-S21-5G-Version"&gt;&lt;div class="product-card"&gt;</v>
      </c>
      <c r="J207" t="s">
        <v>146</v>
      </c>
      <c r="K207" t="s">
        <v>145</v>
      </c>
    </row>
    <row r="208" spans="1:14" x14ac:dyDescent="0.2">
      <c r="A208" t="s">
        <v>301</v>
      </c>
      <c r="B208" t="str">
        <f t="shared" ref="B208" si="244">MID(A208, FIND("https://", A208), FIND(".jpg", A208) - FIND("https://", A208) + 4)</f>
        <v>https://c.media-amazon.com/images/I/61jYjeuNUnL._AC_UL600_SR600,400_.jpg</v>
      </c>
      <c r="E208" t="str">
        <f t="shared" ref="E208" si="245">J208&amp;B208&amp;K208&amp;B209&amp;L208</f>
        <v>&lt;img src="https://c.media-amazon.com/images/I/61jYjeuNUnL._AC_UL600_SR600,400_.jpg" alt="Samsung Galaxy S21 5G, US Version, 128GB, Phantom Gray - Unlocked (Renewed)" class="product-image"&gt;</v>
      </c>
      <c r="J208" t="s">
        <v>140</v>
      </c>
      <c r="K208" t="s">
        <v>141</v>
      </c>
      <c r="L208" t="s">
        <v>142</v>
      </c>
      <c r="N208" t="str">
        <f t="shared" ref="N208:N210" si="246">B208</f>
        <v>https://c.media-amazon.com/images/I/61jYjeuNUnL._AC_UL600_SR600,400_.jpg</v>
      </c>
    </row>
    <row r="209" spans="1:14" x14ac:dyDescent="0.2">
      <c r="A209" t="s">
        <v>302</v>
      </c>
      <c r="B209" t="str">
        <f t="shared" ref="B209" si="247">MID(A209, FIND("""", A209, FIND("name"":", A209)) + 4, LEN(A209) - FIND("""", A209, FIND("name"":", A209)) - 5)</f>
        <v>Samsung Galaxy S21 5G, US Version, 128GB, Phantom Gray - Unlocked (Renewed)</v>
      </c>
      <c r="E209" t="str">
        <f t="shared" ref="E209" si="248">J209&amp;B209&amp;K209</f>
        <v>&lt;h3 class="product-title"&gt;Samsung Galaxy S21 5G, US Version, 128GB, Phantom Gray - Unlocked (Renewed)&lt;/h3&gt;</v>
      </c>
      <c r="J209" t="s">
        <v>144</v>
      </c>
      <c r="K209" t="s">
        <v>143</v>
      </c>
      <c r="N209" t="str">
        <f t="shared" si="246"/>
        <v>Samsung Galaxy S21 5G, US Version, 128GB, Phantom Gray - Unlocked (Renewed)</v>
      </c>
    </row>
    <row r="210" spans="1:14" x14ac:dyDescent="0.2">
      <c r="A210" t="s">
        <v>303</v>
      </c>
      <c r="B210" t="str">
        <f t="shared" ref="B210" si="249">MID(A210, FIND("amazon.com/", A210) + LEN("amazon.com/"), LEN(A210) - FIND("amazon.com/", A210) - LEN("amazon.com/")-1)</f>
        <v>Samsung-Galaxy-S21-5G-Version</v>
      </c>
      <c r="E210" t="str">
        <f t="shared" ref="E210:E211" si="250">J210</f>
        <v>&lt;/div&gt;</v>
      </c>
      <c r="J210" t="s">
        <v>111</v>
      </c>
      <c r="N210" t="str">
        <f t="shared" si="246"/>
        <v>Samsung-Galaxy-S21-5G-Version</v>
      </c>
    </row>
    <row r="211" spans="1:14" x14ac:dyDescent="0.2">
      <c r="A211" t="s">
        <v>304</v>
      </c>
      <c r="E211" t="str">
        <f t="shared" si="250"/>
        <v>&lt;/a&gt;</v>
      </c>
      <c r="J211" t="s">
        <v>112</v>
      </c>
      <c r="N211" t="str">
        <f t="shared" ref="N211" si="251">MID(A211, FIND("https://", A211), FIND("?psc=", A211) - FIND("https://", A211) + LEN("?psc=") - 1)</f>
        <v>https://www.amazon.com/Samsung-Galaxy-S21-5G-Version/dp/B08VLMQ3KS/ref=zg_bs_g_amazon-renewed_d_sccl_28/130-3011150-8800723?psc</v>
      </c>
    </row>
    <row r="212" spans="1:14" x14ac:dyDescent="0.2">
      <c r="A212" t="s">
        <v>136</v>
      </c>
    </row>
    <row r="213" spans="1:14" x14ac:dyDescent="0.2">
      <c r="A213" t="s">
        <v>135</v>
      </c>
      <c r="E213" t="str">
        <f t="shared" ref="E213" si="252">J213&amp;$B$37&amp;B216&amp;K213</f>
        <v>&lt;a href="/Amazon_Renewed/Playstation-DualSense-Wireless-Controller-Renewed-5"&gt;&lt;div class="product-card"&gt;</v>
      </c>
      <c r="J213" t="s">
        <v>146</v>
      </c>
      <c r="K213" t="s">
        <v>145</v>
      </c>
    </row>
    <row r="214" spans="1:14" x14ac:dyDescent="0.2">
      <c r="A214" t="s">
        <v>305</v>
      </c>
      <c r="B214" t="str">
        <f t="shared" ref="B214" si="253">MID(A214, FIND("https://", A214), FIND(".jpg", A214) - FIND("https://", A214) + 4)</f>
        <v>https://c.media-amazon.com/images/I/51bE-UlxtMS._AC_UL600_SR600,400_.jpg</v>
      </c>
      <c r="E214" t="str">
        <f t="shared" ref="E214" si="254">J214&amp;B214&amp;K214&amp;B215&amp;L214</f>
        <v>&lt;img src="https://c.media-amazon.com/images/I/51bE-UlxtMS._AC_UL600_SR600,400_.jpg" alt="DualSense Wireless Controller (Renewed)" class="product-image"&gt;</v>
      </c>
      <c r="J214" t="s">
        <v>140</v>
      </c>
      <c r="K214" t="s">
        <v>141</v>
      </c>
      <c r="L214" t="s">
        <v>142</v>
      </c>
      <c r="N214" t="str">
        <f t="shared" ref="N214:N216" si="255">B214</f>
        <v>https://c.media-amazon.com/images/I/51bE-UlxtMS._AC_UL600_SR600,400_.jpg</v>
      </c>
    </row>
    <row r="215" spans="1:14" x14ac:dyDescent="0.2">
      <c r="A215" t="s">
        <v>306</v>
      </c>
      <c r="B215" t="str">
        <f t="shared" ref="B215" si="256">MID(A215, FIND("""", A215, FIND("name"":", A215)) + 4, LEN(A215) - FIND("""", A215, FIND("name"":", A215)) - 5)</f>
        <v>DualSense Wireless Controller (Renewed)</v>
      </c>
      <c r="E215" t="str">
        <f t="shared" ref="E215" si="257">J215&amp;B215&amp;K215</f>
        <v>&lt;h3 class="product-title"&gt;DualSense Wireless Controller (Renewed)&lt;/h3&gt;</v>
      </c>
      <c r="J215" t="s">
        <v>144</v>
      </c>
      <c r="K215" t="s">
        <v>143</v>
      </c>
      <c r="N215" t="str">
        <f t="shared" si="255"/>
        <v>DualSense Wireless Controller (Renewed)</v>
      </c>
    </row>
    <row r="216" spans="1:14" x14ac:dyDescent="0.2">
      <c r="A216" t="s">
        <v>307</v>
      </c>
      <c r="B216" t="str">
        <f t="shared" ref="B216" si="258">MID(A216, FIND("amazon.com/", A216) + LEN("amazon.com/"), LEN(A216) - FIND("amazon.com/", A216) - LEN("amazon.com/")-1)</f>
        <v>Playstation-DualSense-Wireless-Controller-Renewed-5</v>
      </c>
      <c r="E216" t="str">
        <f t="shared" ref="E216:E217" si="259">J216</f>
        <v>&lt;/div&gt;</v>
      </c>
      <c r="J216" t="s">
        <v>111</v>
      </c>
      <c r="N216" t="str">
        <f t="shared" si="255"/>
        <v>Playstation-DualSense-Wireless-Controller-Renewed-5</v>
      </c>
    </row>
    <row r="217" spans="1:14" x14ac:dyDescent="0.2">
      <c r="A217" t="s">
        <v>308</v>
      </c>
      <c r="E217" t="str">
        <f t="shared" si="259"/>
        <v>&lt;/a&gt;</v>
      </c>
      <c r="J217" t="s">
        <v>112</v>
      </c>
      <c r="N217" t="str">
        <f t="shared" ref="N217" si="260">MID(A217, FIND("https://", A217), FIND("?psc=", A217) - FIND("https://", A217) + LEN("?psc=") - 1)</f>
        <v>https://www.amazon.com/Playstation-DualSense-Wireless-Controller-Renewed-5/dp/B092LJJYDQ/ref=zg_bs_g_amazon-renewed_d_sccl_29/130-3011150-8800723?psc</v>
      </c>
    </row>
    <row r="218" spans="1:14" x14ac:dyDescent="0.2">
      <c r="A218" t="s">
        <v>136</v>
      </c>
    </row>
    <row r="219" spans="1:14" x14ac:dyDescent="0.2">
      <c r="A219" t="s">
        <v>135</v>
      </c>
      <c r="E219" t="str">
        <f t="shared" ref="E219" si="261">J219&amp;$B$37&amp;B222&amp;K219</f>
        <v>&lt;a href="/Amazon_Renewed/Dell-Optiplex-Desktop-Excellent-Condition"&gt;&lt;div class="product-card"&gt;</v>
      </c>
      <c r="J219" t="s">
        <v>146</v>
      </c>
      <c r="K219" t="s">
        <v>145</v>
      </c>
    </row>
    <row r="220" spans="1:14" x14ac:dyDescent="0.2">
      <c r="A220" t="s">
        <v>309</v>
      </c>
      <c r="B220" t="str">
        <f t="shared" ref="B220" si="262">MID(A220, FIND("https://", A220), FIND(".jpg", A220) - FIND("https://", A220) + 4)</f>
        <v>https://c.media-amazon.com/images/I/61FVIijQp2L._AC_UL600_SR600,400_.jpg</v>
      </c>
      <c r="E220" t="str">
        <f t="shared" ref="E220" si="263">J220&amp;B220&amp;K220&amp;B221&amp;L220</f>
        <v>&lt;img src="https://c.media-amazon.com/images/I/61FVIijQp2L._AC_UL600_SR600,400_.jpg" alt="Dell Optiplex 7050 SFF Desktop PC Intel i7-7700 4-Cores 3.60GHz 32GB DDR4 1TB SSD WiFi BT HDMI Duel Monitor Support Windows 10 Pro Excellent Condition(Renewed)" class="product-image"&gt;</v>
      </c>
      <c r="J220" t="s">
        <v>140</v>
      </c>
      <c r="K220" t="s">
        <v>141</v>
      </c>
      <c r="L220" t="s">
        <v>142</v>
      </c>
      <c r="N220" t="str">
        <f t="shared" ref="N220:N222" si="264">B220</f>
        <v>https://c.media-amazon.com/images/I/61FVIijQp2L._AC_UL600_SR600,400_.jpg</v>
      </c>
    </row>
    <row r="221" spans="1:14" x14ac:dyDescent="0.2">
      <c r="A221" t="s">
        <v>310</v>
      </c>
      <c r="B221" t="str">
        <f t="shared" ref="B221" si="265">MID(A221, FIND("""", A221, FIND("name"":", A221)) + 4, LEN(A221) - FIND("""", A221, FIND("name"":", A221)) - 5)</f>
        <v>Dell Optiplex 7050 SFF Desktop PC Intel i7-7700 4-Cores 3.60GHz 32GB DDR4 1TB SSD WiFi BT HDMI Duel Monitor Support Windows 10 Pro Excellent Condition(Renewed)</v>
      </c>
      <c r="E221" t="str">
        <f t="shared" ref="E221" si="266">J221&amp;B221&amp;K221</f>
        <v>&lt;h3 class="product-title"&gt;Dell Optiplex 7050 SFF Desktop PC Intel i7-7700 4-Cores 3.60GHz 32GB DDR4 1TB SSD WiFi BT HDMI Duel Monitor Support Windows 10 Pro Excellent Condition(Renewed)&lt;/h3&gt;</v>
      </c>
      <c r="J221" t="s">
        <v>144</v>
      </c>
      <c r="K221" t="s">
        <v>143</v>
      </c>
      <c r="N221" t="str">
        <f t="shared" si="264"/>
        <v>Dell Optiplex 7050 SFF Desktop PC Intel i7-7700 4-Cores 3.60GHz 32GB DDR4 1TB SSD WiFi BT HDMI Duel Monitor Support Windows 10 Pro Excellent Condition(Renewed)</v>
      </c>
    </row>
    <row r="222" spans="1:14" x14ac:dyDescent="0.2">
      <c r="A222" t="s">
        <v>311</v>
      </c>
      <c r="B222" t="str">
        <f t="shared" ref="B222" si="267">MID(A222, FIND("amazon.com/", A222) + LEN("amazon.com/"), LEN(A222) - FIND("amazon.com/", A222) - LEN("amazon.com/")-1)</f>
        <v>Dell-Optiplex-Desktop-Excellent-Condition</v>
      </c>
      <c r="E222" t="str">
        <f t="shared" ref="E222:E223" si="268">J222</f>
        <v>&lt;/div&gt;</v>
      </c>
      <c r="J222" t="s">
        <v>111</v>
      </c>
      <c r="N222" t="str">
        <f t="shared" si="264"/>
        <v>Dell-Optiplex-Desktop-Excellent-Condition</v>
      </c>
    </row>
    <row r="223" spans="1:14" x14ac:dyDescent="0.2">
      <c r="A223" t="s">
        <v>312</v>
      </c>
      <c r="E223" t="str">
        <f t="shared" si="268"/>
        <v>&lt;/a&gt;</v>
      </c>
      <c r="J223" t="s">
        <v>112</v>
      </c>
      <c r="N223" t="str">
        <f t="shared" ref="N223" si="269">MID(A223, FIND("https://", A223), FIND("?psc=", A223) - FIND("https://", A223) + LEN("?psc=") - 1)</f>
        <v>https://www.amazon.com/Dell-Optiplex-Desktop-Excellent-Condition/dp/B08X1KKVCZ/ref=zg_bs_g_amazon-renewed_d_sccl_30/130-3011150-8800723?psc</v>
      </c>
    </row>
    <row r="224" spans="1:14" x14ac:dyDescent="0.2">
      <c r="A224" t="s">
        <v>136</v>
      </c>
    </row>
    <row r="225" spans="1:14" x14ac:dyDescent="0.2">
      <c r="A225" t="s">
        <v>135</v>
      </c>
      <c r="E225" t="str">
        <f t="shared" ref="E225" si="270">J225&amp;$B$37&amp;B228&amp;K225</f>
        <v>&lt;a href="/Amazon_Renewed/Apple-AirPods-Wireless-Earbuds-Charging"&gt;&lt;div class="product-card"&gt;</v>
      </c>
      <c r="J225" t="s">
        <v>146</v>
      </c>
      <c r="K225" t="s">
        <v>145</v>
      </c>
    </row>
    <row r="226" spans="1:14" x14ac:dyDescent="0.2">
      <c r="A226" t="s">
        <v>313</v>
      </c>
      <c r="B226" t="str">
        <f t="shared" ref="B226" si="271">MID(A226, FIND("https://", A226), FIND(".jpg", A226) - FIND("https://", A226) + 4)</f>
        <v>https://c.media-amazon.com/images/I/5111xZtj59L._AC_UL600_SR600,400_.jpg</v>
      </c>
      <c r="E226" t="str">
        <f t="shared" ref="E226" si="272">J226&amp;B226&amp;K226&amp;B227&amp;L226</f>
        <v>&lt;img src="https://c.media-amazon.com/images/I/5111xZtj59L._AC_UL600_SR600,400_.jpg" alt="Apple AirPods Pro Wireless Earbuds with MagSafe Charging Case (Renewed)" class="product-image"&gt;</v>
      </c>
      <c r="J226" t="s">
        <v>140</v>
      </c>
      <c r="K226" t="s">
        <v>141</v>
      </c>
      <c r="L226" t="s">
        <v>142</v>
      </c>
      <c r="N226" t="str">
        <f t="shared" ref="N226:N228" si="273">B226</f>
        <v>https://c.media-amazon.com/images/I/5111xZtj59L._AC_UL600_SR600,400_.jpg</v>
      </c>
    </row>
    <row r="227" spans="1:14" x14ac:dyDescent="0.2">
      <c r="A227" t="s">
        <v>314</v>
      </c>
      <c r="B227" t="str">
        <f t="shared" ref="B227" si="274">MID(A227, FIND("""", A227, FIND("name"":", A227)) + 4, LEN(A227) - FIND("""", A227, FIND("name"":", A227)) - 5)</f>
        <v>Apple AirPods Pro Wireless Earbuds with MagSafe Charging Case (Renewed)</v>
      </c>
      <c r="E227" t="str">
        <f t="shared" ref="E227" si="275">J227&amp;B227&amp;K227</f>
        <v>&lt;h3 class="product-title"&gt;Apple AirPods Pro Wireless Earbuds with MagSafe Charging Case (Renewed)&lt;/h3&gt;</v>
      </c>
      <c r="J227" t="s">
        <v>144</v>
      </c>
      <c r="K227" t="s">
        <v>143</v>
      </c>
      <c r="N227" t="str">
        <f t="shared" si="273"/>
        <v>Apple AirPods Pro Wireless Earbuds with MagSafe Charging Case (Renewed)</v>
      </c>
    </row>
    <row r="228" spans="1:14" x14ac:dyDescent="0.2">
      <c r="A228" t="s">
        <v>315</v>
      </c>
      <c r="B228" t="str">
        <f t="shared" ref="B228" si="276">MID(A228, FIND("amazon.com/", A228) + LEN("amazon.com/"), LEN(A228) - FIND("amazon.com/", A228) - LEN("amazon.com/")-1)</f>
        <v>Apple-AirPods-Wireless-Earbuds-Charging</v>
      </c>
      <c r="E228" t="str">
        <f t="shared" ref="E228:E229" si="277">J228</f>
        <v>&lt;/div&gt;</v>
      </c>
      <c r="J228" t="s">
        <v>111</v>
      </c>
      <c r="N228" t="str">
        <f t="shared" si="273"/>
        <v>Apple-AirPods-Wireless-Earbuds-Charging</v>
      </c>
    </row>
    <row r="229" spans="1:14" x14ac:dyDescent="0.2">
      <c r="A229" t="s">
        <v>316</v>
      </c>
      <c r="E229" t="str">
        <f t="shared" si="277"/>
        <v>&lt;/a&gt;</v>
      </c>
      <c r="J229" t="s">
        <v>112</v>
      </c>
      <c r="N229" t="str">
        <f t="shared" ref="N229" si="278">MID(A229, FIND("https://", A229), FIND("?psc=", A229) - FIND("https://", A229) + LEN("?psc=") - 1)</f>
        <v>https://www.amazon.com/Apple-AirPods-Wireless-Earbuds-Charging/dp/B0B844T634/ref=zg_bs_g_amazon-renewed_d_sccl_31/130-3011150-8800723?psc</v>
      </c>
    </row>
    <row r="230" spans="1:14" x14ac:dyDescent="0.2">
      <c r="A230" t="s">
        <v>136</v>
      </c>
    </row>
    <row r="231" spans="1:14" x14ac:dyDescent="0.2">
      <c r="A231" t="s">
        <v>135</v>
      </c>
      <c r="E231" t="str">
        <f t="shared" ref="E231" si="279">J231&amp;$B$37&amp;B234&amp;K231</f>
        <v>&lt;a href="/Amazon_Renewed/Dell-Chromebook-3100-11-6-Bluetooth"&gt;&lt;div class="product-card"&gt;</v>
      </c>
      <c r="J231" t="s">
        <v>146</v>
      </c>
      <c r="K231" t="s">
        <v>145</v>
      </c>
    </row>
    <row r="232" spans="1:14" x14ac:dyDescent="0.2">
      <c r="A232" t="s">
        <v>317</v>
      </c>
      <c r="B232" t="str">
        <f t="shared" ref="B232" si="280">MID(A232, FIND("https://", A232), FIND(".jpg", A232) - FIND("https://", A232) + 4)</f>
        <v>https://c.media-amazon.com/images/I/71imPv3mtFL._AC_UL600_SR600,400_.jpg</v>
      </c>
      <c r="E232" t="str">
        <f t="shared" ref="E232" si="281">J232&amp;B232&amp;K232&amp;B233&amp;L232</f>
        <v>&lt;img src="https://c.media-amazon.com/images/I/71imPv3mtFL._AC_UL600_SR600,400_.jpg" alt="Dell Chromebook 11 3100 11.6\" Chromebook - 1366 x 768 - Celeron N4020-4 GB RAM - 16 GB Flash Memory - Chrome OS - Intel HD Graphics - English (US) Keyboard - Bluetooth (Renewed)" class="product-image"&gt;</v>
      </c>
      <c r="J232" t="s">
        <v>140</v>
      </c>
      <c r="K232" t="s">
        <v>141</v>
      </c>
      <c r="L232" t="s">
        <v>142</v>
      </c>
      <c r="N232" t="str">
        <f t="shared" ref="N232:N234" si="282">B232</f>
        <v>https://c.media-amazon.com/images/I/71imPv3mtFL._AC_UL600_SR600,400_.jpg</v>
      </c>
    </row>
    <row r="233" spans="1:14" x14ac:dyDescent="0.2">
      <c r="A233" t="s">
        <v>318</v>
      </c>
      <c r="B233" t="str">
        <f t="shared" ref="B233" si="283">MID(A233, FIND("""", A233, FIND("name"":", A233)) + 4, LEN(A233) - FIND("""", A233, FIND("name"":", A233)) - 5)</f>
        <v>Dell Chromebook 11 3100 11.6\" Chromebook - 1366 x 768 - Celeron N4020-4 GB RAM - 16 GB Flash Memory - Chrome OS - Intel HD Graphics - English (US) Keyboard - Bluetooth (Renewed)</v>
      </c>
      <c r="E233" t="str">
        <f t="shared" ref="E233" si="284">J233&amp;B233&amp;K233</f>
        <v>&lt;h3 class="product-title"&gt;Dell Chromebook 11 3100 11.6\" Chromebook - 1366 x 768 - Celeron N4020-4 GB RAM - 16 GB Flash Memory - Chrome OS - Intel HD Graphics - English (US) Keyboard - Bluetooth (Renewed)&lt;/h3&gt;</v>
      </c>
      <c r="J233" t="s">
        <v>144</v>
      </c>
      <c r="K233" t="s">
        <v>143</v>
      </c>
      <c r="N233" t="str">
        <f t="shared" si="282"/>
        <v>Dell Chromebook 11 3100 11.6\" Chromebook - 1366 x 768 - Celeron N4020-4 GB RAM - 16 GB Flash Memory - Chrome OS - Intel HD Graphics - English (US) Keyboard - Bluetooth (Renewed)</v>
      </c>
    </row>
    <row r="234" spans="1:14" x14ac:dyDescent="0.2">
      <c r="A234" t="s">
        <v>319</v>
      </c>
      <c r="B234" t="str">
        <f t="shared" ref="B234" si="285">MID(A234, FIND("amazon.com/", A234) + LEN("amazon.com/"), LEN(A234) - FIND("amazon.com/", A234) - LEN("amazon.com/")-1)</f>
        <v>Dell-Chromebook-3100-11-6-Bluetooth</v>
      </c>
      <c r="E234" t="str">
        <f t="shared" ref="E234:E235" si="286">J234</f>
        <v>&lt;/div&gt;</v>
      </c>
      <c r="J234" t="s">
        <v>111</v>
      </c>
      <c r="N234" t="str">
        <f t="shared" si="282"/>
        <v>Dell-Chromebook-3100-11-6-Bluetooth</v>
      </c>
    </row>
    <row r="235" spans="1:14" x14ac:dyDescent="0.2">
      <c r="A235" t="s">
        <v>320</v>
      </c>
      <c r="E235" t="str">
        <f t="shared" si="286"/>
        <v>&lt;/a&gt;</v>
      </c>
      <c r="J235" t="s">
        <v>112</v>
      </c>
      <c r="N235" t="str">
        <f t="shared" ref="N235" si="287">MID(A235, FIND("https://", A235), FIND("?psc=", A235) - FIND("https://", A235) + LEN("?psc=") - 1)</f>
        <v>https://www.amazon.com/Dell-Chromebook-3100-11-6-Bluetooth/dp/B08SHN3TZP/ref=zg_bs_g_amazon-renewed_d_sccl_32/130-3011150-8800723?psc</v>
      </c>
    </row>
    <row r="236" spans="1:14" x14ac:dyDescent="0.2">
      <c r="A236" t="s">
        <v>136</v>
      </c>
    </row>
    <row r="237" spans="1:14" x14ac:dyDescent="0.2">
      <c r="A237" t="s">
        <v>135</v>
      </c>
      <c r="E237" t="str">
        <f t="shared" ref="E237" si="288">J237&amp;$B$37&amp;B240&amp;K237</f>
        <v>&lt;a href="/Amazon_Renewed/Apple-iPhone-256GB-Unlocked-Renewed"&gt;&lt;div class="product-card"&gt;</v>
      </c>
      <c r="J237" t="s">
        <v>146</v>
      </c>
      <c r="K237" t="s">
        <v>145</v>
      </c>
    </row>
    <row r="238" spans="1:14" x14ac:dyDescent="0.2">
      <c r="A238" t="s">
        <v>321</v>
      </c>
      <c r="B238" t="str">
        <f t="shared" ref="B238" si="289">MID(A238, FIND("https://", A238), FIND(".jpg", A238) - FIND("https://", A238) + 4)</f>
        <v>https://c.media-amazon.com/images/I/81LmL94PUvS._AC_UL600_SR600,400_.jpg</v>
      </c>
      <c r="E238" t="str">
        <f t="shared" ref="E238" si="290">J238&amp;B238&amp;K238&amp;B239&amp;L238</f>
        <v>&lt;img src="https://c.media-amazon.com/images/I/81LmL94PUvS._AC_UL600_SR600,400_.jpg" alt="Apple iPhone 11 Pro, US Version, 256GB, Space Gray - Unlocked (Renewed)" class="product-image"&gt;</v>
      </c>
      <c r="J238" t="s">
        <v>140</v>
      </c>
      <c r="K238" t="s">
        <v>141</v>
      </c>
      <c r="L238" t="s">
        <v>142</v>
      </c>
      <c r="N238" t="str">
        <f t="shared" ref="N238:N240" si="291">B238</f>
        <v>https://c.media-amazon.com/images/I/81LmL94PUvS._AC_UL600_SR600,400_.jpg</v>
      </c>
    </row>
    <row r="239" spans="1:14" x14ac:dyDescent="0.2">
      <c r="A239" t="s">
        <v>322</v>
      </c>
      <c r="B239" t="str">
        <f t="shared" ref="B239" si="292">MID(A239, FIND("""", A239, FIND("name"":", A239)) + 4, LEN(A239) - FIND("""", A239, FIND("name"":", A239)) - 5)</f>
        <v>Apple iPhone 11 Pro, US Version, 256GB, Space Gray - Unlocked (Renewed)</v>
      </c>
      <c r="E239" t="str">
        <f t="shared" ref="E239" si="293">J239&amp;B239&amp;K239</f>
        <v>&lt;h3 class="product-title"&gt;Apple iPhone 11 Pro, US Version, 256GB, Space Gray - Unlocked (Renewed)&lt;/h3&gt;</v>
      </c>
      <c r="J239" t="s">
        <v>144</v>
      </c>
      <c r="K239" t="s">
        <v>143</v>
      </c>
      <c r="N239" t="str">
        <f t="shared" si="291"/>
        <v>Apple iPhone 11 Pro, US Version, 256GB, Space Gray - Unlocked (Renewed)</v>
      </c>
    </row>
    <row r="240" spans="1:14" x14ac:dyDescent="0.2">
      <c r="A240" t="s">
        <v>323</v>
      </c>
      <c r="B240" t="str">
        <f t="shared" ref="B240" si="294">MID(A240, FIND("amazon.com/", A240) + LEN("amazon.com/"), LEN(A240) - FIND("amazon.com/", A240) - LEN("amazon.com/")-1)</f>
        <v>Apple-iPhone-256GB-Unlocked-Renewed</v>
      </c>
      <c r="E240" t="str">
        <f t="shared" ref="E240:E241" si="295">J240</f>
        <v>&lt;/div&gt;</v>
      </c>
      <c r="J240" t="s">
        <v>111</v>
      </c>
      <c r="N240" t="str">
        <f t="shared" si="291"/>
        <v>Apple-iPhone-256GB-Unlocked-Renewed</v>
      </c>
    </row>
    <row r="241" spans="1:14" x14ac:dyDescent="0.2">
      <c r="A241" t="s">
        <v>324</v>
      </c>
      <c r="E241" t="str">
        <f t="shared" si="295"/>
        <v>&lt;/a&gt;</v>
      </c>
      <c r="J241" t="s">
        <v>112</v>
      </c>
      <c r="N241" t="str">
        <f t="shared" ref="N241" si="296">MID(A241, FIND("https://", A241), FIND("?psc=", A241) - FIND("https://", A241) + LEN("?psc=") - 1)</f>
        <v>https://www.amazon.com/Apple-iPhone-256GB-Unlocked-Renewed/dp/B07ZQRL9XY/ref=zg_bs_g_amazon-renewed_d_sccl_33/130-3011150-8800723?psc</v>
      </c>
    </row>
    <row r="242" spans="1:14" x14ac:dyDescent="0.2">
      <c r="A242" t="s">
        <v>136</v>
      </c>
    </row>
    <row r="243" spans="1:14" x14ac:dyDescent="0.2">
      <c r="A243" t="s">
        <v>135</v>
      </c>
      <c r="E243" t="str">
        <f t="shared" ref="E243" si="297">J243&amp;$B$37&amp;B246&amp;K243</f>
        <v>&lt;a href="/Amazon_Renewed/Apple-Watch-Cellular-Midnight-Aluminum"&gt;&lt;div class="product-card"&gt;</v>
      </c>
      <c r="J243" t="s">
        <v>146</v>
      </c>
      <c r="K243" t="s">
        <v>145</v>
      </c>
    </row>
    <row r="244" spans="1:14" x14ac:dyDescent="0.2">
      <c r="A244" t="s">
        <v>325</v>
      </c>
      <c r="B244" t="str">
        <f t="shared" ref="B244" si="298">MID(A244, FIND("https://", A244), FIND(".jpg", A244) - FIND("https://", A244) + 4)</f>
        <v>https://c.media-amazon.com/images/I/51NV+STh2IL._AC_UL600_SR600,400_.jpg</v>
      </c>
      <c r="E244" t="str">
        <f t="shared" ref="E244" si="299">J244&amp;B244&amp;K244&amp;B245&amp;L244</f>
        <v>&lt;img src="https://c.media-amazon.com/images/I/51NV+STh2IL._AC_UL600_SR600,400_.jpg" alt="Apple Watch Series 7 GPS + Cellular, 45mm Midnight Aluminum Case with Midnight Sport Band - Regular (Renewed)" class="product-image"&gt;</v>
      </c>
      <c r="J244" t="s">
        <v>140</v>
      </c>
      <c r="K244" t="s">
        <v>141</v>
      </c>
      <c r="L244" t="s">
        <v>142</v>
      </c>
      <c r="N244" t="str">
        <f t="shared" ref="N244:N246" si="300">B244</f>
        <v>https://c.media-amazon.com/images/I/51NV+STh2IL._AC_UL600_SR600,400_.jpg</v>
      </c>
    </row>
    <row r="245" spans="1:14" x14ac:dyDescent="0.2">
      <c r="A245" t="s">
        <v>326</v>
      </c>
      <c r="B245" t="str">
        <f t="shared" ref="B245" si="301">MID(A245, FIND("""", A245, FIND("name"":", A245)) + 4, LEN(A245) - FIND("""", A245, FIND("name"":", A245)) - 5)</f>
        <v>Apple Watch Series 7 GPS + Cellular, 45mm Midnight Aluminum Case with Midnight Sport Band - Regular (Renewed)</v>
      </c>
      <c r="E245" t="str">
        <f t="shared" ref="E245" si="302">J245&amp;B245&amp;K245</f>
        <v>&lt;h3 class="product-title"&gt;Apple Watch Series 7 GPS + Cellular, 45mm Midnight Aluminum Case with Midnight Sport Band - Regular (Renewed)&lt;/h3&gt;</v>
      </c>
      <c r="J245" t="s">
        <v>144</v>
      </c>
      <c r="K245" t="s">
        <v>143</v>
      </c>
      <c r="N245" t="str">
        <f t="shared" si="300"/>
        <v>Apple Watch Series 7 GPS + Cellular, 45mm Midnight Aluminum Case with Midnight Sport Band - Regular (Renewed)</v>
      </c>
    </row>
    <row r="246" spans="1:14" x14ac:dyDescent="0.2">
      <c r="A246" t="s">
        <v>327</v>
      </c>
      <c r="B246" t="str">
        <f t="shared" ref="B246" si="303">MID(A246, FIND("amazon.com/", A246) + LEN("amazon.com/"), LEN(A246) - FIND("amazon.com/", A246) - LEN("amazon.com/")-1)</f>
        <v>Apple-Watch-Cellular-Midnight-Aluminum</v>
      </c>
      <c r="E246" t="str">
        <f t="shared" ref="E246:E247" si="304">J246</f>
        <v>&lt;/div&gt;</v>
      </c>
      <c r="J246" t="s">
        <v>111</v>
      </c>
      <c r="N246" t="str">
        <f t="shared" si="300"/>
        <v>Apple-Watch-Cellular-Midnight-Aluminum</v>
      </c>
    </row>
    <row r="247" spans="1:14" x14ac:dyDescent="0.2">
      <c r="A247" t="s">
        <v>328</v>
      </c>
      <c r="E247" t="str">
        <f t="shared" si="304"/>
        <v>&lt;/a&gt;</v>
      </c>
      <c r="J247" t="s">
        <v>112</v>
      </c>
      <c r="N247" t="str">
        <f t="shared" ref="N247" si="305">MID(A247, FIND("https://", A247), FIND("?psc=", A247) - FIND("https://", A247) + LEN("?psc=") - 1)</f>
        <v>https://www.amazon.com/Apple-Watch-Cellular-Midnight-Aluminum/dp/B09PQ7C8Z3/ref=zg_bs_g_amazon-renewed_d_sccl_34/130-3011150-8800723?psc</v>
      </c>
    </row>
    <row r="248" spans="1:14" x14ac:dyDescent="0.2">
      <c r="A248" t="s">
        <v>136</v>
      </c>
    </row>
    <row r="249" spans="1:14" x14ac:dyDescent="0.2">
      <c r="A249" t="s">
        <v>135</v>
      </c>
      <c r="E249" t="str">
        <f t="shared" ref="E249" si="306">J249&amp;$B$37&amp;B252&amp;K249</f>
        <v>&lt;a href="/Amazon_Renewed/Powerbeats-Wireless-High-Performance-Bluetooth-Earphones"&gt;&lt;div class="product-card"&gt;</v>
      </c>
      <c r="J249" t="s">
        <v>146</v>
      </c>
      <c r="K249" t="s">
        <v>145</v>
      </c>
    </row>
    <row r="250" spans="1:14" x14ac:dyDescent="0.2">
      <c r="A250" t="s">
        <v>329</v>
      </c>
      <c r="B250" t="str">
        <f t="shared" ref="B250" si="307">MID(A250, FIND("https://", A250), FIND(".jpg", A250) - FIND("https://", A250) + 4)</f>
        <v>https://c.media-amazon.com/images/I/51UxMEXCUbL._AC_UL600_SR600,400_.jpg</v>
      </c>
      <c r="E250" t="str">
        <f t="shared" ref="E250" si="308">J250&amp;B250&amp;K250&amp;B251&amp;L250</f>
        <v>&lt;img src="https://c.media-amazon.com/images/I/51UxMEXCUbL._AC_UL600_SR600,400_.jpg" alt="Beats Powerbeats Pro Totally Wireless &amp; High-Performance Bluetooth Earphones - Navy (Renewed)" class="product-image"&gt;</v>
      </c>
      <c r="J250" t="s">
        <v>140</v>
      </c>
      <c r="K250" t="s">
        <v>141</v>
      </c>
      <c r="L250" t="s">
        <v>142</v>
      </c>
      <c r="N250" t="str">
        <f t="shared" ref="N250:N252" si="309">B250</f>
        <v>https://c.media-amazon.com/images/I/51UxMEXCUbL._AC_UL600_SR600,400_.jpg</v>
      </c>
    </row>
    <row r="251" spans="1:14" x14ac:dyDescent="0.2">
      <c r="A251" t="s">
        <v>330</v>
      </c>
      <c r="B251" t="str">
        <f t="shared" ref="B251" si="310">MID(A251, FIND("""", A251, FIND("name"":", A251)) + 4, LEN(A251) - FIND("""", A251, FIND("name"":", A251)) - 5)</f>
        <v>Beats Powerbeats Pro Totally Wireless &amp; High-Performance Bluetooth Earphones - Navy (Renewed)</v>
      </c>
      <c r="E251" t="str">
        <f t="shared" ref="E251" si="311">J251&amp;B251&amp;K251</f>
        <v>&lt;h3 class="product-title"&gt;Beats Powerbeats Pro Totally Wireless &amp; High-Performance Bluetooth Earphones - Navy (Renewed)&lt;/h3&gt;</v>
      </c>
      <c r="J251" t="s">
        <v>144</v>
      </c>
      <c r="K251" t="s">
        <v>143</v>
      </c>
      <c r="N251" t="str">
        <f t="shared" si="309"/>
        <v>Beats Powerbeats Pro Totally Wireless &amp; High-Performance Bluetooth Earphones - Navy (Renewed)</v>
      </c>
    </row>
    <row r="252" spans="1:14" x14ac:dyDescent="0.2">
      <c r="A252" t="s">
        <v>331</v>
      </c>
      <c r="B252" t="str">
        <f t="shared" ref="B252" si="312">MID(A252, FIND("amazon.com/", A252) + LEN("amazon.com/"), LEN(A252) - FIND("amazon.com/", A252) - LEN("amazon.com/")-1)</f>
        <v>Powerbeats-Wireless-High-Performance-Bluetooth-Earphones</v>
      </c>
      <c r="E252" t="str">
        <f t="shared" ref="E252:E253" si="313">J252</f>
        <v>&lt;/div&gt;</v>
      </c>
      <c r="J252" t="s">
        <v>111</v>
      </c>
      <c r="N252" t="str">
        <f t="shared" si="309"/>
        <v>Powerbeats-Wireless-High-Performance-Bluetooth-Earphones</v>
      </c>
    </row>
    <row r="253" spans="1:14" x14ac:dyDescent="0.2">
      <c r="A253" t="s">
        <v>332</v>
      </c>
      <c r="E253" t="str">
        <f t="shared" si="313"/>
        <v>&lt;/a&gt;</v>
      </c>
      <c r="J253" t="s">
        <v>112</v>
      </c>
      <c r="N253" t="str">
        <f t="shared" ref="N253" si="314">MID(A253, FIND("https://", A253), FIND("?psc=", A253) - FIND("https://", A253) + LEN("?psc=") - 1)</f>
        <v>https://www.amazon.com/Powerbeats-Wireless-High-Performance-Bluetooth-Earphones/dp/B084B1HC6T/ref=zg_bs_g_amazon-renewed_d_sccl_35/130-3011150-8800723?psc</v>
      </c>
    </row>
    <row r="254" spans="1:14" x14ac:dyDescent="0.2">
      <c r="A254" t="s">
        <v>136</v>
      </c>
    </row>
    <row r="255" spans="1:14" x14ac:dyDescent="0.2">
      <c r="A255" t="s">
        <v>135</v>
      </c>
      <c r="E255" t="str">
        <f t="shared" ref="E255" si="315">J255&amp;$B$37&amp;B258&amp;K255</f>
        <v>&lt;a href="/Amazon_Renewed/Galaxy-S21-Ultra-5G-Smartphone"&gt;&lt;div class="product-card"&gt;</v>
      </c>
      <c r="J255" t="s">
        <v>146</v>
      </c>
      <c r="K255" t="s">
        <v>145</v>
      </c>
    </row>
    <row r="256" spans="1:14" x14ac:dyDescent="0.2">
      <c r="A256" t="s">
        <v>333</v>
      </c>
      <c r="B256" t="str">
        <f t="shared" ref="B256" si="316">MID(A256, FIND("https://", A256), FIND(".jpg", A256) - FIND("https://", A256) + 4)</f>
        <v>https://c.media-amazon.com/images/I/61dlAm9BpqL._AC_UL600_SR600,400_.jpg</v>
      </c>
      <c r="E256" t="str">
        <f t="shared" ref="E256" si="317">J256&amp;B256&amp;K256&amp;B257&amp;L256</f>
        <v>&lt;img src="https://c.media-amazon.com/images/I/61dlAm9BpqL._AC_UL600_SR600,400_.jpg" alt="Samsung Galaxy S21 Ultra 5G, US Version, 128GB, Phantom Black - Unlocked (Renewed)" class="product-image"&gt;</v>
      </c>
      <c r="J256" t="s">
        <v>140</v>
      </c>
      <c r="K256" t="s">
        <v>141</v>
      </c>
      <c r="L256" t="s">
        <v>142</v>
      </c>
      <c r="N256" t="str">
        <f t="shared" ref="N256:N258" si="318">B256</f>
        <v>https://c.media-amazon.com/images/I/61dlAm9BpqL._AC_UL600_SR600,400_.jpg</v>
      </c>
    </row>
    <row r="257" spans="1:14" x14ac:dyDescent="0.2">
      <c r="A257" t="s">
        <v>334</v>
      </c>
      <c r="B257" t="str">
        <f t="shared" ref="B257" si="319">MID(A257, FIND("""", A257, FIND("name"":", A257)) + 4, LEN(A257) - FIND("""", A257, FIND("name"":", A257)) - 5)</f>
        <v>Samsung Galaxy S21 Ultra 5G, US Version, 128GB, Phantom Black - Unlocked (Renewed)</v>
      </c>
      <c r="E257" t="str">
        <f t="shared" ref="E257" si="320">J257&amp;B257&amp;K257</f>
        <v>&lt;h3 class="product-title"&gt;Samsung Galaxy S21 Ultra 5G, US Version, 128GB, Phantom Black - Unlocked (Renewed)&lt;/h3&gt;</v>
      </c>
      <c r="J257" t="s">
        <v>144</v>
      </c>
      <c r="K257" t="s">
        <v>143</v>
      </c>
      <c r="N257" t="str">
        <f t="shared" si="318"/>
        <v>Samsung Galaxy S21 Ultra 5G, US Version, 128GB, Phantom Black - Unlocked (Renewed)</v>
      </c>
    </row>
    <row r="258" spans="1:14" x14ac:dyDescent="0.2">
      <c r="A258" t="s">
        <v>335</v>
      </c>
      <c r="B258" t="str">
        <f t="shared" ref="B258" si="321">MID(A258, FIND("amazon.com/", A258) + LEN("amazon.com/"), LEN(A258) - FIND("amazon.com/", A258) - LEN("amazon.com/")-1)</f>
        <v>Galaxy-S21-Ultra-5G-Smartphone</v>
      </c>
      <c r="E258" t="str">
        <f t="shared" ref="E258:E259" si="322">J258</f>
        <v>&lt;/div&gt;</v>
      </c>
      <c r="J258" t="s">
        <v>111</v>
      </c>
      <c r="N258" t="str">
        <f t="shared" si="318"/>
        <v>Galaxy-S21-Ultra-5G-Smartphone</v>
      </c>
    </row>
    <row r="259" spans="1:14" x14ac:dyDescent="0.2">
      <c r="A259" t="s">
        <v>336</v>
      </c>
      <c r="E259" t="str">
        <f t="shared" si="322"/>
        <v>&lt;/a&gt;</v>
      </c>
      <c r="J259" t="s">
        <v>112</v>
      </c>
      <c r="N259" t="str">
        <f t="shared" ref="N259" si="323">MID(A259, FIND("https://", A259), FIND("?psc=", A259) - FIND("https://", A259) + LEN("?psc=") - 1)</f>
        <v>https://www.amazon.com/Galaxy-S21-Ultra-5G-Smartphone/dp/B096T6Y623/ref=zg_bs_g_amazon-renewed_d_sccl_36/130-3011150-8800723?psc</v>
      </c>
    </row>
    <row r="260" spans="1:14" x14ac:dyDescent="0.2">
      <c r="A260" t="s">
        <v>136</v>
      </c>
    </row>
    <row r="261" spans="1:14" x14ac:dyDescent="0.2">
      <c r="A261" t="s">
        <v>135</v>
      </c>
      <c r="E261" t="str">
        <f t="shared" ref="E261" si="324">J261&amp;$B$37&amp;B264&amp;K261</f>
        <v>&lt;a href="/Amazon_Renewed/Apple-iPhone-15-128GB-Black"&gt;&lt;div class="product-card"&gt;</v>
      </c>
      <c r="J261" t="s">
        <v>146</v>
      </c>
      <c r="K261" t="s">
        <v>145</v>
      </c>
    </row>
    <row r="262" spans="1:14" x14ac:dyDescent="0.2">
      <c r="A262" t="s">
        <v>337</v>
      </c>
      <c r="B262" t="str">
        <f t="shared" ref="B262" si="325">MID(A262, FIND("https://", A262), FIND(".jpg", A262) - FIND("https://", A262) + 4)</f>
        <v>https://c.media-amazon.com/images/I/51PtFHUPjBL._AC_UL600_SR600,400_.jpg</v>
      </c>
      <c r="E262" t="str">
        <f t="shared" ref="E262" si="326">J262&amp;B262&amp;K262&amp;B263&amp;L262</f>
        <v>&lt;img src="https://c.media-amazon.com/images/I/51PtFHUPjBL._AC_UL600_SR600,400_.jpg" alt="Apple iPhone 15, 128GB, Black - Unlocked (Renewed)" class="product-image"&gt;</v>
      </c>
      <c r="J262" t="s">
        <v>140</v>
      </c>
      <c r="K262" t="s">
        <v>141</v>
      </c>
      <c r="L262" t="s">
        <v>142</v>
      </c>
      <c r="N262" t="str">
        <f t="shared" ref="N262:N264" si="327">B262</f>
        <v>https://c.media-amazon.com/images/I/51PtFHUPjBL._AC_UL600_SR600,400_.jpg</v>
      </c>
    </row>
    <row r="263" spans="1:14" x14ac:dyDescent="0.2">
      <c r="A263" t="s">
        <v>338</v>
      </c>
      <c r="B263" t="str">
        <f t="shared" ref="B263" si="328">MID(A263, FIND("""", A263, FIND("name"":", A263)) + 4, LEN(A263) - FIND("""", A263, FIND("name"":", A263)) - 5)</f>
        <v>Apple iPhone 15, 128GB, Black - Unlocked (Renewed)</v>
      </c>
      <c r="E263" t="str">
        <f t="shared" ref="E263" si="329">J263&amp;B263&amp;K263</f>
        <v>&lt;h3 class="product-title"&gt;Apple iPhone 15, 128GB, Black - Unlocked (Renewed)&lt;/h3&gt;</v>
      </c>
      <c r="J263" t="s">
        <v>144</v>
      </c>
      <c r="K263" t="s">
        <v>143</v>
      </c>
      <c r="N263" t="str">
        <f t="shared" si="327"/>
        <v>Apple iPhone 15, 128GB, Black - Unlocked (Renewed)</v>
      </c>
    </row>
    <row r="264" spans="1:14" x14ac:dyDescent="0.2">
      <c r="A264" t="s">
        <v>339</v>
      </c>
      <c r="B264" t="str">
        <f t="shared" ref="B264" si="330">MID(A264, FIND("amazon.com/", A264) + LEN("amazon.com/"), LEN(A264) - FIND("amazon.com/", A264) - LEN("amazon.com/")-1)</f>
        <v>Apple-iPhone-15-128GB-Black</v>
      </c>
      <c r="E264" t="str">
        <f t="shared" ref="E264:E265" si="331">J264</f>
        <v>&lt;/div&gt;</v>
      </c>
      <c r="J264" t="s">
        <v>111</v>
      </c>
      <c r="N264" t="str">
        <f t="shared" si="327"/>
        <v>Apple-iPhone-15-128GB-Black</v>
      </c>
    </row>
    <row r="265" spans="1:14" x14ac:dyDescent="0.2">
      <c r="A265" t="s">
        <v>340</v>
      </c>
      <c r="E265" t="str">
        <f t="shared" si="331"/>
        <v>&lt;/a&gt;</v>
      </c>
      <c r="J265" t="s">
        <v>112</v>
      </c>
      <c r="N265" t="str">
        <f t="shared" ref="N265" si="332">MID(A265, FIND("https://", A265), FIND("?psc=", A265) - FIND("https://", A265) + LEN("?psc=") - 1)</f>
        <v>https://www.amazon.com/Apple-iPhone-15-128GB-Black/dp/B0CMPMY9ZZ/ref=zg_bs_g_amazon-renewed_d_sccl_37/130-3011150-8800723?psc</v>
      </c>
    </row>
    <row r="266" spans="1:14" x14ac:dyDescent="0.2">
      <c r="A266" t="s">
        <v>136</v>
      </c>
    </row>
    <row r="267" spans="1:14" x14ac:dyDescent="0.2">
      <c r="A267" t="s">
        <v>135</v>
      </c>
      <c r="E267" t="str">
        <f t="shared" ref="E267" si="333">J267&amp;$B$37&amp;B270&amp;K267</f>
        <v>&lt;a href="/Amazon_Renewed/Samsung-Smartphone-Unlocked-Brightest-Processor"&gt;&lt;div class="product-card"&gt;</v>
      </c>
      <c r="J267" t="s">
        <v>146</v>
      </c>
      <c r="K267" t="s">
        <v>145</v>
      </c>
    </row>
    <row r="268" spans="1:14" x14ac:dyDescent="0.2">
      <c r="A268" t="s">
        <v>341</v>
      </c>
      <c r="B268" t="str">
        <f t="shared" ref="B268" si="334">MID(A268, FIND("https://", A268), FIND(".jpg", A268) - FIND("https://", A268) + 4)</f>
        <v>https://c.media-amazon.com/images/I/61kfOWlQLsL._AC_UL600_SR600,400_.jpg</v>
      </c>
      <c r="E268" t="str">
        <f t="shared" ref="E268" si="335">J268&amp;B268&amp;K268&amp;B269&amp;L268</f>
        <v>&lt;img src="https://c.media-amazon.com/images/I/61kfOWlQLsL._AC_UL600_SR600,400_.jpg" alt="Samsung Galaxy S22 Smartphone, Factory Unlocked Android Cell Phone, 128GB, 8K Camera &amp; Video, Brightest Display, Long Battery Life, Fast 4nm Processor, US Version, Phantom Black (Renewed)" class="product-image"&gt;</v>
      </c>
      <c r="J268" t="s">
        <v>140</v>
      </c>
      <c r="K268" t="s">
        <v>141</v>
      </c>
      <c r="L268" t="s">
        <v>142</v>
      </c>
      <c r="N268" t="str">
        <f t="shared" ref="N268:N270" si="336">B268</f>
        <v>https://c.media-amazon.com/images/I/61kfOWlQLsL._AC_UL600_SR600,400_.jpg</v>
      </c>
    </row>
    <row r="269" spans="1:14" x14ac:dyDescent="0.2">
      <c r="A269" t="s">
        <v>342</v>
      </c>
      <c r="B269" t="str">
        <f t="shared" ref="B269" si="337">MID(A269, FIND("""", A269, FIND("name"":", A269)) + 4, LEN(A269) - FIND("""", A269, FIND("name"":", A269)) - 5)</f>
        <v>Samsung Galaxy S22 Smartphone, Factory Unlocked Android Cell Phone, 128GB, 8K Camera &amp; Video, Brightest Display, Long Battery Life, Fast 4nm Processor, US Version, Phantom Black (Renewed)</v>
      </c>
      <c r="E269" t="str">
        <f t="shared" ref="E269" si="338">J269&amp;B269&amp;K269</f>
        <v>&lt;h3 class="product-title"&gt;Samsung Galaxy S22 Smartphone, Factory Unlocked Android Cell Phone, 128GB, 8K Camera &amp; Video, Brightest Display, Long Battery Life, Fast 4nm Processor, US Version, Phantom Black (Renewed)&lt;/h3&gt;</v>
      </c>
      <c r="J269" t="s">
        <v>144</v>
      </c>
      <c r="K269" t="s">
        <v>143</v>
      </c>
      <c r="N269" t="str">
        <f t="shared" si="336"/>
        <v>Samsung Galaxy S22 Smartphone, Factory Unlocked Android Cell Phone, 128GB, 8K Camera &amp; Video, Brightest Display, Long Battery Life, Fast 4nm Processor, US Version, Phantom Black (Renewed)</v>
      </c>
    </row>
    <row r="270" spans="1:14" x14ac:dyDescent="0.2">
      <c r="A270" t="s">
        <v>343</v>
      </c>
      <c r="B270" t="str">
        <f t="shared" ref="B270" si="339">MID(A270, FIND("amazon.com/", A270) + LEN("amazon.com/"), LEN(A270) - FIND("amazon.com/", A270) - LEN("amazon.com/")-1)</f>
        <v>Samsung-Smartphone-Unlocked-Brightest-Processor</v>
      </c>
      <c r="E270" t="str">
        <f t="shared" ref="E270:E271" si="340">J270</f>
        <v>&lt;/div&gt;</v>
      </c>
      <c r="J270" t="s">
        <v>111</v>
      </c>
      <c r="N270" t="str">
        <f t="shared" si="336"/>
        <v>Samsung-Smartphone-Unlocked-Brightest-Processor</v>
      </c>
    </row>
    <row r="271" spans="1:14" x14ac:dyDescent="0.2">
      <c r="A271" t="s">
        <v>344</v>
      </c>
      <c r="E271" t="str">
        <f t="shared" si="340"/>
        <v>&lt;/a&gt;</v>
      </c>
      <c r="J271" t="s">
        <v>112</v>
      </c>
      <c r="N271" t="str">
        <f t="shared" ref="N271" si="341">MID(A271, FIND("https://", A271), FIND("?psc=", A271) - FIND("https://", A271) + LEN("?psc=") - 1)</f>
        <v>https://www.amazon.com/Samsung-Smartphone-Unlocked-Brightest-Processor/dp/B09V5LDZQ4/ref=zg_bs_g_amazon-renewed_d_sccl_38/130-3011150-8800723?psc</v>
      </c>
    </row>
    <row r="272" spans="1:14" x14ac:dyDescent="0.2">
      <c r="A272" t="s">
        <v>136</v>
      </c>
    </row>
    <row r="273" spans="1:14" x14ac:dyDescent="0.2">
      <c r="A273" t="s">
        <v>135</v>
      </c>
      <c r="E273" t="str">
        <f t="shared" ref="E273" si="342">J273&amp;$B$37&amp;B276&amp;K273</f>
        <v>&lt;a href="/Amazon_Renewed/Apple-iPhone-256GB-Deep-Purple"&gt;&lt;div class="product-card"&gt;</v>
      </c>
      <c r="J273" t="s">
        <v>146</v>
      </c>
      <c r="K273" t="s">
        <v>145</v>
      </c>
    </row>
    <row r="274" spans="1:14" x14ac:dyDescent="0.2">
      <c r="A274" t="s">
        <v>345</v>
      </c>
      <c r="B274" t="str">
        <f t="shared" ref="B274" si="343">MID(A274, FIND("https://", A274), FIND(".jpg", A274) - FIND("https://", A274) + 4)</f>
        <v>https://c.media-amazon.com/images/I/518bzP8VW1L._AC_UL600_SR600,400_.jpg</v>
      </c>
      <c r="E274" t="str">
        <f t="shared" ref="E274" si="344">J274&amp;B274&amp;K274&amp;B275&amp;L274</f>
        <v>&lt;img src="https://c.media-amazon.com/images/I/518bzP8VW1L._AC_UL600_SR600,400_.jpg" alt="Apple iPhone 14 Pro, 256GB, Deep Purple - Unlocked (Renewed)" class="product-image"&gt;</v>
      </c>
      <c r="J274" t="s">
        <v>140</v>
      </c>
      <c r="K274" t="s">
        <v>141</v>
      </c>
      <c r="L274" t="s">
        <v>142</v>
      </c>
      <c r="N274" t="str">
        <f t="shared" ref="N274:N276" si="345">B274</f>
        <v>https://c.media-amazon.com/images/I/518bzP8VW1L._AC_UL600_SR600,400_.jpg</v>
      </c>
    </row>
    <row r="275" spans="1:14" x14ac:dyDescent="0.2">
      <c r="A275" t="s">
        <v>346</v>
      </c>
      <c r="B275" t="str">
        <f t="shared" ref="B275" si="346">MID(A275, FIND("""", A275, FIND("name"":", A275)) + 4, LEN(A275) - FIND("""", A275, FIND("name"":", A275)) - 5)</f>
        <v>Apple iPhone 14 Pro, 256GB, Deep Purple - Unlocked (Renewed)</v>
      </c>
      <c r="E275" t="str">
        <f t="shared" ref="E275" si="347">J275&amp;B275&amp;K275</f>
        <v>&lt;h3 class="product-title"&gt;Apple iPhone 14 Pro, 256GB, Deep Purple - Unlocked (Renewed)&lt;/h3&gt;</v>
      </c>
      <c r="J275" t="s">
        <v>144</v>
      </c>
      <c r="K275" t="s">
        <v>143</v>
      </c>
      <c r="N275" t="str">
        <f t="shared" si="345"/>
        <v>Apple iPhone 14 Pro, 256GB, Deep Purple - Unlocked (Renewed)</v>
      </c>
    </row>
    <row r="276" spans="1:14" x14ac:dyDescent="0.2">
      <c r="A276" t="s">
        <v>299</v>
      </c>
      <c r="B276" t="str">
        <f t="shared" ref="B276" si="348">MID(A276, FIND("amazon.com/", A276) + LEN("amazon.com/"), LEN(A276) - FIND("amazon.com/", A276) - LEN("amazon.com/")-1)</f>
        <v>Apple-iPhone-256GB-Deep-Purple</v>
      </c>
      <c r="E276" t="str">
        <f t="shared" ref="E276:E277" si="349">J276</f>
        <v>&lt;/div&gt;</v>
      </c>
      <c r="J276" t="s">
        <v>111</v>
      </c>
      <c r="N276" t="str">
        <f t="shared" si="345"/>
        <v>Apple-iPhone-256GB-Deep-Purple</v>
      </c>
    </row>
    <row r="277" spans="1:14" x14ac:dyDescent="0.2">
      <c r="A277" t="s">
        <v>347</v>
      </c>
      <c r="E277" t="str">
        <f t="shared" si="349"/>
        <v>&lt;/a&gt;</v>
      </c>
      <c r="J277" t="s">
        <v>112</v>
      </c>
      <c r="N277" t="str">
        <f t="shared" ref="N277" si="350">MID(A277, FIND("https://", A277), FIND("?psc=", A277) - FIND("https://", A277) + LEN("?psc=") - 1)</f>
        <v>https://www.amazon.com/Apple-iPhone-256GB-Deep-Purple/dp/B0BN91GD3J/ref=zg_bs_g_amazon-renewed_d_sccl_39/130-3011150-8800723?psc</v>
      </c>
    </row>
    <row r="278" spans="1:14" x14ac:dyDescent="0.2">
      <c r="A278" t="s">
        <v>136</v>
      </c>
    </row>
    <row r="279" spans="1:14" x14ac:dyDescent="0.2">
      <c r="A279" t="s">
        <v>135</v>
      </c>
      <c r="E279" t="str">
        <f t="shared" ref="E279" si="351">J279&amp;$B$37&amp;B282&amp;K279</f>
        <v>&lt;a href="/Amazon_Renewed/SAMSUNG-Factory-Unlocked-Android-Smartphone"&gt;&lt;div class="product-card"&gt;</v>
      </c>
      <c r="J279" t="s">
        <v>146</v>
      </c>
      <c r="K279" t="s">
        <v>145</v>
      </c>
    </row>
    <row r="280" spans="1:14" x14ac:dyDescent="0.2">
      <c r="A280" t="s">
        <v>348</v>
      </c>
      <c r="B280" t="str">
        <f t="shared" ref="B280" si="352">MID(A280, FIND("https://", A280), FIND(".jpg", A280) - FIND("https://", A280) + 4)</f>
        <v>https://c.media-amazon.com/images/I/61G9RdA0EQL._AC_UL600_SR600,400_.jpg</v>
      </c>
      <c r="E280" t="str">
        <f t="shared" ref="E280" si="353">J280&amp;B280&amp;K280&amp;B281&amp;L280</f>
        <v>&lt;img src="https://c.media-amazon.com/images/I/61G9RdA0EQL._AC_UL600_SR600,400_.jpg" alt="Samsung Galaxy A14 5G A Series, Factory Unlocked, 64GB, US Version, Black (Renewed)" class="product-image"&gt;</v>
      </c>
      <c r="J280" t="s">
        <v>140</v>
      </c>
      <c r="K280" t="s">
        <v>141</v>
      </c>
      <c r="L280" t="s">
        <v>142</v>
      </c>
      <c r="N280" t="str">
        <f t="shared" ref="N280:N282" si="354">B280</f>
        <v>https://c.media-amazon.com/images/I/61G9RdA0EQL._AC_UL600_SR600,400_.jpg</v>
      </c>
    </row>
    <row r="281" spans="1:14" x14ac:dyDescent="0.2">
      <c r="A281" t="s">
        <v>349</v>
      </c>
      <c r="B281" t="str">
        <f t="shared" ref="B281" si="355">MID(A281, FIND("""", A281, FIND("name"":", A281)) + 4, LEN(A281) - FIND("""", A281, FIND("name"":", A281)) - 5)</f>
        <v>Samsung Galaxy A14 5G A Series, Factory Unlocked, 64GB, US Version, Black (Renewed)</v>
      </c>
      <c r="E281" t="str">
        <f t="shared" ref="E281" si="356">J281&amp;B281&amp;K281</f>
        <v>&lt;h3 class="product-title"&gt;Samsung Galaxy A14 5G A Series, Factory Unlocked, 64GB, US Version, Black (Renewed)&lt;/h3&gt;</v>
      </c>
      <c r="J281" t="s">
        <v>144</v>
      </c>
      <c r="K281" t="s">
        <v>143</v>
      </c>
      <c r="N281" t="str">
        <f t="shared" si="354"/>
        <v>Samsung Galaxy A14 5G A Series, Factory Unlocked, 64GB, US Version, Black (Renewed)</v>
      </c>
    </row>
    <row r="282" spans="1:14" x14ac:dyDescent="0.2">
      <c r="A282" t="s">
        <v>350</v>
      </c>
      <c r="B282" t="str">
        <f t="shared" ref="B282" si="357">MID(A282, FIND("amazon.com/", A282) + LEN("amazon.com/"), LEN(A282) - FIND("amazon.com/", A282) - LEN("amazon.com/")-1)</f>
        <v>SAMSUNG-Factory-Unlocked-Android-Smartphone</v>
      </c>
      <c r="E282" t="str">
        <f t="shared" ref="E282:E283" si="358">J282</f>
        <v>&lt;/div&gt;</v>
      </c>
      <c r="J282" t="s">
        <v>111</v>
      </c>
      <c r="N282" t="str">
        <f t="shared" si="354"/>
        <v>SAMSUNG-Factory-Unlocked-Android-Smartphone</v>
      </c>
    </row>
    <row r="283" spans="1:14" x14ac:dyDescent="0.2">
      <c r="A283" t="s">
        <v>351</v>
      </c>
      <c r="E283" t="str">
        <f t="shared" si="358"/>
        <v>&lt;/a&gt;</v>
      </c>
      <c r="J283" t="s">
        <v>112</v>
      </c>
      <c r="N283" t="str">
        <f t="shared" ref="N283" si="359">MID(A283, FIND("https://", A283), FIND("?psc=", A283) - FIND("https://", A283) + LEN("?psc=") - 1)</f>
        <v>https://www.amazon.com/SAMSUNG-Factory-Unlocked-Android-Smartphone/dp/B0C1Q3MVBP/ref=zg_bs_g_amazon-renewed_d_sccl_40/130-3011150-8800723?psc</v>
      </c>
    </row>
    <row r="284" spans="1:14" x14ac:dyDescent="0.2">
      <c r="A284" t="s">
        <v>136</v>
      </c>
    </row>
    <row r="285" spans="1:14" x14ac:dyDescent="0.2">
      <c r="A285" t="s">
        <v>135</v>
      </c>
      <c r="E285" t="str">
        <f t="shared" ref="E285" si="360">J285&amp;$B$37&amp;B288&amp;K285</f>
        <v>&lt;a href="/Amazon_Renewed/Apple-iPhone-Plus-128GB-Purple"&gt;&lt;div class="product-card"&gt;</v>
      </c>
      <c r="J285" t="s">
        <v>146</v>
      </c>
      <c r="K285" t="s">
        <v>145</v>
      </c>
    </row>
    <row r="286" spans="1:14" x14ac:dyDescent="0.2">
      <c r="A286" t="s">
        <v>352</v>
      </c>
      <c r="B286" t="str">
        <f t="shared" ref="B286" si="361">MID(A286, FIND("https://", A286), FIND(".jpg", A286) - FIND("https://", A286) + 4)</f>
        <v>https://c.media-amazon.com/images/I/61a2t+ZS7cL._AC_UL600_SR600,400_.jpg</v>
      </c>
      <c r="E286" t="str">
        <f t="shared" ref="E286" si="362">J286&amp;B286&amp;K286&amp;B287&amp;L286</f>
        <v>&lt;img src="https://c.media-amazon.com/images/I/61a2t+ZS7cL._AC_UL600_SR600,400_.jpg" alt="Apple iPhone 14 Plus, 128GB, Purple - Unlocked (Renewed)" class="product-image"&gt;</v>
      </c>
      <c r="J286" t="s">
        <v>140</v>
      </c>
      <c r="K286" t="s">
        <v>141</v>
      </c>
      <c r="L286" t="s">
        <v>142</v>
      </c>
      <c r="N286" t="str">
        <f t="shared" ref="N286:N288" si="363">B286</f>
        <v>https://c.media-amazon.com/images/I/61a2t+ZS7cL._AC_UL600_SR600,400_.jpg</v>
      </c>
    </row>
    <row r="287" spans="1:14" x14ac:dyDescent="0.2">
      <c r="A287" t="s">
        <v>353</v>
      </c>
      <c r="B287" t="str">
        <f t="shared" ref="B287" si="364">MID(A287, FIND("""", A287, FIND("name"":", A287)) + 4, LEN(A287) - FIND("""", A287, FIND("name"":", A287)) - 5)</f>
        <v>Apple iPhone 14 Plus, 128GB, Purple - Unlocked (Renewed)</v>
      </c>
      <c r="E287" t="str">
        <f t="shared" ref="E287" si="365">J287&amp;B287&amp;K287</f>
        <v>&lt;h3 class="product-title"&gt;Apple iPhone 14 Plus, 128GB, Purple - Unlocked (Renewed)&lt;/h3&gt;</v>
      </c>
      <c r="J287" t="s">
        <v>144</v>
      </c>
      <c r="K287" t="s">
        <v>143</v>
      </c>
      <c r="N287" t="str">
        <f t="shared" si="363"/>
        <v>Apple iPhone 14 Plus, 128GB, Purple - Unlocked (Renewed)</v>
      </c>
    </row>
    <row r="288" spans="1:14" x14ac:dyDescent="0.2">
      <c r="A288" t="s">
        <v>354</v>
      </c>
      <c r="B288" t="str">
        <f t="shared" ref="B288" si="366">MID(A288, FIND("amazon.com/", A288) + LEN("amazon.com/"), LEN(A288) - FIND("amazon.com/", A288) - LEN("amazon.com/")-1)</f>
        <v>Apple-iPhone-Plus-128GB-Purple</v>
      </c>
      <c r="E288" t="str">
        <f t="shared" ref="E288:E289" si="367">J288</f>
        <v>&lt;/div&gt;</v>
      </c>
      <c r="J288" t="s">
        <v>111</v>
      </c>
      <c r="N288" t="str">
        <f t="shared" si="363"/>
        <v>Apple-iPhone-Plus-128GB-Purple</v>
      </c>
    </row>
    <row r="289" spans="1:14" x14ac:dyDescent="0.2">
      <c r="A289" t="s">
        <v>355</v>
      </c>
      <c r="E289" t="str">
        <f t="shared" si="367"/>
        <v>&lt;/a&gt;</v>
      </c>
      <c r="J289" t="s">
        <v>112</v>
      </c>
      <c r="N289" t="str">
        <f t="shared" ref="N289" si="368">MID(A289, FIND("https://", A289), FIND("?psc=", A289) - FIND("https://", A289) + LEN("?psc=") - 1)</f>
        <v>https://www.amazon.com/Apple-iPhone-Plus-128GB-Purple/dp/B0BN9RKQL7/ref=zg_bs_g_amazon-renewed_d_sccl_41/130-3011150-8800723?psc</v>
      </c>
    </row>
    <row r="290" spans="1:14" x14ac:dyDescent="0.2">
      <c r="A290" t="s">
        <v>136</v>
      </c>
    </row>
    <row r="291" spans="1:14" x14ac:dyDescent="0.2">
      <c r="A291" t="s">
        <v>135</v>
      </c>
      <c r="E291" t="str">
        <f t="shared" ref="E291" si="369">J291&amp;$B$37&amp;B294&amp;K291</f>
        <v>&lt;a href="/Amazon_Renewed/Apple-iPhone-128GB-Pacific-Blue"&gt;&lt;div class="product-card"&gt;</v>
      </c>
      <c r="J291" t="s">
        <v>146</v>
      </c>
      <c r="K291" t="s">
        <v>145</v>
      </c>
    </row>
    <row r="292" spans="1:14" x14ac:dyDescent="0.2">
      <c r="A292" t="s">
        <v>356</v>
      </c>
      <c r="B292" t="str">
        <f t="shared" ref="B292" si="370">MID(A292, FIND("https://", A292), FIND(".jpg", A292) - FIND("https://", A292) + 4)</f>
        <v>https://c.media-amazon.com/images/I/71FuI8YvCNL._AC_UL600_SR600,400_.jpg</v>
      </c>
      <c r="E292" t="str">
        <f t="shared" ref="E292" si="371">J292&amp;B292&amp;K292&amp;B293&amp;L292</f>
        <v>&lt;img src="https://c.media-amazon.com/images/I/71FuI8YvCNL._AC_UL600_SR600,400_.jpg" alt="Apple iPhone 12 Pro Max, 128GB, Pacific Blue - Fully Unlocked (Renewed)" class="product-image"&gt;</v>
      </c>
      <c r="J292" t="s">
        <v>140</v>
      </c>
      <c r="K292" t="s">
        <v>141</v>
      </c>
      <c r="L292" t="s">
        <v>142</v>
      </c>
      <c r="N292" t="str">
        <f t="shared" ref="N292:N294" si="372">B292</f>
        <v>https://c.media-amazon.com/images/I/71FuI8YvCNL._AC_UL600_SR600,400_.jpg</v>
      </c>
    </row>
    <row r="293" spans="1:14" x14ac:dyDescent="0.2">
      <c r="A293" t="s">
        <v>357</v>
      </c>
      <c r="B293" t="str">
        <f t="shared" ref="B293" si="373">MID(A293, FIND("""", A293, FIND("name"":", A293)) + 4, LEN(A293) - FIND("""", A293, FIND("name"":", A293)) - 5)</f>
        <v>Apple iPhone 12 Pro Max, 128GB, Pacific Blue - Fully Unlocked (Renewed)</v>
      </c>
      <c r="E293" t="str">
        <f t="shared" ref="E293" si="374">J293&amp;B293&amp;K293</f>
        <v>&lt;h3 class="product-title"&gt;Apple iPhone 12 Pro Max, 128GB, Pacific Blue - Fully Unlocked (Renewed)&lt;/h3&gt;</v>
      </c>
      <c r="J293" t="s">
        <v>144</v>
      </c>
      <c r="K293" t="s">
        <v>143</v>
      </c>
      <c r="N293" t="str">
        <f t="shared" si="372"/>
        <v>Apple iPhone 12 Pro Max, 128GB, Pacific Blue - Fully Unlocked (Renewed)</v>
      </c>
    </row>
    <row r="294" spans="1:14" x14ac:dyDescent="0.2">
      <c r="A294" t="s">
        <v>227</v>
      </c>
      <c r="B294" t="str">
        <f t="shared" ref="B294" si="375">MID(A294, FIND("amazon.com/", A294) + LEN("amazon.com/"), LEN(A294) - FIND("amazon.com/", A294) - LEN("amazon.com/")-1)</f>
        <v>Apple-iPhone-128GB-Pacific-Blue</v>
      </c>
      <c r="E294" t="str">
        <f t="shared" ref="E294:E295" si="376">J294</f>
        <v>&lt;/div&gt;</v>
      </c>
      <c r="J294" t="s">
        <v>111</v>
      </c>
      <c r="N294" t="str">
        <f t="shared" si="372"/>
        <v>Apple-iPhone-128GB-Pacific-Blue</v>
      </c>
    </row>
    <row r="295" spans="1:14" x14ac:dyDescent="0.2">
      <c r="A295" t="s">
        <v>358</v>
      </c>
      <c r="E295" t="str">
        <f t="shared" si="376"/>
        <v>&lt;/a&gt;</v>
      </c>
      <c r="J295" t="s">
        <v>112</v>
      </c>
      <c r="N295" t="str">
        <f t="shared" ref="N295" si="377">MID(A295, FIND("https://", A295), FIND("?psc=", A295) - FIND("https://", A295) + LEN("?psc=") - 1)</f>
        <v>https://www.amazon.com/Apple-iPhone-128GB-Pacific-Blue/dp/B08PMP778K/ref=zg_bs_g_amazon-renewed_d_sccl_42/130-3011150-8800723?psc</v>
      </c>
    </row>
    <row r="296" spans="1:14" x14ac:dyDescent="0.2">
      <c r="A296" t="s">
        <v>136</v>
      </c>
    </row>
    <row r="297" spans="1:14" x14ac:dyDescent="0.2">
      <c r="A297" t="s">
        <v>135</v>
      </c>
      <c r="E297" t="str">
        <f t="shared" ref="E297" si="378">J297&amp;$B$37&amp;B300&amp;K297</f>
        <v>&lt;a href="/Amazon_Renewed/Samsung-Galaxy-S20-FE-128GB"&gt;&lt;div class="product-card"&gt;</v>
      </c>
      <c r="J297" t="s">
        <v>146</v>
      </c>
      <c r="K297" t="s">
        <v>145</v>
      </c>
    </row>
    <row r="298" spans="1:14" x14ac:dyDescent="0.2">
      <c r="A298" t="s">
        <v>359</v>
      </c>
      <c r="B298" t="str">
        <f t="shared" ref="B298" si="379">MID(A298, FIND("https://", A298), FIND(".jpg", A298) - FIND("https://", A298) + 4)</f>
        <v>https://c.media-amazon.com/images/I/51IRxly2xcL._AC_UL600_SR600,400_.jpg</v>
      </c>
      <c r="E298" t="str">
        <f t="shared" ref="E298" si="380">J298&amp;B298&amp;K298&amp;B299&amp;L298</f>
        <v>&lt;img src="https://c.media-amazon.com/images/I/51IRxly2xcL._AC_UL600_SR600,400_.jpg" alt="Samsung Galaxy S20 FE 5G, 128GB, Cloud Navy - Unlocked (Renewed)" class="product-image"&gt;</v>
      </c>
      <c r="J298" t="s">
        <v>140</v>
      </c>
      <c r="K298" t="s">
        <v>141</v>
      </c>
      <c r="L298" t="s">
        <v>142</v>
      </c>
      <c r="N298" t="str">
        <f t="shared" ref="N298:N300" si="381">B298</f>
        <v>https://c.media-amazon.com/images/I/51IRxly2xcL._AC_UL600_SR600,400_.jpg</v>
      </c>
    </row>
    <row r="299" spans="1:14" x14ac:dyDescent="0.2">
      <c r="A299" t="s">
        <v>360</v>
      </c>
      <c r="B299" t="str">
        <f t="shared" ref="B299" si="382">MID(A299, FIND("""", A299, FIND("name"":", A299)) + 4, LEN(A299) - FIND("""", A299, FIND("name"":", A299)) - 5)</f>
        <v>Samsung Galaxy S20 FE 5G, 128GB, Cloud Navy - Unlocked (Renewed)</v>
      </c>
      <c r="E299" t="str">
        <f t="shared" ref="E299" si="383">J299&amp;B299&amp;K299</f>
        <v>&lt;h3 class="product-title"&gt;Samsung Galaxy S20 FE 5G, 128GB, Cloud Navy - Unlocked (Renewed)&lt;/h3&gt;</v>
      </c>
      <c r="J299" t="s">
        <v>144</v>
      </c>
      <c r="K299" t="s">
        <v>143</v>
      </c>
      <c r="N299" t="str">
        <f t="shared" si="381"/>
        <v>Samsung Galaxy S20 FE 5G, 128GB, Cloud Navy - Unlocked (Renewed)</v>
      </c>
    </row>
    <row r="300" spans="1:14" x14ac:dyDescent="0.2">
      <c r="A300" t="s">
        <v>361</v>
      </c>
      <c r="B300" t="str">
        <f t="shared" ref="B300" si="384">MID(A300, FIND("amazon.com/", A300) + LEN("amazon.com/"), LEN(A300) - FIND("amazon.com/", A300) - LEN("amazon.com/")-1)</f>
        <v>Samsung-Galaxy-S20-FE-128GB</v>
      </c>
      <c r="E300" t="str">
        <f t="shared" ref="E300:E301" si="385">J300</f>
        <v>&lt;/div&gt;</v>
      </c>
      <c r="J300" t="s">
        <v>111</v>
      </c>
      <c r="N300" t="str">
        <f t="shared" si="381"/>
        <v>Samsung-Galaxy-S20-FE-128GB</v>
      </c>
    </row>
    <row r="301" spans="1:14" x14ac:dyDescent="0.2">
      <c r="A301" t="s">
        <v>362</v>
      </c>
      <c r="E301" t="str">
        <f t="shared" si="385"/>
        <v>&lt;/a&gt;</v>
      </c>
      <c r="J301" t="s">
        <v>112</v>
      </c>
      <c r="N301" t="str">
        <f t="shared" ref="N301" si="386">MID(A301, FIND("https://", A301), FIND("?psc=", A301) - FIND("https://", A301) + LEN("?psc=") - 1)</f>
        <v>https://www.amazon.com/Samsung-Galaxy-S20-FE-128GB/dp/B08L34JQ9C/ref=zg_bs_g_amazon-renewed_d_sccl_43/130-3011150-8800723?psc</v>
      </c>
    </row>
    <row r="302" spans="1:14" x14ac:dyDescent="0.2">
      <c r="A302" t="s">
        <v>136</v>
      </c>
    </row>
    <row r="303" spans="1:14" x14ac:dyDescent="0.2">
      <c r="A303" t="s">
        <v>135</v>
      </c>
      <c r="E303" t="str">
        <f t="shared" ref="E303" si="387">J303&amp;$B$37&amp;B306&amp;K303</f>
        <v>&lt;a href="/Amazon_Renewed/SAMSUNG-Galaxy-A13-LTE-32GB"&gt;&lt;div class="product-card"&gt;</v>
      </c>
      <c r="J303" t="s">
        <v>146</v>
      </c>
      <c r="K303" t="s">
        <v>145</v>
      </c>
    </row>
    <row r="304" spans="1:14" x14ac:dyDescent="0.2">
      <c r="A304" t="s">
        <v>363</v>
      </c>
      <c r="B304" t="str">
        <f t="shared" ref="B304" si="388">MID(A304, FIND("https://", A304), FIND(".jpg", A304) - FIND("https://", A304) + 4)</f>
        <v>https://c.media-amazon.com/images/I/61IX+1qw35L._AC_UL600_SR600,400_.jpg</v>
      </c>
      <c r="E304" t="str">
        <f t="shared" ref="E304" si="389">J304&amp;B304&amp;K304&amp;B305&amp;L304</f>
        <v>&lt;img src="https://c.media-amazon.com/images/I/61IX+1qw35L._AC_UL600_SR600,400_.jpg" alt="SAMSUNG Galaxy A13 LTE, Factory Unlocked Smartphone, Android Cell Phone, Water Resistant, 50MP Camera, US Version, 32GB, Black (Renewed)" class="product-image"&gt;</v>
      </c>
      <c r="J304" t="s">
        <v>140</v>
      </c>
      <c r="K304" t="s">
        <v>141</v>
      </c>
      <c r="L304" t="s">
        <v>142</v>
      </c>
      <c r="N304" t="str">
        <f t="shared" ref="N304:N306" si="390">B304</f>
        <v>https://c.media-amazon.com/images/I/61IX+1qw35L._AC_UL600_SR600,400_.jpg</v>
      </c>
    </row>
    <row r="305" spans="1:14" x14ac:dyDescent="0.2">
      <c r="A305" t="s">
        <v>364</v>
      </c>
      <c r="B305" t="str">
        <f t="shared" ref="B305" si="391">MID(A305, FIND("""", A305, FIND("name"":", A305)) + 4, LEN(A305) - FIND("""", A305, FIND("name"":", A305)) - 5)</f>
        <v>SAMSUNG Galaxy A13 LTE, Factory Unlocked Smartphone, Android Cell Phone, Water Resistant, 50MP Camera, US Version, 32GB, Black (Renewed)</v>
      </c>
      <c r="E305" t="str">
        <f t="shared" ref="E305" si="392">J305&amp;B305&amp;K305</f>
        <v>&lt;h3 class="product-title"&gt;SAMSUNG Galaxy A13 LTE, Factory Unlocked Smartphone, Android Cell Phone, Water Resistant, 50MP Camera, US Version, 32GB, Black (Renewed)&lt;/h3&gt;</v>
      </c>
      <c r="J305" t="s">
        <v>144</v>
      </c>
      <c r="K305" t="s">
        <v>143</v>
      </c>
      <c r="N305" t="str">
        <f t="shared" si="390"/>
        <v>SAMSUNG Galaxy A13 LTE, Factory Unlocked Smartphone, Android Cell Phone, Water Resistant, 50MP Camera, US Version, 32GB, Black (Renewed)</v>
      </c>
    </row>
    <row r="306" spans="1:14" x14ac:dyDescent="0.2">
      <c r="A306" t="s">
        <v>365</v>
      </c>
      <c r="B306" t="str">
        <f t="shared" ref="B306" si="393">MID(A306, FIND("amazon.com/", A306) + LEN("amazon.com/"), LEN(A306) - FIND("amazon.com/", A306) - LEN("amazon.com/")-1)</f>
        <v>SAMSUNG-Galaxy-A13-LTE-32GB</v>
      </c>
      <c r="E306" t="str">
        <f t="shared" ref="E306:E307" si="394">J306</f>
        <v>&lt;/div&gt;</v>
      </c>
      <c r="J306" t="s">
        <v>111</v>
      </c>
      <c r="N306" t="str">
        <f t="shared" si="390"/>
        <v>SAMSUNG-Galaxy-A13-LTE-32GB</v>
      </c>
    </row>
    <row r="307" spans="1:14" x14ac:dyDescent="0.2">
      <c r="A307" t="s">
        <v>366</v>
      </c>
      <c r="E307" t="str">
        <f t="shared" si="394"/>
        <v>&lt;/a&gt;</v>
      </c>
      <c r="J307" t="s">
        <v>112</v>
      </c>
      <c r="N307" t="str">
        <f t="shared" ref="N307" si="395">MID(A307, FIND("https://", A307), FIND("?psc=", A307) - FIND("https://", A307) + LEN("?psc=") - 1)</f>
        <v>https://www.amazon.com/SAMSUNG-Galaxy-A13-LTE-32GB/dp/B09Z8P34NM/ref=zg_bs_g_amazon-renewed_d_sccl_44/130-3011150-8800723?psc</v>
      </c>
    </row>
    <row r="308" spans="1:14" x14ac:dyDescent="0.2">
      <c r="A308" t="s">
        <v>136</v>
      </c>
    </row>
    <row r="309" spans="1:14" x14ac:dyDescent="0.2">
      <c r="A309" t="s">
        <v>135</v>
      </c>
      <c r="E309" t="str">
        <f t="shared" ref="E309" si="396">J309&amp;$B$37&amp;B312&amp;K309</f>
        <v>&lt;a href="/Amazon_Renewed/Beats-Studio-Buds-Cancelling-Earphones"&gt;&lt;div class="product-card"&gt;</v>
      </c>
      <c r="J309" t="s">
        <v>146</v>
      </c>
      <c r="K309" t="s">
        <v>145</v>
      </c>
    </row>
    <row r="310" spans="1:14" x14ac:dyDescent="0.2">
      <c r="A310" t="s">
        <v>367</v>
      </c>
      <c r="B310" t="str">
        <f t="shared" ref="B310" si="397">MID(A310, FIND("https://", A310), FIND(".jpg", A310) - FIND("https://", A310) + 4)</f>
        <v>https://c.media-amazon.com/images/I/51bRSWrEc7S._AC_UL600_SR600,400_.jpg</v>
      </c>
      <c r="E310" t="str">
        <f t="shared" ref="E310" si="398">J310&amp;B310&amp;K310&amp;B311&amp;L310</f>
        <v>&lt;img src="https://c.media-amazon.com/images/I/51bRSWrEc7S._AC_UL600_SR600,400_.jpg" alt="Beats Studio Buds Totally Wireless Noise Cancelling Earphones - Black (Renewed)" class="product-image"&gt;</v>
      </c>
      <c r="J310" t="s">
        <v>140</v>
      </c>
      <c r="K310" t="s">
        <v>141</v>
      </c>
      <c r="L310" t="s">
        <v>142</v>
      </c>
      <c r="N310" t="str">
        <f t="shared" ref="N310:N312" si="399">B310</f>
        <v>https://c.media-amazon.com/images/I/51bRSWrEc7S._AC_UL600_SR600,400_.jpg</v>
      </c>
    </row>
    <row r="311" spans="1:14" x14ac:dyDescent="0.2">
      <c r="A311" t="s">
        <v>368</v>
      </c>
      <c r="B311" t="str">
        <f t="shared" ref="B311" si="400">MID(A311, FIND("""", A311, FIND("name"":", A311)) + 4, LEN(A311) - FIND("""", A311, FIND("name"":", A311)) - 5)</f>
        <v>Beats Studio Buds Totally Wireless Noise Cancelling Earphones - Black (Renewed)</v>
      </c>
      <c r="E311" t="str">
        <f t="shared" ref="E311" si="401">J311&amp;B311&amp;K311</f>
        <v>&lt;h3 class="product-title"&gt;Beats Studio Buds Totally Wireless Noise Cancelling Earphones - Black (Renewed)&lt;/h3&gt;</v>
      </c>
      <c r="J311" t="s">
        <v>144</v>
      </c>
      <c r="K311" t="s">
        <v>143</v>
      </c>
      <c r="N311" t="str">
        <f t="shared" si="399"/>
        <v>Beats Studio Buds Totally Wireless Noise Cancelling Earphones - Black (Renewed)</v>
      </c>
    </row>
    <row r="312" spans="1:14" x14ac:dyDescent="0.2">
      <c r="A312" t="s">
        <v>369</v>
      </c>
      <c r="B312" t="str">
        <f t="shared" ref="B312" si="402">MID(A312, FIND("amazon.com/", A312) + LEN("amazon.com/"), LEN(A312) - FIND("amazon.com/", A312) - LEN("amazon.com/")-1)</f>
        <v>Beats-Studio-Buds-Cancelling-Earphones</v>
      </c>
      <c r="E312" t="str">
        <f t="shared" ref="E312:E313" si="403">J312</f>
        <v>&lt;/div&gt;</v>
      </c>
      <c r="J312" t="s">
        <v>111</v>
      </c>
      <c r="N312" t="str">
        <f t="shared" si="399"/>
        <v>Beats-Studio-Buds-Cancelling-Earphones</v>
      </c>
    </row>
    <row r="313" spans="1:14" x14ac:dyDescent="0.2">
      <c r="A313" t="s">
        <v>370</v>
      </c>
      <c r="E313" t="str">
        <f t="shared" si="403"/>
        <v>&lt;/a&gt;</v>
      </c>
      <c r="J313" t="s">
        <v>112</v>
      </c>
      <c r="N313" t="str">
        <f t="shared" ref="N313" si="404">MID(A313, FIND("https://", A313), FIND("?psc=", A313) - FIND("https://", A313) + LEN("?psc=") - 1)</f>
        <v>https://www.amazon.com/Beats-Studio-Buds-Cancelling-Earphones/dp/B098M47N55/ref=zg_bs_g_amazon-renewed_d_sccl_45/130-3011150-8800723?psc</v>
      </c>
    </row>
    <row r="314" spans="1:14" x14ac:dyDescent="0.2">
      <c r="A314" t="s">
        <v>136</v>
      </c>
    </row>
    <row r="315" spans="1:14" x14ac:dyDescent="0.2">
      <c r="A315" t="s">
        <v>135</v>
      </c>
      <c r="E315" t="str">
        <f t="shared" ref="E315" si="405">J315&amp;$B$37&amp;B318&amp;K315</f>
        <v>&lt;a href="/Amazon_Renewed/Apple-iPhone-64GB-Midnight-Green"&gt;&lt;div class="product-card"&gt;</v>
      </c>
      <c r="J315" t="s">
        <v>146</v>
      </c>
      <c r="K315" t="s">
        <v>145</v>
      </c>
    </row>
    <row r="316" spans="1:14" x14ac:dyDescent="0.2">
      <c r="A316" t="s">
        <v>371</v>
      </c>
      <c r="B316" t="str">
        <f t="shared" ref="B316" si="406">MID(A316, FIND("https://", A316), FIND(".jpg", A316) - FIND("https://", A316) + 4)</f>
        <v>https://c.media-amazon.com/images/I/71yIGykJFNS._AC_UL600_SR600,400_.jpg</v>
      </c>
      <c r="E316" t="str">
        <f t="shared" ref="E316" si="407">J316&amp;B316&amp;K316&amp;B317&amp;L316</f>
        <v>&lt;img src="https://c.media-amazon.com/images/I/71yIGykJFNS._AC_UL600_SR600,400_.jpg" alt="Apple iPhone 11 Pro Max, US Version, 64GB, Midnight Green - Unlocked (Renewed)" class="product-image"&gt;</v>
      </c>
      <c r="J316" t="s">
        <v>140</v>
      </c>
      <c r="K316" t="s">
        <v>141</v>
      </c>
      <c r="L316" t="s">
        <v>142</v>
      </c>
      <c r="N316" t="str">
        <f t="shared" ref="N316:N318" si="408">B316</f>
        <v>https://c.media-amazon.com/images/I/71yIGykJFNS._AC_UL600_SR600,400_.jpg</v>
      </c>
    </row>
    <row r="317" spans="1:14" x14ac:dyDescent="0.2">
      <c r="A317" t="s">
        <v>372</v>
      </c>
      <c r="B317" t="str">
        <f t="shared" ref="B317" si="409">MID(A317, FIND("""", A317, FIND("name"":", A317)) + 4, LEN(A317) - FIND("""", A317, FIND("name"":", A317)) - 5)</f>
        <v>Apple iPhone 11 Pro Max, US Version, 64GB, Midnight Green - Unlocked (Renewed)</v>
      </c>
      <c r="E317" t="str">
        <f t="shared" ref="E317" si="410">J317&amp;B317&amp;K317</f>
        <v>&lt;h3 class="product-title"&gt;Apple iPhone 11 Pro Max, US Version, 64GB, Midnight Green - Unlocked (Renewed)&lt;/h3&gt;</v>
      </c>
      <c r="J317" t="s">
        <v>144</v>
      </c>
      <c r="K317" t="s">
        <v>143</v>
      </c>
      <c r="N317" t="str">
        <f t="shared" si="408"/>
        <v>Apple iPhone 11 Pro Max, US Version, 64GB, Midnight Green - Unlocked (Renewed)</v>
      </c>
    </row>
    <row r="318" spans="1:14" x14ac:dyDescent="0.2">
      <c r="A318" t="s">
        <v>373</v>
      </c>
      <c r="B318" t="str">
        <f t="shared" ref="B318" si="411">MID(A318, FIND("amazon.com/", A318) + LEN("amazon.com/"), LEN(A318) - FIND("amazon.com/", A318) - LEN("amazon.com/")-1)</f>
        <v>Apple-iPhone-64GB-Midnight-Green</v>
      </c>
      <c r="E318" t="str">
        <f t="shared" ref="E318:E319" si="412">J318</f>
        <v>&lt;/div&gt;</v>
      </c>
      <c r="J318" t="s">
        <v>111</v>
      </c>
      <c r="N318" t="str">
        <f t="shared" si="408"/>
        <v>Apple-iPhone-64GB-Midnight-Green</v>
      </c>
    </row>
    <row r="319" spans="1:14" x14ac:dyDescent="0.2">
      <c r="A319" t="s">
        <v>374</v>
      </c>
      <c r="E319" t="str">
        <f t="shared" si="412"/>
        <v>&lt;/a&gt;</v>
      </c>
      <c r="J319" t="s">
        <v>112</v>
      </c>
      <c r="N319" t="str">
        <f t="shared" ref="N319" si="413">MID(A319, FIND("https://", A319), FIND("?psc=", A319) - FIND("https://", A319) + LEN("?psc=") - 1)</f>
        <v>https://www.amazon.com/Apple-iPhone-64GB-Midnight-Green/dp/B07ZQS6LPZ/ref=zg_bs_g_amazon-renewed_d_sccl_46/130-3011150-8800723?psc</v>
      </c>
    </row>
    <row r="320" spans="1:14" x14ac:dyDescent="0.2">
      <c r="A320" t="s">
        <v>136</v>
      </c>
    </row>
    <row r="321" spans="1:14" x14ac:dyDescent="0.2">
      <c r="A321" t="s">
        <v>135</v>
      </c>
      <c r="E321" t="str">
        <f t="shared" ref="E321" si="414">J321&amp;$B$37&amp;B324&amp;K321</f>
        <v>&lt;a href="/Amazon_Renewed/Texas-Instruments-Graphing-Calculator-Renewed"&gt;&lt;div class="product-card"&gt;</v>
      </c>
      <c r="J321" t="s">
        <v>146</v>
      </c>
      <c r="K321" t="s">
        <v>145</v>
      </c>
    </row>
    <row r="322" spans="1:14" x14ac:dyDescent="0.2">
      <c r="A322" t="s">
        <v>375</v>
      </c>
      <c r="B322" t="str">
        <f t="shared" ref="B322" si="415">MID(A322, FIND("https://", A322), FIND(".jpg", A322) - FIND("https://", A322) + 4)</f>
        <v>https://c.media-amazon.com/images/I/41ey+reh0jL._AC_UL600_SR600,400_.jpg</v>
      </c>
      <c r="E322" t="str">
        <f t="shared" ref="E322" si="416">J322&amp;B322&amp;K322&amp;B323&amp;L322</f>
        <v>&lt;img src="https://c.media-amazon.com/images/I/41ey+reh0jL._AC_UL600_SR600,400_.jpg" alt="Texas Instruments TI-84 Plus Silver Edition Graphing Calculator, Silver (Renewed)" class="product-image"&gt;</v>
      </c>
      <c r="J322" t="s">
        <v>140</v>
      </c>
      <c r="K322" t="s">
        <v>141</v>
      </c>
      <c r="L322" t="s">
        <v>142</v>
      </c>
      <c r="N322" t="str">
        <f t="shared" ref="N322:N324" si="417">B322</f>
        <v>https://c.media-amazon.com/images/I/41ey+reh0jL._AC_UL600_SR600,400_.jpg</v>
      </c>
    </row>
    <row r="323" spans="1:14" x14ac:dyDescent="0.2">
      <c r="A323" t="s">
        <v>376</v>
      </c>
      <c r="B323" t="str">
        <f t="shared" ref="B323" si="418">MID(A323, FIND("""", A323, FIND("name"":", A323)) + 4, LEN(A323) - FIND("""", A323, FIND("name"":", A323)) - 5)</f>
        <v>Texas Instruments TI-84 Plus Silver Edition Graphing Calculator, Silver (Renewed)</v>
      </c>
      <c r="E323" t="str">
        <f t="shared" ref="E323" si="419">J323&amp;B323&amp;K323</f>
        <v>&lt;h3 class="product-title"&gt;Texas Instruments TI-84 Plus Silver Edition Graphing Calculator, Silver (Renewed)&lt;/h3&gt;</v>
      </c>
      <c r="J323" t="s">
        <v>144</v>
      </c>
      <c r="K323" t="s">
        <v>143</v>
      </c>
      <c r="N323" t="str">
        <f t="shared" si="417"/>
        <v>Texas Instruments TI-84 Plus Silver Edition Graphing Calculator, Silver (Renewed)</v>
      </c>
    </row>
    <row r="324" spans="1:14" x14ac:dyDescent="0.2">
      <c r="A324" t="s">
        <v>377</v>
      </c>
      <c r="B324" t="str">
        <f t="shared" ref="B324" si="420">MID(A324, FIND("amazon.com/", A324) + LEN("amazon.com/"), LEN(A324) - FIND("amazon.com/", A324) - LEN("amazon.com/")-1)</f>
        <v>Texas-Instruments-Graphing-Calculator-Renewed</v>
      </c>
      <c r="E324" t="str">
        <f t="shared" ref="E324:E325" si="421">J324</f>
        <v>&lt;/div&gt;</v>
      </c>
      <c r="J324" t="s">
        <v>111</v>
      </c>
      <c r="N324" t="str">
        <f t="shared" si="417"/>
        <v>Texas-Instruments-Graphing-Calculator-Renewed</v>
      </c>
    </row>
    <row r="325" spans="1:14" x14ac:dyDescent="0.2">
      <c r="A325" t="s">
        <v>378</v>
      </c>
      <c r="E325" t="str">
        <f t="shared" si="421"/>
        <v>&lt;/a&gt;</v>
      </c>
      <c r="J325" t="s">
        <v>112</v>
      </c>
      <c r="N325" t="str">
        <f t="shared" ref="N325" si="422">MID(A325, FIND("https://", A325), FIND("?psc=", A325) - FIND("https://", A325) + LEN("?psc=") - 1)</f>
        <v>https://www.amazon.com/Texas-Instruments-Graphing-Calculator-Renewed/dp/B07VYV87V1/ref=zg_bs_g_amazon-renewed_d_sccl_47/130-3011150-8800723?psc</v>
      </c>
    </row>
    <row r="326" spans="1:14" x14ac:dyDescent="0.2">
      <c r="A326" t="s">
        <v>136</v>
      </c>
    </row>
    <row r="327" spans="1:14" x14ac:dyDescent="0.2">
      <c r="A327" t="s">
        <v>135</v>
      </c>
      <c r="E327" t="str">
        <f t="shared" ref="E327" si="423">J327&amp;$B$37&amp;B330&amp;K327</f>
        <v>&lt;a href="/Amazon_Renewed/Apple-iPad-10-9-inch-Wi-Fi-64GB"&gt;&lt;div class="product-card"&gt;</v>
      </c>
      <c r="J327" t="s">
        <v>146</v>
      </c>
      <c r="K327" t="s">
        <v>145</v>
      </c>
    </row>
    <row r="328" spans="1:14" x14ac:dyDescent="0.2">
      <c r="A328" t="s">
        <v>379</v>
      </c>
      <c r="B328" t="str">
        <f t="shared" ref="B328" si="424">MID(A328, FIND("https://", A328), FIND(".jpg", A328) - FIND("https://", A328) + 4)</f>
        <v>https://c.media-amazon.com/images/I/71xtU-sL3aL._AC_UL600_SR600,400_.jpg</v>
      </c>
      <c r="E328" t="str">
        <f t="shared" ref="E328" si="425">J328&amp;B328&amp;K328&amp;B329&amp;L328</f>
        <v>&lt;img src="https://c.media-amazon.com/images/I/71xtU-sL3aL._AC_UL600_SR600,400_.jpg" alt="2020 Apple iPad Air (10.9-inch, Wi-Fi, 64GB) - Space Gray (Renewed)" class="product-image"&gt;</v>
      </c>
      <c r="J328" t="s">
        <v>140</v>
      </c>
      <c r="K328" t="s">
        <v>141</v>
      </c>
      <c r="L328" t="s">
        <v>142</v>
      </c>
      <c r="N328" t="str">
        <f t="shared" ref="N328:N330" si="426">B328</f>
        <v>https://c.media-amazon.com/images/I/71xtU-sL3aL._AC_UL600_SR600,400_.jpg</v>
      </c>
    </row>
    <row r="329" spans="1:14" x14ac:dyDescent="0.2">
      <c r="A329" t="s">
        <v>380</v>
      </c>
      <c r="B329" t="str">
        <f t="shared" ref="B329" si="427">MID(A329, FIND("""", A329, FIND("name"":", A329)) + 4, LEN(A329) - FIND("""", A329, FIND("name"":", A329)) - 5)</f>
        <v>2020 Apple iPad Air (10.9-inch, Wi-Fi, 64GB) - Space Gray (Renewed)</v>
      </c>
      <c r="E329" t="str">
        <f t="shared" ref="E329" si="428">J329&amp;B329&amp;K329</f>
        <v>&lt;h3 class="product-title"&gt;2020 Apple iPad Air (10.9-inch, Wi-Fi, 64GB) - Space Gray (Renewed)&lt;/h3&gt;</v>
      </c>
      <c r="J329" t="s">
        <v>144</v>
      </c>
      <c r="K329" t="s">
        <v>143</v>
      </c>
      <c r="N329" t="str">
        <f t="shared" si="426"/>
        <v>2020 Apple iPad Air (10.9-inch, Wi-Fi, 64GB) - Space Gray (Renewed)</v>
      </c>
    </row>
    <row r="330" spans="1:14" x14ac:dyDescent="0.2">
      <c r="A330" t="s">
        <v>381</v>
      </c>
      <c r="B330" t="str">
        <f t="shared" ref="B330" si="429">MID(A330, FIND("amazon.com/", A330) + LEN("amazon.com/"), LEN(A330) - FIND("amazon.com/", A330) - LEN("amazon.com/")-1)</f>
        <v>Apple-iPad-10-9-inch-Wi-Fi-64GB</v>
      </c>
      <c r="E330" t="str">
        <f t="shared" ref="E330:E331" si="430">J330</f>
        <v>&lt;/div&gt;</v>
      </c>
      <c r="J330" t="s">
        <v>111</v>
      </c>
      <c r="N330" t="str">
        <f t="shared" si="426"/>
        <v>Apple-iPad-10-9-inch-Wi-Fi-64GB</v>
      </c>
    </row>
    <row r="331" spans="1:14" x14ac:dyDescent="0.2">
      <c r="A331" t="s">
        <v>382</v>
      </c>
      <c r="E331" t="str">
        <f t="shared" si="430"/>
        <v>&lt;/a&gt;</v>
      </c>
      <c r="J331" t="s">
        <v>112</v>
      </c>
      <c r="N331" t="str">
        <f t="shared" ref="N331" si="431">MID(A331, FIND("https://", A331), FIND("?psc=", A331) - FIND("https://", A331) + LEN("?psc=") - 1)</f>
        <v>https://www.amazon.com/Apple-iPad-10-9-inch-Wi-Fi-64GB/dp/B08NPH29YG/ref=zg_bs_g_amazon-renewed_d_sccl_48/130-3011150-8800723?psc</v>
      </c>
    </row>
    <row r="332" spans="1:14" x14ac:dyDescent="0.2">
      <c r="A332" t="s">
        <v>136</v>
      </c>
    </row>
    <row r="333" spans="1:14" x14ac:dyDescent="0.2">
      <c r="A333" t="s">
        <v>135</v>
      </c>
      <c r="E333" t="str">
        <f t="shared" ref="E333" si="432">J333&amp;$B$37&amp;B336&amp;K333</f>
        <v>&lt;a href="/Amazon_Renewed/Seagate-IronWolf-Enterprise-Internal-ST18000NT001"&gt;&lt;div class="product-card"&gt;</v>
      </c>
      <c r="J333" t="s">
        <v>146</v>
      </c>
      <c r="K333" t="s">
        <v>145</v>
      </c>
    </row>
    <row r="334" spans="1:14" x14ac:dyDescent="0.2">
      <c r="A334" t="s">
        <v>383</v>
      </c>
      <c r="B334" t="str">
        <f t="shared" ref="B334" si="433">MID(A334, FIND("https://", A334), FIND(".jpg", A334) - FIND("https://", A334) + 4)</f>
        <v>https://c.media-amazon.com/images/I/61iY+fXzomL._AC_UL600_SR600,400_.jpg</v>
      </c>
      <c r="E334" t="str">
        <f t="shared" ref="E334" si="434">J334&amp;B334&amp;K334&amp;B335&amp;L334</f>
        <v>&lt;img src="https://c.media-amazon.com/images/I/61iY+fXzomL._AC_UL600_SR600,400_.jpg" alt="Seagate IronWolf Pro, 18 TB, Enterprise NAS Internal HDD –CMR 3.5 Inch, SATA 6 Gb/s, 7,200 RPM, 256 MB Cache for RAID Network Attached Storage (Renewed)" class="product-image"&gt;</v>
      </c>
      <c r="J334" t="s">
        <v>140</v>
      </c>
      <c r="K334" t="s">
        <v>141</v>
      </c>
      <c r="L334" t="s">
        <v>142</v>
      </c>
      <c r="N334" t="str">
        <f t="shared" ref="N334:N336" si="435">B334</f>
        <v>https://c.media-amazon.com/images/I/61iY+fXzomL._AC_UL600_SR600,400_.jpg</v>
      </c>
    </row>
    <row r="335" spans="1:14" x14ac:dyDescent="0.2">
      <c r="A335" t="s">
        <v>384</v>
      </c>
      <c r="B335" t="str">
        <f t="shared" ref="B335" si="436">MID(A335, FIND("""", A335, FIND("name"":", A335)) + 4, LEN(A335) - FIND("""", A335, FIND("name"":", A335)) - 5)</f>
        <v>Seagate IronWolf Pro, 18 TB, Enterprise NAS Internal HDD –CMR 3.5 Inch, SATA 6 Gb/s, 7,200 RPM, 256 MB Cache for RAID Network Attached Storage (Renewed)</v>
      </c>
      <c r="E335" t="str">
        <f t="shared" ref="E335" si="437">J335&amp;B335&amp;K335</f>
        <v>&lt;h3 class="product-title"&gt;Seagate IronWolf Pro, 18 TB, Enterprise NAS Internal HDD –CMR 3.5 Inch, SATA 6 Gb/s, 7,200 RPM, 256 MB Cache for RAID Network Attached Storage (Renewed)&lt;/h3&gt;</v>
      </c>
      <c r="J335" t="s">
        <v>144</v>
      </c>
      <c r="K335" t="s">
        <v>143</v>
      </c>
      <c r="N335" t="str">
        <f t="shared" si="435"/>
        <v>Seagate IronWolf Pro, 18 TB, Enterprise NAS Internal HDD –CMR 3.5 Inch, SATA 6 Gb/s, 7,200 RPM, 256 MB Cache for RAID Network Attached Storage (Renewed)</v>
      </c>
    </row>
    <row r="336" spans="1:14" x14ac:dyDescent="0.2">
      <c r="A336" t="s">
        <v>385</v>
      </c>
      <c r="B336" t="str">
        <f t="shared" ref="B336" si="438">MID(A336, FIND("amazon.com/", A336) + LEN("amazon.com/"), LEN(A336) - FIND("amazon.com/", A336) - LEN("amazon.com/")-1)</f>
        <v>Seagate-IronWolf-Enterprise-Internal-ST18000NT001</v>
      </c>
      <c r="E336" t="str">
        <f t="shared" ref="E336:E337" si="439">J336</f>
        <v>&lt;/div&gt;</v>
      </c>
      <c r="J336" t="s">
        <v>111</v>
      </c>
      <c r="N336" t="str">
        <f t="shared" si="435"/>
        <v>Seagate-IronWolf-Enterprise-Internal-ST18000NT001</v>
      </c>
    </row>
    <row r="337" spans="1:14" x14ac:dyDescent="0.2">
      <c r="A337" t="s">
        <v>386</v>
      </c>
      <c r="E337" t="str">
        <f t="shared" si="439"/>
        <v>&lt;/a&gt;</v>
      </c>
      <c r="J337" t="s">
        <v>112</v>
      </c>
      <c r="N337" t="str">
        <f t="shared" ref="N337" si="440">MID(A337, FIND("https://", A337), FIND("?psc=", A337) - FIND("https://", A337) + LEN("?psc=") - 1)</f>
        <v>https://www.amazon.com/Seagate-IronWolf-Enterprise-Internal-ST18000NT001/dp/B0CRHRXYMQ/ref=zg_bs_g_amazon-renewed_d_sccl_49/130-3011150-8800723?psc</v>
      </c>
    </row>
    <row r="338" spans="1:14" x14ac:dyDescent="0.2">
      <c r="A338" t="s">
        <v>136</v>
      </c>
    </row>
    <row r="339" spans="1:14" x14ac:dyDescent="0.2">
      <c r="A339" t="s">
        <v>135</v>
      </c>
      <c r="E339" t="str">
        <f t="shared" ref="E339" si="441">J339&amp;$B$37&amp;B342&amp;K339</f>
        <v>&lt;a href="/Amazon_Renewed/Texas-Instruments-Graphing-Calculator-Renewed"&gt;&lt;div class="product-card"&gt;</v>
      </c>
      <c r="J339" t="s">
        <v>146</v>
      </c>
      <c r="K339" t="s">
        <v>145</v>
      </c>
    </row>
    <row r="340" spans="1:14" x14ac:dyDescent="0.2">
      <c r="A340" t="s">
        <v>387</v>
      </c>
      <c r="B340" t="str">
        <f t="shared" ref="B340" si="442">MID(A340, FIND("https://", A340), FIND(".jpg", A340) - FIND("https://", A340) + 4)</f>
        <v>https://c.media-amazon.com/images/I/91N2PmOh3UL._AC_UL600_SR600,400_.jpg</v>
      </c>
      <c r="E340" t="str">
        <f t="shared" ref="E340" si="443">J340&amp;B340&amp;K340&amp;B341&amp;L340</f>
        <v>&lt;img src="https://c.media-amazon.com/images/I/91N2PmOh3UL._AC_UL600_SR600,400_.jpg" alt="Texas Instruments TI-83 Plus Graphing Calculator (Renewed)" class="product-image"&gt;</v>
      </c>
      <c r="J340" t="s">
        <v>140</v>
      </c>
      <c r="K340" t="s">
        <v>141</v>
      </c>
      <c r="L340" t="s">
        <v>142</v>
      </c>
      <c r="N340" t="str">
        <f t="shared" ref="N340:N342" si="444">B340</f>
        <v>https://c.media-amazon.com/images/I/91N2PmOh3UL._AC_UL600_SR600,400_.jpg</v>
      </c>
    </row>
    <row r="341" spans="1:14" x14ac:dyDescent="0.2">
      <c r="A341" t="s">
        <v>388</v>
      </c>
      <c r="B341" t="str">
        <f t="shared" ref="B341" si="445">MID(A341, FIND("""", A341, FIND("name"":", A341)) + 4, LEN(A341) - FIND("""", A341, FIND("name"":", A341)) - 5)</f>
        <v>Texas Instruments TI-83 Plus Graphing Calculator (Renewed)</v>
      </c>
      <c r="E341" t="str">
        <f t="shared" ref="E341" si="446">J341&amp;B341&amp;K341</f>
        <v>&lt;h3 class="product-title"&gt;Texas Instruments TI-83 Plus Graphing Calculator (Renewed)&lt;/h3&gt;</v>
      </c>
      <c r="J341" t="s">
        <v>144</v>
      </c>
      <c r="K341" t="s">
        <v>143</v>
      </c>
      <c r="N341" t="str">
        <f t="shared" si="444"/>
        <v>Texas Instruments TI-83 Plus Graphing Calculator (Renewed)</v>
      </c>
    </row>
    <row r="342" spans="1:14" x14ac:dyDescent="0.2">
      <c r="A342" t="s">
        <v>377</v>
      </c>
      <c r="B342" t="str">
        <f t="shared" ref="B342" si="447">MID(A342, FIND("amazon.com/", A342) + LEN("amazon.com/"), LEN(A342) - FIND("amazon.com/", A342) - LEN("amazon.com/")-1)</f>
        <v>Texas-Instruments-Graphing-Calculator-Renewed</v>
      </c>
      <c r="E342" t="str">
        <f t="shared" ref="E342:E343" si="448">J342</f>
        <v>&lt;/div&gt;</v>
      </c>
      <c r="J342" t="s">
        <v>111</v>
      </c>
      <c r="N342" t="str">
        <f t="shared" si="444"/>
        <v>Texas-Instruments-Graphing-Calculator-Renewed</v>
      </c>
    </row>
    <row r="343" spans="1:14" x14ac:dyDescent="0.2">
      <c r="A343" t="s">
        <v>389</v>
      </c>
      <c r="E343" t="str">
        <f t="shared" si="448"/>
        <v>&lt;/a&gt;</v>
      </c>
      <c r="J343" t="s">
        <v>112</v>
      </c>
      <c r="N343" t="str">
        <f t="shared" ref="N343" si="449">MID(A343, FIND("https://", A343), FIND("?psc=", A343) - FIND("https://", A343) + LEN("?psc=") - 1)</f>
        <v>https://www.amazon.com/Texas-Instruments-Graphing-Calculator-Renewed/dp/B07QLJQB8P/ref=zg_bs_g_amazon-renewed_d_sccl_50/130-3011150-8800723?psc</v>
      </c>
    </row>
    <row r="344" spans="1:14" x14ac:dyDescent="0.2">
      <c r="A344" t="s">
        <v>137</v>
      </c>
    </row>
    <row r="345" spans="1:14" x14ac:dyDescent="0.2">
      <c r="A345" t="s">
        <v>138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3EAA-E3C0-9F4D-82A6-53F8C720FF2B}">
  <dimension ref="A2:E51"/>
  <sheetViews>
    <sheetView tabSelected="1" zoomScale="115" workbookViewId="0">
      <selection activeCell="H3" sqref="H3"/>
    </sheetView>
  </sheetViews>
  <sheetFormatPr baseColWidth="10" defaultRowHeight="16" x14ac:dyDescent="0.2"/>
  <cols>
    <col min="1" max="1" width="78.33203125" customWidth="1"/>
  </cols>
  <sheetData>
    <row r="2" spans="1:5" x14ac:dyDescent="0.2">
      <c r="A2" t="s">
        <v>588</v>
      </c>
      <c r="B2" t="s">
        <v>391</v>
      </c>
      <c r="C2" t="s">
        <v>392</v>
      </c>
      <c r="D2" t="s">
        <v>393</v>
      </c>
      <c r="E2" t="s">
        <v>394</v>
      </c>
    </row>
    <row r="3" spans="1:5" x14ac:dyDescent="0.2">
      <c r="A3" t="s">
        <v>589</v>
      </c>
      <c r="B3" t="s">
        <v>395</v>
      </c>
      <c r="C3" t="s">
        <v>396</v>
      </c>
      <c r="D3" t="s">
        <v>397</v>
      </c>
      <c r="E3" t="s">
        <v>398</v>
      </c>
    </row>
    <row r="4" spans="1:5" x14ac:dyDescent="0.2">
      <c r="A4" t="s">
        <v>590</v>
      </c>
      <c r="B4" t="s">
        <v>399</v>
      </c>
      <c r="C4" t="s">
        <v>400</v>
      </c>
      <c r="D4" t="s">
        <v>401</v>
      </c>
      <c r="E4" t="s">
        <v>402</v>
      </c>
    </row>
    <row r="5" spans="1:5" x14ac:dyDescent="0.2">
      <c r="A5" t="s">
        <v>591</v>
      </c>
      <c r="B5" t="s">
        <v>403</v>
      </c>
      <c r="C5" t="s">
        <v>404</v>
      </c>
      <c r="D5" t="s">
        <v>405</v>
      </c>
      <c r="E5" t="s">
        <v>406</v>
      </c>
    </row>
    <row r="6" spans="1:5" x14ac:dyDescent="0.2">
      <c r="A6" t="s">
        <v>592</v>
      </c>
      <c r="B6" t="s">
        <v>407</v>
      </c>
      <c r="C6" t="s">
        <v>408</v>
      </c>
      <c r="D6" t="s">
        <v>409</v>
      </c>
      <c r="E6" t="s">
        <v>410</v>
      </c>
    </row>
    <row r="7" spans="1:5" x14ac:dyDescent="0.2">
      <c r="A7" t="s">
        <v>593</v>
      </c>
      <c r="B7" t="s">
        <v>411</v>
      </c>
      <c r="C7" t="s">
        <v>412</v>
      </c>
      <c r="D7" t="s">
        <v>413</v>
      </c>
      <c r="E7" t="s">
        <v>414</v>
      </c>
    </row>
    <row r="8" spans="1:5" x14ac:dyDescent="0.2">
      <c r="A8" t="s">
        <v>594</v>
      </c>
      <c r="B8" t="s">
        <v>415</v>
      </c>
      <c r="C8" t="s">
        <v>416</v>
      </c>
      <c r="D8" t="s">
        <v>417</v>
      </c>
      <c r="E8" t="s">
        <v>418</v>
      </c>
    </row>
    <row r="9" spans="1:5" x14ac:dyDescent="0.2">
      <c r="A9" t="s">
        <v>595</v>
      </c>
      <c r="B9" t="s">
        <v>419</v>
      </c>
      <c r="C9" t="s">
        <v>420</v>
      </c>
      <c r="D9" t="s">
        <v>421</v>
      </c>
      <c r="E9" t="s">
        <v>422</v>
      </c>
    </row>
    <row r="10" spans="1:5" x14ac:dyDescent="0.2">
      <c r="A10" t="s">
        <v>596</v>
      </c>
      <c r="B10" t="s">
        <v>423</v>
      </c>
      <c r="C10" t="s">
        <v>424</v>
      </c>
      <c r="D10" t="s">
        <v>425</v>
      </c>
      <c r="E10" t="s">
        <v>426</v>
      </c>
    </row>
    <row r="11" spans="1:5" x14ac:dyDescent="0.2">
      <c r="A11" t="s">
        <v>597</v>
      </c>
      <c r="B11" t="s">
        <v>427</v>
      </c>
      <c r="C11" t="s">
        <v>428</v>
      </c>
      <c r="D11" t="s">
        <v>429</v>
      </c>
      <c r="E11" t="s">
        <v>430</v>
      </c>
    </row>
    <row r="12" spans="1:5" x14ac:dyDescent="0.2">
      <c r="A12" t="s">
        <v>598</v>
      </c>
      <c r="B12" t="s">
        <v>431</v>
      </c>
      <c r="C12" t="s">
        <v>432</v>
      </c>
      <c r="D12" t="s">
        <v>433</v>
      </c>
      <c r="E12" t="s">
        <v>434</v>
      </c>
    </row>
    <row r="13" spans="1:5" x14ac:dyDescent="0.2">
      <c r="A13" t="s">
        <v>599</v>
      </c>
      <c r="B13" t="s">
        <v>435</v>
      </c>
      <c r="C13" t="s">
        <v>436</v>
      </c>
      <c r="D13" t="s">
        <v>437</v>
      </c>
      <c r="E13" t="s">
        <v>438</v>
      </c>
    </row>
    <row r="14" spans="1:5" x14ac:dyDescent="0.2">
      <c r="A14" t="s">
        <v>600</v>
      </c>
      <c r="B14" t="s">
        <v>439</v>
      </c>
      <c r="C14" t="s">
        <v>440</v>
      </c>
      <c r="D14" t="s">
        <v>441</v>
      </c>
      <c r="E14" t="s">
        <v>442</v>
      </c>
    </row>
    <row r="15" spans="1:5" x14ac:dyDescent="0.2">
      <c r="A15" t="s">
        <v>601</v>
      </c>
      <c r="B15" t="s">
        <v>443</v>
      </c>
      <c r="C15" t="s">
        <v>444</v>
      </c>
      <c r="D15" t="s">
        <v>445</v>
      </c>
      <c r="E15" t="s">
        <v>446</v>
      </c>
    </row>
    <row r="16" spans="1:5" x14ac:dyDescent="0.2">
      <c r="A16" t="s">
        <v>602</v>
      </c>
      <c r="B16" t="s">
        <v>447</v>
      </c>
      <c r="C16" t="s">
        <v>448</v>
      </c>
      <c r="D16" t="s">
        <v>449</v>
      </c>
      <c r="E16" t="s">
        <v>450</v>
      </c>
    </row>
    <row r="17" spans="1:5" x14ac:dyDescent="0.2">
      <c r="A17" t="s">
        <v>603</v>
      </c>
      <c r="B17" t="s">
        <v>451</v>
      </c>
      <c r="C17" t="s">
        <v>452</v>
      </c>
      <c r="D17" t="s">
        <v>453</v>
      </c>
      <c r="E17" t="s">
        <v>454</v>
      </c>
    </row>
    <row r="18" spans="1:5" x14ac:dyDescent="0.2">
      <c r="A18" t="s">
        <v>604</v>
      </c>
      <c r="B18" t="s">
        <v>455</v>
      </c>
      <c r="C18" t="s">
        <v>456</v>
      </c>
      <c r="D18" t="s">
        <v>457</v>
      </c>
      <c r="E18" t="s">
        <v>458</v>
      </c>
    </row>
    <row r="19" spans="1:5" x14ac:dyDescent="0.2">
      <c r="A19" t="s">
        <v>605</v>
      </c>
      <c r="B19" t="s">
        <v>459</v>
      </c>
      <c r="C19" t="s">
        <v>460</v>
      </c>
      <c r="D19" t="s">
        <v>461</v>
      </c>
      <c r="E19" t="s">
        <v>462</v>
      </c>
    </row>
    <row r="20" spans="1:5" x14ac:dyDescent="0.2">
      <c r="A20" t="s">
        <v>606</v>
      </c>
      <c r="B20" t="s">
        <v>463</v>
      </c>
      <c r="C20" t="s">
        <v>464</v>
      </c>
      <c r="D20" t="s">
        <v>465</v>
      </c>
      <c r="E20" t="s">
        <v>466</v>
      </c>
    </row>
    <row r="21" spans="1:5" x14ac:dyDescent="0.2">
      <c r="A21" t="s">
        <v>607</v>
      </c>
      <c r="B21" t="s">
        <v>467</v>
      </c>
      <c r="C21" t="s">
        <v>468</v>
      </c>
      <c r="D21" t="s">
        <v>469</v>
      </c>
      <c r="E21" t="s">
        <v>470</v>
      </c>
    </row>
    <row r="22" spans="1:5" x14ac:dyDescent="0.2">
      <c r="A22" t="s">
        <v>608</v>
      </c>
      <c r="B22" t="s">
        <v>471</v>
      </c>
      <c r="C22" t="s">
        <v>472</v>
      </c>
      <c r="D22" t="s">
        <v>473</v>
      </c>
      <c r="E22" t="s">
        <v>474</v>
      </c>
    </row>
    <row r="23" spans="1:5" x14ac:dyDescent="0.2">
      <c r="A23" t="s">
        <v>609</v>
      </c>
      <c r="B23" t="s">
        <v>475</v>
      </c>
      <c r="C23" t="s">
        <v>476</v>
      </c>
      <c r="D23" t="s">
        <v>477</v>
      </c>
      <c r="E23" t="s">
        <v>478</v>
      </c>
    </row>
    <row r="24" spans="1:5" x14ac:dyDescent="0.2">
      <c r="A24" t="s">
        <v>610</v>
      </c>
      <c r="B24" t="s">
        <v>479</v>
      </c>
      <c r="C24" t="s">
        <v>480</v>
      </c>
      <c r="D24" t="s">
        <v>481</v>
      </c>
      <c r="E24" t="s">
        <v>482</v>
      </c>
    </row>
    <row r="25" spans="1:5" x14ac:dyDescent="0.2">
      <c r="A25" t="s">
        <v>611</v>
      </c>
      <c r="B25" t="s">
        <v>483</v>
      </c>
      <c r="C25" t="s">
        <v>484</v>
      </c>
      <c r="D25" t="s">
        <v>485</v>
      </c>
      <c r="E25" t="s">
        <v>486</v>
      </c>
    </row>
    <row r="26" spans="1:5" x14ac:dyDescent="0.2">
      <c r="A26" t="s">
        <v>612</v>
      </c>
      <c r="B26" t="s">
        <v>487</v>
      </c>
      <c r="C26" t="s">
        <v>488</v>
      </c>
      <c r="D26" t="s">
        <v>489</v>
      </c>
      <c r="E26" t="s">
        <v>490</v>
      </c>
    </row>
    <row r="27" spans="1:5" x14ac:dyDescent="0.2">
      <c r="A27" t="s">
        <v>613</v>
      </c>
      <c r="B27" t="s">
        <v>491</v>
      </c>
      <c r="C27" t="s">
        <v>492</v>
      </c>
      <c r="D27" t="s">
        <v>493</v>
      </c>
      <c r="E27" t="s">
        <v>494</v>
      </c>
    </row>
    <row r="28" spans="1:5" x14ac:dyDescent="0.2">
      <c r="A28" t="s">
        <v>614</v>
      </c>
      <c r="B28" t="s">
        <v>495</v>
      </c>
      <c r="C28" t="s">
        <v>496</v>
      </c>
      <c r="D28" t="s">
        <v>497</v>
      </c>
      <c r="E28" t="s">
        <v>498</v>
      </c>
    </row>
    <row r="29" spans="1:5" x14ac:dyDescent="0.2">
      <c r="A29" t="s">
        <v>615</v>
      </c>
      <c r="B29" t="s">
        <v>499</v>
      </c>
      <c r="C29" t="s">
        <v>500</v>
      </c>
      <c r="D29" t="s">
        <v>501</v>
      </c>
      <c r="E29" t="s">
        <v>502</v>
      </c>
    </row>
    <row r="30" spans="1:5" x14ac:dyDescent="0.2">
      <c r="A30" t="s">
        <v>616</v>
      </c>
      <c r="B30" t="s">
        <v>503</v>
      </c>
      <c r="C30" t="s">
        <v>504</v>
      </c>
      <c r="D30" t="s">
        <v>505</v>
      </c>
      <c r="E30" t="s">
        <v>506</v>
      </c>
    </row>
    <row r="31" spans="1:5" x14ac:dyDescent="0.2">
      <c r="A31" t="s">
        <v>617</v>
      </c>
      <c r="B31" t="s">
        <v>507</v>
      </c>
      <c r="C31" t="s">
        <v>508</v>
      </c>
      <c r="D31" t="s">
        <v>509</v>
      </c>
      <c r="E31" t="s">
        <v>510</v>
      </c>
    </row>
    <row r="32" spans="1:5" x14ac:dyDescent="0.2">
      <c r="A32" t="s">
        <v>618</v>
      </c>
      <c r="B32" t="s">
        <v>511</v>
      </c>
      <c r="C32" t="s">
        <v>512</v>
      </c>
      <c r="D32" t="s">
        <v>513</v>
      </c>
      <c r="E32" t="s">
        <v>514</v>
      </c>
    </row>
    <row r="33" spans="1:5" x14ac:dyDescent="0.2">
      <c r="A33" t="s">
        <v>619</v>
      </c>
      <c r="B33" t="s">
        <v>515</v>
      </c>
      <c r="C33" t="s">
        <v>516</v>
      </c>
      <c r="D33" t="s">
        <v>517</v>
      </c>
      <c r="E33" t="s">
        <v>518</v>
      </c>
    </row>
    <row r="34" spans="1:5" x14ac:dyDescent="0.2">
      <c r="A34" t="s">
        <v>620</v>
      </c>
      <c r="B34" t="s">
        <v>519</v>
      </c>
      <c r="C34" t="s">
        <v>520</v>
      </c>
      <c r="D34" t="s">
        <v>521</v>
      </c>
      <c r="E34" t="s">
        <v>522</v>
      </c>
    </row>
    <row r="35" spans="1:5" x14ac:dyDescent="0.2">
      <c r="A35" t="s">
        <v>621</v>
      </c>
      <c r="B35" t="s">
        <v>523</v>
      </c>
      <c r="C35" t="s">
        <v>524</v>
      </c>
      <c r="D35" t="s">
        <v>525</v>
      </c>
      <c r="E35" t="s">
        <v>526</v>
      </c>
    </row>
    <row r="36" spans="1:5" x14ac:dyDescent="0.2">
      <c r="A36" t="s">
        <v>622</v>
      </c>
      <c r="B36" t="s">
        <v>527</v>
      </c>
      <c r="C36" t="s">
        <v>528</v>
      </c>
      <c r="D36" t="s">
        <v>529</v>
      </c>
      <c r="E36" t="s">
        <v>530</v>
      </c>
    </row>
    <row r="37" spans="1:5" x14ac:dyDescent="0.2">
      <c r="A37" t="s">
        <v>623</v>
      </c>
      <c r="B37" t="s">
        <v>531</v>
      </c>
      <c r="C37" t="s">
        <v>532</v>
      </c>
      <c r="D37" t="s">
        <v>533</v>
      </c>
      <c r="E37" t="s">
        <v>534</v>
      </c>
    </row>
    <row r="38" spans="1:5" x14ac:dyDescent="0.2">
      <c r="A38" t="s">
        <v>624</v>
      </c>
      <c r="B38" t="s">
        <v>535</v>
      </c>
      <c r="C38" t="s">
        <v>536</v>
      </c>
      <c r="D38" t="s">
        <v>537</v>
      </c>
      <c r="E38" t="s">
        <v>538</v>
      </c>
    </row>
    <row r="39" spans="1:5" x14ac:dyDescent="0.2">
      <c r="A39" t="s">
        <v>625</v>
      </c>
      <c r="B39" t="s">
        <v>539</v>
      </c>
      <c r="C39" t="s">
        <v>540</v>
      </c>
      <c r="D39" t="s">
        <v>541</v>
      </c>
      <c r="E39" t="s">
        <v>542</v>
      </c>
    </row>
    <row r="40" spans="1:5" x14ac:dyDescent="0.2">
      <c r="A40" t="s">
        <v>626</v>
      </c>
      <c r="B40" t="s">
        <v>543</v>
      </c>
      <c r="C40" t="s">
        <v>544</v>
      </c>
      <c r="D40" t="s">
        <v>545</v>
      </c>
      <c r="E40" t="s">
        <v>498</v>
      </c>
    </row>
    <row r="41" spans="1:5" x14ac:dyDescent="0.2">
      <c r="A41" t="s">
        <v>627</v>
      </c>
      <c r="B41" t="s">
        <v>546</v>
      </c>
      <c r="C41" t="s">
        <v>547</v>
      </c>
      <c r="D41" t="s">
        <v>548</v>
      </c>
      <c r="E41" t="s">
        <v>549</v>
      </c>
    </row>
    <row r="42" spans="1:5" x14ac:dyDescent="0.2">
      <c r="A42" t="s">
        <v>628</v>
      </c>
      <c r="B42" t="s">
        <v>550</v>
      </c>
      <c r="C42" t="s">
        <v>551</v>
      </c>
      <c r="D42" t="s">
        <v>552</v>
      </c>
      <c r="E42" t="s">
        <v>553</v>
      </c>
    </row>
    <row r="43" spans="1:5" x14ac:dyDescent="0.2">
      <c r="A43" t="s">
        <v>629</v>
      </c>
      <c r="B43" t="s">
        <v>554</v>
      </c>
      <c r="C43" t="s">
        <v>555</v>
      </c>
      <c r="D43" t="s">
        <v>556</v>
      </c>
      <c r="E43" t="s">
        <v>426</v>
      </c>
    </row>
    <row r="44" spans="1:5" x14ac:dyDescent="0.2">
      <c r="A44" t="s">
        <v>630</v>
      </c>
      <c r="B44" t="s">
        <v>557</v>
      </c>
      <c r="C44" t="s">
        <v>558</v>
      </c>
      <c r="D44" t="s">
        <v>559</v>
      </c>
      <c r="E44" t="s">
        <v>560</v>
      </c>
    </row>
    <row r="45" spans="1:5" x14ac:dyDescent="0.2">
      <c r="A45" t="s">
        <v>631</v>
      </c>
      <c r="B45" t="s">
        <v>561</v>
      </c>
      <c r="C45" t="s">
        <v>562</v>
      </c>
      <c r="D45" t="s">
        <v>563</v>
      </c>
      <c r="E45" t="s">
        <v>564</v>
      </c>
    </row>
    <row r="46" spans="1:5" x14ac:dyDescent="0.2">
      <c r="A46" t="s">
        <v>632</v>
      </c>
      <c r="B46" t="s">
        <v>565</v>
      </c>
      <c r="C46" t="s">
        <v>566</v>
      </c>
      <c r="D46" t="s">
        <v>567</v>
      </c>
      <c r="E46" t="s">
        <v>568</v>
      </c>
    </row>
    <row r="47" spans="1:5" x14ac:dyDescent="0.2">
      <c r="A47" t="s">
        <v>633</v>
      </c>
      <c r="B47" t="s">
        <v>569</v>
      </c>
      <c r="C47" t="s">
        <v>570</v>
      </c>
      <c r="D47" t="s">
        <v>571</v>
      </c>
      <c r="E47" t="s">
        <v>572</v>
      </c>
    </row>
    <row r="48" spans="1:5" x14ac:dyDescent="0.2">
      <c r="A48" t="s">
        <v>634</v>
      </c>
      <c r="B48" t="s">
        <v>573</v>
      </c>
      <c r="C48" t="s">
        <v>574</v>
      </c>
      <c r="D48" t="s">
        <v>575</v>
      </c>
      <c r="E48" t="s">
        <v>576</v>
      </c>
    </row>
    <row r="49" spans="1:5" x14ac:dyDescent="0.2">
      <c r="A49" t="s">
        <v>635</v>
      </c>
      <c r="B49" t="s">
        <v>577</v>
      </c>
      <c r="C49" t="s">
        <v>578</v>
      </c>
      <c r="D49" t="s">
        <v>579</v>
      </c>
      <c r="E49" t="s">
        <v>580</v>
      </c>
    </row>
    <row r="50" spans="1:5" x14ac:dyDescent="0.2">
      <c r="A50" t="s">
        <v>636</v>
      </c>
      <c r="B50" t="s">
        <v>581</v>
      </c>
      <c r="C50" t="s">
        <v>582</v>
      </c>
      <c r="D50" t="s">
        <v>583</v>
      </c>
      <c r="E50" t="s">
        <v>584</v>
      </c>
    </row>
    <row r="51" spans="1:5" x14ac:dyDescent="0.2">
      <c r="A51" t="s">
        <v>637</v>
      </c>
      <c r="B51" t="s">
        <v>585</v>
      </c>
      <c r="C51" t="s">
        <v>586</v>
      </c>
      <c r="D51" t="s">
        <v>587</v>
      </c>
      <c r="E5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FE24-55C0-3F47-884F-312FFCA34173}">
  <dimension ref="A6:A60"/>
  <sheetViews>
    <sheetView workbookViewId="0">
      <selection activeCell="A26" sqref="A26"/>
    </sheetView>
  </sheetViews>
  <sheetFormatPr baseColWidth="10" defaultRowHeight="16" x14ac:dyDescent="0.2"/>
  <cols>
    <col min="1" max="1" width="133" customWidth="1"/>
  </cols>
  <sheetData>
    <row r="6" spans="1:1" x14ac:dyDescent="0.2">
      <c r="A6" t="s">
        <v>147</v>
      </c>
    </row>
    <row r="7" spans="1:1" x14ac:dyDescent="0.2">
      <c r="A7" t="s">
        <v>148</v>
      </c>
    </row>
    <row r="9" spans="1:1" x14ac:dyDescent="0.2">
      <c r="A9" t="s">
        <v>149</v>
      </c>
    </row>
    <row r="10" spans="1:1" x14ac:dyDescent="0.2">
      <c r="A10" t="s">
        <v>150</v>
      </c>
    </row>
    <row r="12" spans="1:1" x14ac:dyDescent="0.2">
      <c r="A12" t="s">
        <v>151</v>
      </c>
    </row>
    <row r="13" spans="1:1" x14ac:dyDescent="0.2">
      <c r="A13" t="s">
        <v>152</v>
      </c>
    </row>
    <row r="18" spans="1:1" x14ac:dyDescent="0.2">
      <c r="A18" t="s">
        <v>147</v>
      </c>
    </row>
    <row r="19" spans="1:1" x14ac:dyDescent="0.2">
      <c r="A19" t="s">
        <v>153</v>
      </c>
    </row>
    <row r="21" spans="1:1" x14ac:dyDescent="0.2">
      <c r="A21" t="s">
        <v>149</v>
      </c>
    </row>
    <row r="22" spans="1:1" x14ac:dyDescent="0.2">
      <c r="A22" t="s">
        <v>154</v>
      </c>
    </row>
    <row r="24" spans="1:1" x14ac:dyDescent="0.2">
      <c r="A24" t="s">
        <v>151</v>
      </c>
    </row>
    <row r="25" spans="1:1" x14ac:dyDescent="0.2">
      <c r="A25" t="s">
        <v>155</v>
      </c>
    </row>
    <row r="32" spans="1:1" x14ac:dyDescent="0.2">
      <c r="A32" t="s">
        <v>156</v>
      </c>
    </row>
    <row r="33" spans="1:1" x14ac:dyDescent="0.2">
      <c r="A33" t="s">
        <v>157</v>
      </c>
    </row>
    <row r="34" spans="1:1" x14ac:dyDescent="0.2">
      <c r="A34" t="s">
        <v>158</v>
      </c>
    </row>
    <row r="35" spans="1:1" x14ac:dyDescent="0.2">
      <c r="A35" t="s">
        <v>159</v>
      </c>
    </row>
    <row r="36" spans="1:1" x14ac:dyDescent="0.2">
      <c r="A36" t="s">
        <v>160</v>
      </c>
    </row>
    <row r="37" spans="1:1" x14ac:dyDescent="0.2">
      <c r="A37" t="s">
        <v>161</v>
      </c>
    </row>
    <row r="38" spans="1:1" x14ac:dyDescent="0.2">
      <c r="A38" t="s">
        <v>162</v>
      </c>
    </row>
    <row r="40" spans="1:1" x14ac:dyDescent="0.2">
      <c r="A40" t="s">
        <v>163</v>
      </c>
    </row>
    <row r="41" spans="1:1" x14ac:dyDescent="0.2">
      <c r="A41" t="s">
        <v>164</v>
      </c>
    </row>
    <row r="42" spans="1:1" x14ac:dyDescent="0.2">
      <c r="A42" t="s">
        <v>165</v>
      </c>
    </row>
    <row r="43" spans="1:1" x14ac:dyDescent="0.2">
      <c r="A43" t="s">
        <v>166</v>
      </c>
    </row>
    <row r="44" spans="1:1" x14ac:dyDescent="0.2">
      <c r="A44" t="s">
        <v>167</v>
      </c>
    </row>
    <row r="45" spans="1:1" x14ac:dyDescent="0.2">
      <c r="A45" t="s">
        <v>168</v>
      </c>
    </row>
    <row r="46" spans="1:1" x14ac:dyDescent="0.2">
      <c r="A46" t="s">
        <v>169</v>
      </c>
    </row>
    <row r="47" spans="1:1" x14ac:dyDescent="0.2">
      <c r="A47" t="s">
        <v>170</v>
      </c>
    </row>
    <row r="48" spans="1:1" x14ac:dyDescent="0.2">
      <c r="A48" t="s">
        <v>137</v>
      </c>
    </row>
    <row r="50" spans="1:1" x14ac:dyDescent="0.2">
      <c r="A50" t="s">
        <v>171</v>
      </c>
    </row>
    <row r="51" spans="1:1" x14ac:dyDescent="0.2">
      <c r="A51" t="s">
        <v>172</v>
      </c>
    </row>
    <row r="52" spans="1:1" x14ac:dyDescent="0.2">
      <c r="A52" t="s">
        <v>173</v>
      </c>
    </row>
    <row r="53" spans="1:1" x14ac:dyDescent="0.2">
      <c r="A53" t="s">
        <v>174</v>
      </c>
    </row>
    <row r="54" spans="1:1" x14ac:dyDescent="0.2">
      <c r="A54" t="s">
        <v>175</v>
      </c>
    </row>
    <row r="55" spans="1:1" x14ac:dyDescent="0.2">
      <c r="A55" t="s">
        <v>176</v>
      </c>
    </row>
    <row r="56" spans="1:1" x14ac:dyDescent="0.2">
      <c r="A56" t="s">
        <v>177</v>
      </c>
    </row>
    <row r="57" spans="1:1" x14ac:dyDescent="0.2">
      <c r="A57" t="s">
        <v>178</v>
      </c>
    </row>
    <row r="58" spans="1:1" x14ac:dyDescent="0.2">
      <c r="A58" t="s">
        <v>179</v>
      </c>
    </row>
    <row r="59" spans="1:1" x14ac:dyDescent="0.2">
      <c r="A59" t="s">
        <v>180</v>
      </c>
    </row>
    <row r="60" spans="1:1" x14ac:dyDescent="0.2">
      <c r="A6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8181-9D8C-8046-A981-453354B63207}">
  <dimension ref="G4:J18"/>
  <sheetViews>
    <sheetView workbookViewId="0">
      <selection activeCell="J28" sqref="J28"/>
    </sheetView>
  </sheetViews>
  <sheetFormatPr baseColWidth="10" defaultRowHeight="16" x14ac:dyDescent="0.2"/>
  <cols>
    <col min="9" max="9" width="25.83203125" bestFit="1" customWidth="1"/>
    <col min="10" max="10" width="18" customWidth="1"/>
  </cols>
  <sheetData>
    <row r="4" spans="7:10" x14ac:dyDescent="0.2">
      <c r="G4">
        <v>5.0000000000000001E-3</v>
      </c>
    </row>
    <row r="5" spans="7:10" x14ac:dyDescent="0.2">
      <c r="G5">
        <v>2000</v>
      </c>
    </row>
    <row r="6" spans="7:10" x14ac:dyDescent="0.2">
      <c r="G6">
        <f>G4*G5</f>
        <v>10</v>
      </c>
    </row>
    <row r="10" spans="7:10" x14ac:dyDescent="0.2">
      <c r="I10" t="s">
        <v>184</v>
      </c>
      <c r="J10">
        <v>40</v>
      </c>
    </row>
    <row r="11" spans="7:10" x14ac:dyDescent="0.2">
      <c r="I11" t="s">
        <v>185</v>
      </c>
      <c r="J11">
        <v>100</v>
      </c>
    </row>
    <row r="12" spans="7:10" x14ac:dyDescent="0.2">
      <c r="I12" t="s">
        <v>186</v>
      </c>
      <c r="J12">
        <f>J10*J11</f>
        <v>4000</v>
      </c>
    </row>
    <row r="13" spans="7:10" x14ac:dyDescent="0.2">
      <c r="I13" t="s">
        <v>187</v>
      </c>
      <c r="J13">
        <v>100</v>
      </c>
    </row>
    <row r="14" spans="7:10" x14ac:dyDescent="0.2">
      <c r="I14" t="s">
        <v>188</v>
      </c>
      <c r="J14" s="5">
        <v>7.0000000000000007E-2</v>
      </c>
    </row>
    <row r="15" spans="7:10" x14ac:dyDescent="0.2">
      <c r="I15" t="s">
        <v>189</v>
      </c>
      <c r="J15" s="5">
        <v>0.01</v>
      </c>
    </row>
    <row r="16" spans="7:10" x14ac:dyDescent="0.2">
      <c r="I16" t="s">
        <v>190</v>
      </c>
      <c r="J16">
        <v>80</v>
      </c>
    </row>
    <row r="17" spans="9:10" x14ac:dyDescent="0.2">
      <c r="I17" t="s">
        <v>191</v>
      </c>
      <c r="J17" s="5">
        <v>0.04</v>
      </c>
    </row>
    <row r="18" spans="9:10" x14ac:dyDescent="0.2">
      <c r="I18" t="s">
        <v>192</v>
      </c>
      <c r="J18" s="6">
        <f>J12*J13*J14*J15*J16*J17</f>
        <v>896.00000000000011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Category Pages</vt:lpstr>
      <vt:lpstr>python</vt:lpstr>
      <vt:lpstr>Product Pages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Kirtley,Ashton C</dc:creator>
  <cp:lastModifiedBy>Kirtley,Ashton C</cp:lastModifiedBy>
  <dcterms:created xsi:type="dcterms:W3CDTF">2024-08-28T04:17:07Z</dcterms:created>
  <dcterms:modified xsi:type="dcterms:W3CDTF">2024-09-05T03:47:49Z</dcterms:modified>
</cp:coreProperties>
</file>