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70150\Documents\#-Development\"/>
    </mc:Choice>
  </mc:AlternateContent>
  <xr:revisionPtr revIDLastSave="0" documentId="13_ncr:1_{31B82B91-DFD6-4322-AEB1-3ADC9B07111A}" xr6:coauthVersionLast="36" xr6:coauthVersionMax="36" xr10:uidLastSave="{00000000-0000-0000-0000-000000000000}"/>
  <bookViews>
    <workbookView xWindow="0" yWindow="0" windowWidth="28800" windowHeight="11805" activeTab="2" xr2:uid="{07344F26-151C-48F1-B3A4-6680A56A331F}"/>
  </bookViews>
  <sheets>
    <sheet name="Strategy" sheetId="1" r:id="rId1"/>
    <sheet name="Revenue" sheetId="2" r:id="rId2"/>
    <sheet name="Revenue (2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" l="1"/>
  <c r="F47" i="3"/>
  <c r="G47" i="3"/>
  <c r="H47" i="3"/>
  <c r="K47" i="3"/>
  <c r="L47" i="3"/>
  <c r="M47" i="3"/>
  <c r="N47" i="3"/>
  <c r="E48" i="3"/>
  <c r="K48" i="3" s="1"/>
  <c r="M48" i="3" s="1"/>
  <c r="G48" i="3"/>
  <c r="H48" i="3"/>
  <c r="E49" i="3"/>
  <c r="F49" i="3" s="1"/>
  <c r="L49" i="3" s="1"/>
  <c r="G49" i="3"/>
  <c r="H49" i="3"/>
  <c r="E50" i="3"/>
  <c r="F50" i="3"/>
  <c r="G50" i="3"/>
  <c r="H50" i="3"/>
  <c r="K50" i="3"/>
  <c r="L50" i="3"/>
  <c r="M50" i="3"/>
  <c r="E51" i="3"/>
  <c r="K51" i="3" s="1"/>
  <c r="M51" i="3" s="1"/>
  <c r="G51" i="3"/>
  <c r="H51" i="3"/>
  <c r="E52" i="3"/>
  <c r="F52" i="3" s="1"/>
  <c r="L52" i="3" s="1"/>
  <c r="N52" i="3" s="1"/>
  <c r="G52" i="3"/>
  <c r="H52" i="3"/>
  <c r="K52" i="3"/>
  <c r="M52" i="3"/>
  <c r="E53" i="3"/>
  <c r="F53" i="3" s="1"/>
  <c r="G53" i="3"/>
  <c r="H53" i="3"/>
  <c r="K53" i="3"/>
  <c r="M53" i="3" s="1"/>
  <c r="E54" i="3"/>
  <c r="K54" i="3" s="1"/>
  <c r="M54" i="3" s="1"/>
  <c r="F54" i="3"/>
  <c r="G54" i="3"/>
  <c r="H54" i="3"/>
  <c r="E55" i="3"/>
  <c r="K55" i="3" s="1"/>
  <c r="M55" i="3" s="1"/>
  <c r="F55" i="3"/>
  <c r="G55" i="3"/>
  <c r="H55" i="3"/>
  <c r="E56" i="3"/>
  <c r="F56" i="3" s="1"/>
  <c r="G56" i="3"/>
  <c r="H56" i="3"/>
  <c r="K56" i="3"/>
  <c r="M56" i="3"/>
  <c r="E57" i="3"/>
  <c r="K57" i="3" s="1"/>
  <c r="M57" i="3" s="1"/>
  <c r="G57" i="3"/>
  <c r="H57" i="3"/>
  <c r="E58" i="3"/>
  <c r="F58" i="3" s="1"/>
  <c r="G58" i="3"/>
  <c r="H58" i="3"/>
  <c r="K58" i="3"/>
  <c r="M58" i="3"/>
  <c r="E59" i="3"/>
  <c r="F59" i="3" s="1"/>
  <c r="G59" i="3"/>
  <c r="H59" i="3"/>
  <c r="E60" i="3"/>
  <c r="K60" i="3" s="1"/>
  <c r="M60" i="3" s="1"/>
  <c r="F60" i="3"/>
  <c r="G60" i="3"/>
  <c r="H60" i="3"/>
  <c r="E61" i="3"/>
  <c r="F61" i="3"/>
  <c r="G61" i="3"/>
  <c r="H61" i="3"/>
  <c r="K61" i="3"/>
  <c r="M61" i="3" s="1"/>
  <c r="L61" i="3"/>
  <c r="N61" i="3" s="1"/>
  <c r="E62" i="3"/>
  <c r="F62" i="3" s="1"/>
  <c r="G62" i="3"/>
  <c r="H62" i="3"/>
  <c r="E63" i="3"/>
  <c r="K63" i="3" s="1"/>
  <c r="M63" i="3" s="1"/>
  <c r="F63" i="3"/>
  <c r="G63" i="3"/>
  <c r="H63" i="3"/>
  <c r="E64" i="3"/>
  <c r="K64" i="3" s="1"/>
  <c r="M64" i="3" s="1"/>
  <c r="F64" i="3"/>
  <c r="G64" i="3"/>
  <c r="H64" i="3"/>
  <c r="E65" i="3"/>
  <c r="F65" i="3" s="1"/>
  <c r="G65" i="3"/>
  <c r="H65" i="3"/>
  <c r="E66" i="3"/>
  <c r="K66" i="3" s="1"/>
  <c r="M66" i="3" s="1"/>
  <c r="G66" i="3"/>
  <c r="H66" i="3"/>
  <c r="E67" i="3"/>
  <c r="F67" i="3" s="1"/>
  <c r="G67" i="3"/>
  <c r="H67" i="3"/>
  <c r="K67" i="3"/>
  <c r="M67" i="3"/>
  <c r="E68" i="3"/>
  <c r="F68" i="3" s="1"/>
  <c r="G68" i="3"/>
  <c r="H68" i="3"/>
  <c r="E69" i="3"/>
  <c r="K69" i="3" s="1"/>
  <c r="M69" i="3" s="1"/>
  <c r="G69" i="3"/>
  <c r="H69" i="3"/>
  <c r="E70" i="3"/>
  <c r="F70" i="3" s="1"/>
  <c r="L70" i="3" s="1"/>
  <c r="G70" i="3"/>
  <c r="H70" i="3"/>
  <c r="E71" i="3"/>
  <c r="F71" i="3" s="1"/>
  <c r="L71" i="3" s="1"/>
  <c r="G71" i="3"/>
  <c r="H71" i="3"/>
  <c r="E72" i="3"/>
  <c r="K72" i="3" s="1"/>
  <c r="M72" i="3" s="1"/>
  <c r="G72" i="3"/>
  <c r="H72" i="3"/>
  <c r="E73" i="3"/>
  <c r="K73" i="3" s="1"/>
  <c r="M73" i="3" s="1"/>
  <c r="G73" i="3"/>
  <c r="H73" i="3"/>
  <c r="E74" i="3"/>
  <c r="F74" i="3" s="1"/>
  <c r="G74" i="3"/>
  <c r="H74" i="3"/>
  <c r="E75" i="3"/>
  <c r="K75" i="3" s="1"/>
  <c r="M75" i="3" s="1"/>
  <c r="G75" i="3"/>
  <c r="H75" i="3"/>
  <c r="E76" i="3"/>
  <c r="K76" i="3" s="1"/>
  <c r="M76" i="3" s="1"/>
  <c r="G76" i="3"/>
  <c r="H76" i="3"/>
  <c r="E77" i="3"/>
  <c r="F77" i="3" s="1"/>
  <c r="G77" i="3"/>
  <c r="H77" i="3"/>
  <c r="E78" i="3"/>
  <c r="K78" i="3" s="1"/>
  <c r="M78" i="3" s="1"/>
  <c r="G78" i="3"/>
  <c r="H78" i="3"/>
  <c r="E79" i="3"/>
  <c r="F79" i="3" s="1"/>
  <c r="G79" i="3"/>
  <c r="H79" i="3"/>
  <c r="K79" i="3"/>
  <c r="M79" i="3"/>
  <c r="E80" i="3"/>
  <c r="F80" i="3" s="1"/>
  <c r="G80" i="3"/>
  <c r="H80" i="3"/>
  <c r="E81" i="3"/>
  <c r="K81" i="3" s="1"/>
  <c r="M81" i="3" s="1"/>
  <c r="G81" i="3"/>
  <c r="H81" i="3"/>
  <c r="E82" i="3"/>
  <c r="F82" i="3" s="1"/>
  <c r="G82" i="3"/>
  <c r="H82" i="3"/>
  <c r="E83" i="3"/>
  <c r="F83" i="3" s="1"/>
  <c r="G83" i="3"/>
  <c r="H83" i="3"/>
  <c r="E84" i="3"/>
  <c r="K84" i="3" s="1"/>
  <c r="M84" i="3" s="1"/>
  <c r="G84" i="3"/>
  <c r="H84" i="3"/>
  <c r="E85" i="3"/>
  <c r="F85" i="3" s="1"/>
  <c r="G85" i="3"/>
  <c r="H85" i="3"/>
  <c r="E86" i="3"/>
  <c r="F86" i="3" s="1"/>
  <c r="G86" i="3"/>
  <c r="H86" i="3"/>
  <c r="E87" i="3"/>
  <c r="K87" i="3" s="1"/>
  <c r="M87" i="3" s="1"/>
  <c r="G87" i="3"/>
  <c r="H87" i="3"/>
  <c r="E88" i="3"/>
  <c r="K88" i="3" s="1"/>
  <c r="M88" i="3" s="1"/>
  <c r="G88" i="3"/>
  <c r="H88" i="3"/>
  <c r="E89" i="3"/>
  <c r="F89" i="3" s="1"/>
  <c r="G89" i="3"/>
  <c r="H89" i="3"/>
  <c r="E90" i="3"/>
  <c r="K90" i="3" s="1"/>
  <c r="M90" i="3" s="1"/>
  <c r="F90" i="3"/>
  <c r="G90" i="3"/>
  <c r="H90" i="3"/>
  <c r="E91" i="3"/>
  <c r="F91" i="3" s="1"/>
  <c r="G91" i="3"/>
  <c r="H91" i="3"/>
  <c r="K91" i="3"/>
  <c r="M91" i="3"/>
  <c r="E92" i="3"/>
  <c r="F92" i="3" s="1"/>
  <c r="G92" i="3"/>
  <c r="H92" i="3"/>
  <c r="E93" i="3"/>
  <c r="K93" i="3" s="1"/>
  <c r="M93" i="3" s="1"/>
  <c r="G93" i="3"/>
  <c r="H93" i="3"/>
  <c r="E94" i="3"/>
  <c r="F94" i="3" s="1"/>
  <c r="G94" i="3"/>
  <c r="H94" i="3"/>
  <c r="H46" i="3"/>
  <c r="G46" i="3"/>
  <c r="E46" i="3"/>
  <c r="F46" i="3" s="1"/>
  <c r="L46" i="3" s="1"/>
  <c r="K45" i="3"/>
  <c r="M45" i="3" s="1"/>
  <c r="H45" i="3"/>
  <c r="G45" i="3"/>
  <c r="E45" i="3"/>
  <c r="F45" i="3" s="1"/>
  <c r="L45" i="3" s="1"/>
  <c r="N45" i="3" s="1"/>
  <c r="H44" i="3"/>
  <c r="G44" i="3"/>
  <c r="E44" i="3"/>
  <c r="F44" i="3" s="1"/>
  <c r="L44" i="3" s="1"/>
  <c r="H43" i="3"/>
  <c r="G43" i="3"/>
  <c r="E43" i="3"/>
  <c r="K43" i="3" s="1"/>
  <c r="M43" i="3" s="1"/>
  <c r="K42" i="3"/>
  <c r="M42" i="3" s="1"/>
  <c r="H42" i="3"/>
  <c r="G42" i="3"/>
  <c r="E42" i="3"/>
  <c r="F42" i="3" s="1"/>
  <c r="L42" i="3" s="1"/>
  <c r="N42" i="3" s="1"/>
  <c r="H41" i="3"/>
  <c r="G41" i="3"/>
  <c r="E41" i="3"/>
  <c r="K41" i="3" s="1"/>
  <c r="M41" i="3" s="1"/>
  <c r="H40" i="3"/>
  <c r="G40" i="3"/>
  <c r="E40" i="3"/>
  <c r="K40" i="3" s="1"/>
  <c r="M40" i="3" s="1"/>
  <c r="K39" i="3"/>
  <c r="M39" i="3" s="1"/>
  <c r="H39" i="3"/>
  <c r="G39" i="3"/>
  <c r="E39" i="3"/>
  <c r="F39" i="3" s="1"/>
  <c r="L39" i="3" s="1"/>
  <c r="H38" i="3"/>
  <c r="G38" i="3"/>
  <c r="E38" i="3"/>
  <c r="K38" i="3" s="1"/>
  <c r="M38" i="3" s="1"/>
  <c r="H37" i="3"/>
  <c r="G37" i="3"/>
  <c r="E37" i="3"/>
  <c r="K37" i="3" s="1"/>
  <c r="M37" i="3" s="1"/>
  <c r="K36" i="3"/>
  <c r="M36" i="3" s="1"/>
  <c r="H36" i="3"/>
  <c r="G36" i="3"/>
  <c r="E36" i="3"/>
  <c r="F36" i="3" s="1"/>
  <c r="L36" i="3" s="1"/>
  <c r="H35" i="3"/>
  <c r="G35" i="3"/>
  <c r="E35" i="3"/>
  <c r="K35" i="3" s="1"/>
  <c r="M35" i="3" s="1"/>
  <c r="H34" i="3"/>
  <c r="G34" i="3"/>
  <c r="E34" i="3"/>
  <c r="F34" i="3" s="1"/>
  <c r="L34" i="3" s="1"/>
  <c r="K33" i="3"/>
  <c r="M33" i="3" s="1"/>
  <c r="H33" i="3"/>
  <c r="G33" i="3"/>
  <c r="E33" i="3"/>
  <c r="F33" i="3" s="1"/>
  <c r="L33" i="3" s="1"/>
  <c r="H32" i="3"/>
  <c r="G32" i="3"/>
  <c r="E32" i="3"/>
  <c r="F32" i="3" s="1"/>
  <c r="L32" i="3" s="1"/>
  <c r="H31" i="3"/>
  <c r="G31" i="3"/>
  <c r="E31" i="3"/>
  <c r="F31" i="3" s="1"/>
  <c r="L31" i="3" s="1"/>
  <c r="K30" i="3"/>
  <c r="M30" i="3" s="1"/>
  <c r="H30" i="3"/>
  <c r="G30" i="3"/>
  <c r="E30" i="3"/>
  <c r="F30" i="3" s="1"/>
  <c r="L30" i="3" s="1"/>
  <c r="N30" i="3" s="1"/>
  <c r="H29" i="3"/>
  <c r="G29" i="3"/>
  <c r="E29" i="3"/>
  <c r="K29" i="3" s="1"/>
  <c r="M29" i="3" s="1"/>
  <c r="H28" i="3"/>
  <c r="G28" i="3"/>
  <c r="E28" i="3"/>
  <c r="K28" i="3" s="1"/>
  <c r="M28" i="3" s="1"/>
  <c r="K27" i="3"/>
  <c r="M27" i="3" s="1"/>
  <c r="H27" i="3"/>
  <c r="G27" i="3"/>
  <c r="E27" i="3"/>
  <c r="F27" i="3" s="1"/>
  <c r="L27" i="3" s="1"/>
  <c r="N27" i="3" s="1"/>
  <c r="H26" i="3"/>
  <c r="G26" i="3"/>
  <c r="E26" i="3"/>
  <c r="F26" i="3" s="1"/>
  <c r="L26" i="3" s="1"/>
  <c r="H25" i="3"/>
  <c r="G25" i="3"/>
  <c r="E25" i="3"/>
  <c r="F25" i="3" s="1"/>
  <c r="L25" i="3" s="1"/>
  <c r="K24" i="3"/>
  <c r="M24" i="3" s="1"/>
  <c r="H24" i="3"/>
  <c r="G24" i="3"/>
  <c r="E24" i="3"/>
  <c r="F24" i="3" s="1"/>
  <c r="L24" i="3" s="1"/>
  <c r="N24" i="3" s="1"/>
  <c r="H23" i="3"/>
  <c r="G23" i="3"/>
  <c r="E23" i="3"/>
  <c r="K23" i="3" s="1"/>
  <c r="M23" i="3" s="1"/>
  <c r="F87" i="3" l="1"/>
  <c r="L85" i="3"/>
  <c r="K85" i="3"/>
  <c r="M85" i="3" s="1"/>
  <c r="F84" i="3"/>
  <c r="K82" i="3"/>
  <c r="M82" i="3" s="1"/>
  <c r="K94" i="3"/>
  <c r="M94" i="3" s="1"/>
  <c r="F78" i="3"/>
  <c r="F76" i="3"/>
  <c r="L76" i="3"/>
  <c r="N76" i="3" s="1"/>
  <c r="F88" i="3"/>
  <c r="L88" i="3" s="1"/>
  <c r="N88" i="3" s="1"/>
  <c r="L79" i="3"/>
  <c r="N79" i="3" s="1"/>
  <c r="L91" i="3"/>
  <c r="N91" i="3" s="1"/>
  <c r="L82" i="3"/>
  <c r="N82" i="3" s="1"/>
  <c r="L94" i="3"/>
  <c r="F75" i="3"/>
  <c r="L83" i="3"/>
  <c r="L84" i="3"/>
  <c r="N84" i="3" s="1"/>
  <c r="F73" i="3"/>
  <c r="L73" i="3" s="1"/>
  <c r="N73" i="3" s="1"/>
  <c r="F72" i="3"/>
  <c r="L72" i="3" s="1"/>
  <c r="N72" i="3" s="1"/>
  <c r="K70" i="3"/>
  <c r="M70" i="3" s="1"/>
  <c r="N70" i="3" s="1"/>
  <c r="L67" i="3"/>
  <c r="N67" i="3" s="1"/>
  <c r="L64" i="3"/>
  <c r="N64" i="3" s="1"/>
  <c r="L59" i="3"/>
  <c r="L58" i="3"/>
  <c r="N58" i="3" s="1"/>
  <c r="L55" i="3"/>
  <c r="N55" i="3" s="1"/>
  <c r="F51" i="3"/>
  <c r="N50" i="3"/>
  <c r="F66" i="3"/>
  <c r="L66" i="3" s="1"/>
  <c r="N66" i="3" s="1"/>
  <c r="L68" i="3"/>
  <c r="L54" i="3"/>
  <c r="N54" i="3" s="1"/>
  <c r="L87" i="3"/>
  <c r="N87" i="3" s="1"/>
  <c r="L75" i="3"/>
  <c r="N75" i="3" s="1"/>
  <c r="L63" i="3"/>
  <c r="N63" i="3" s="1"/>
  <c r="L56" i="3"/>
  <c r="N56" i="3" s="1"/>
  <c r="L90" i="3"/>
  <c r="N90" i="3" s="1"/>
  <c r="L89" i="3"/>
  <c r="L77" i="3"/>
  <c r="L65" i="3"/>
  <c r="L60" i="3"/>
  <c r="N60" i="3" s="1"/>
  <c r="K49" i="3"/>
  <c r="M49" i="3" s="1"/>
  <c r="N49" i="3" s="1"/>
  <c r="L78" i="3"/>
  <c r="N78" i="3" s="1"/>
  <c r="L86" i="3"/>
  <c r="L74" i="3"/>
  <c r="L62" i="3"/>
  <c r="L51" i="3"/>
  <c r="N51" i="3" s="1"/>
  <c r="L92" i="3"/>
  <c r="L53" i="3"/>
  <c r="N53" i="3" s="1"/>
  <c r="L80" i="3"/>
  <c r="F93" i="3"/>
  <c r="L93" i="3" s="1"/>
  <c r="N93" i="3" s="1"/>
  <c r="F81" i="3"/>
  <c r="L81" i="3" s="1"/>
  <c r="N81" i="3" s="1"/>
  <c r="F69" i="3"/>
  <c r="L69" i="3" s="1"/>
  <c r="N69" i="3" s="1"/>
  <c r="F57" i="3"/>
  <c r="L57" i="3" s="1"/>
  <c r="N57" i="3"/>
  <c r="F48" i="3"/>
  <c r="L48" i="3" s="1"/>
  <c r="N48" i="3" s="1"/>
  <c r="K92" i="3"/>
  <c r="M92" i="3" s="1"/>
  <c r="K89" i="3"/>
  <c r="M89" i="3" s="1"/>
  <c r="K86" i="3"/>
  <c r="M86" i="3" s="1"/>
  <c r="K83" i="3"/>
  <c r="M83" i="3" s="1"/>
  <c r="K80" i="3"/>
  <c r="M80" i="3" s="1"/>
  <c r="K77" i="3"/>
  <c r="M77" i="3" s="1"/>
  <c r="K74" i="3"/>
  <c r="M74" i="3" s="1"/>
  <c r="N74" i="3" s="1"/>
  <c r="K71" i="3"/>
  <c r="M71" i="3" s="1"/>
  <c r="N71" i="3" s="1"/>
  <c r="K68" i="3"/>
  <c r="M68" i="3" s="1"/>
  <c r="K65" i="3"/>
  <c r="M65" i="3" s="1"/>
  <c r="K62" i="3"/>
  <c r="M62" i="3" s="1"/>
  <c r="K59" i="3"/>
  <c r="M59" i="3" s="1"/>
  <c r="N59" i="3" s="1"/>
  <c r="N33" i="3"/>
  <c r="N31" i="3"/>
  <c r="N39" i="3"/>
  <c r="N46" i="3"/>
  <c r="N32" i="3"/>
  <c r="N36" i="3"/>
  <c r="F23" i="3"/>
  <c r="L23" i="3" s="1"/>
  <c r="N23" i="3" s="1"/>
  <c r="F29" i="3"/>
  <c r="L29" i="3" s="1"/>
  <c r="N29" i="3" s="1"/>
  <c r="F38" i="3"/>
  <c r="L38" i="3" s="1"/>
  <c r="N38" i="3" s="1"/>
  <c r="F41" i="3"/>
  <c r="L41" i="3" s="1"/>
  <c r="N41" i="3" s="1"/>
  <c r="K26" i="3"/>
  <c r="M26" i="3" s="1"/>
  <c r="N26" i="3" s="1"/>
  <c r="K32" i="3"/>
  <c r="M32" i="3" s="1"/>
  <c r="K44" i="3"/>
  <c r="M44" i="3" s="1"/>
  <c r="N44" i="3" s="1"/>
  <c r="K46" i="3"/>
  <c r="M46" i="3" s="1"/>
  <c r="F35" i="3"/>
  <c r="L35" i="3" s="1"/>
  <c r="N35" i="3" s="1"/>
  <c r="F28" i="3"/>
  <c r="L28" i="3" s="1"/>
  <c r="N28" i="3" s="1"/>
  <c r="F43" i="3"/>
  <c r="L43" i="3" s="1"/>
  <c r="N43" i="3" s="1"/>
  <c r="K34" i="3"/>
  <c r="M34" i="3" s="1"/>
  <c r="N34" i="3" s="1"/>
  <c r="F40" i="3"/>
  <c r="L40" i="3" s="1"/>
  <c r="N40" i="3" s="1"/>
  <c r="K25" i="3"/>
  <c r="M25" i="3" s="1"/>
  <c r="N25" i="3" s="1"/>
  <c r="K31" i="3"/>
  <c r="M31" i="3" s="1"/>
  <c r="F37" i="3"/>
  <c r="L37" i="3" s="1"/>
  <c r="N37" i="3" s="1"/>
  <c r="K27" i="2"/>
  <c r="M27" i="2" s="1"/>
  <c r="K42" i="2"/>
  <c r="M42" i="2" s="1"/>
  <c r="K43" i="2"/>
  <c r="M43" i="2" s="1"/>
  <c r="K23" i="2"/>
  <c r="M23" i="2" s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H23" i="2"/>
  <c r="G23" i="2"/>
  <c r="E23" i="2"/>
  <c r="F23" i="2" s="1"/>
  <c r="L23" i="2" s="1"/>
  <c r="N23" i="2" s="1"/>
  <c r="E24" i="2"/>
  <c r="K24" i="2" s="1"/>
  <c r="M24" i="2" s="1"/>
  <c r="E25" i="2"/>
  <c r="F25" i="2" s="1"/>
  <c r="E26" i="2"/>
  <c r="F26" i="2" s="1"/>
  <c r="L26" i="2" s="1"/>
  <c r="E27" i="2"/>
  <c r="F27" i="2" s="1"/>
  <c r="L27" i="2" s="1"/>
  <c r="E28" i="2"/>
  <c r="F28" i="2" s="1"/>
  <c r="L28" i="2" s="1"/>
  <c r="E29" i="2"/>
  <c r="F29" i="2" s="1"/>
  <c r="L29" i="2" s="1"/>
  <c r="E30" i="2"/>
  <c r="F30" i="2" s="1"/>
  <c r="L30" i="2" s="1"/>
  <c r="E31" i="2"/>
  <c r="K31" i="2" s="1"/>
  <c r="M31" i="2" s="1"/>
  <c r="E32" i="2"/>
  <c r="F32" i="2" s="1"/>
  <c r="L32" i="2" s="1"/>
  <c r="E33" i="2"/>
  <c r="F33" i="2" s="1"/>
  <c r="L33" i="2" s="1"/>
  <c r="E34" i="2"/>
  <c r="K34" i="2" s="1"/>
  <c r="M34" i="2" s="1"/>
  <c r="E35" i="2"/>
  <c r="K35" i="2" s="1"/>
  <c r="M35" i="2" s="1"/>
  <c r="E36" i="2"/>
  <c r="K36" i="2" s="1"/>
  <c r="M36" i="2" s="1"/>
  <c r="E37" i="2"/>
  <c r="K37" i="2" s="1"/>
  <c r="M37" i="2" s="1"/>
  <c r="E38" i="2"/>
  <c r="F38" i="2" s="1"/>
  <c r="L38" i="2" s="1"/>
  <c r="E39" i="2"/>
  <c r="F39" i="2" s="1"/>
  <c r="L39" i="2" s="1"/>
  <c r="E40" i="2"/>
  <c r="K40" i="2" s="1"/>
  <c r="M40" i="2" s="1"/>
  <c r="E41" i="2"/>
  <c r="K41" i="2" s="1"/>
  <c r="M41" i="2" s="1"/>
  <c r="E42" i="2"/>
  <c r="F42" i="2" s="1"/>
  <c r="E43" i="2"/>
  <c r="F43" i="2" s="1"/>
  <c r="E44" i="2"/>
  <c r="K44" i="2" s="1"/>
  <c r="M44" i="2" s="1"/>
  <c r="E45" i="2"/>
  <c r="K45" i="2" s="1"/>
  <c r="M45" i="2" s="1"/>
  <c r="E46" i="2"/>
  <c r="F46" i="2" s="1"/>
  <c r="L46" i="2" s="1"/>
  <c r="N94" i="3" l="1"/>
  <c r="N85" i="3"/>
  <c r="N92" i="3"/>
  <c r="N89" i="3"/>
  <c r="N83" i="3"/>
  <c r="N68" i="3"/>
  <c r="N65" i="3"/>
  <c r="N62" i="3"/>
  <c r="N77" i="3"/>
  <c r="N80" i="3"/>
  <c r="N86" i="3"/>
  <c r="K46" i="2"/>
  <c r="M46" i="2" s="1"/>
  <c r="N46" i="2"/>
  <c r="L43" i="2"/>
  <c r="N43" i="2" s="1"/>
  <c r="L42" i="2"/>
  <c r="N42" i="2" s="1"/>
  <c r="K39" i="2"/>
  <c r="M39" i="2" s="1"/>
  <c r="N39" i="2" s="1"/>
  <c r="K38" i="2"/>
  <c r="M38" i="2" s="1"/>
  <c r="N38" i="2" s="1"/>
  <c r="K32" i="2"/>
  <c r="M32" i="2" s="1"/>
  <c r="N32" i="2" s="1"/>
  <c r="K29" i="2"/>
  <c r="M29" i="2" s="1"/>
  <c r="N29" i="2" s="1"/>
  <c r="K28" i="2"/>
  <c r="M28" i="2" s="1"/>
  <c r="F45" i="2"/>
  <c r="L45" i="2" s="1"/>
  <c r="N45" i="2" s="1"/>
  <c r="F44" i="2"/>
  <c r="L44" i="2" s="1"/>
  <c r="N44" i="2" s="1"/>
  <c r="F41" i="2"/>
  <c r="L41" i="2" s="1"/>
  <c r="N41" i="2" s="1"/>
  <c r="F40" i="2"/>
  <c r="L40" i="2" s="1"/>
  <c r="N40" i="2" s="1"/>
  <c r="F37" i="2"/>
  <c r="L37" i="2" s="1"/>
  <c r="N37" i="2" s="1"/>
  <c r="F36" i="2"/>
  <c r="L36" i="2" s="1"/>
  <c r="N36" i="2" s="1"/>
  <c r="F35" i="2"/>
  <c r="L35" i="2" s="1"/>
  <c r="N35" i="2" s="1"/>
  <c r="F34" i="2"/>
  <c r="L34" i="2" s="1"/>
  <c r="N34" i="2" s="1"/>
  <c r="K33" i="2"/>
  <c r="M33" i="2" s="1"/>
  <c r="N33" i="2" s="1"/>
  <c r="F31" i="2"/>
  <c r="L31" i="2" s="1"/>
  <c r="N31" i="2" s="1"/>
  <c r="K30" i="2"/>
  <c r="M30" i="2" s="1"/>
  <c r="N30" i="2" s="1"/>
  <c r="N28" i="2"/>
  <c r="N27" i="2"/>
  <c r="K26" i="2"/>
  <c r="M26" i="2" s="1"/>
  <c r="N26" i="2" s="1"/>
  <c r="K25" i="2"/>
  <c r="M25" i="2" s="1"/>
  <c r="L25" i="2"/>
  <c r="N25" i="2" s="1"/>
  <c r="F24" i="2"/>
  <c r="L24" i="2" s="1"/>
  <c r="N24" i="2" s="1"/>
</calcChain>
</file>

<file path=xl/sharedStrings.xml><?xml version="1.0" encoding="utf-8"?>
<sst xmlns="http://schemas.openxmlformats.org/spreadsheetml/2006/main" count="97" uniqueCount="80">
  <si>
    <t>Div-idy</t>
  </si>
  <si>
    <t xml:space="preserve">Goals </t>
  </si>
  <si>
    <t>Make the fortune 500 list by 2030</t>
  </si>
  <si>
    <t>Have annual revenue of $35,000,000,000 by 2030</t>
  </si>
  <si>
    <t>What is Div-idy?</t>
  </si>
  <si>
    <t xml:space="preserve">Div-idy is a free, instant webpage creator powered by AI. </t>
  </si>
  <si>
    <t xml:space="preserve">With just a quick prompt, you can generate a complete webpage in seconds. </t>
  </si>
  <si>
    <t xml:space="preserve">Publish it with a single click.  </t>
  </si>
  <si>
    <t>Share it easily via a unique QR code or direct link.</t>
  </si>
  <si>
    <t>Making webpage creation and sharing fast and effortless.</t>
  </si>
  <si>
    <t>Create | Publish | Share</t>
  </si>
  <si>
    <t>1. Optimize User Experience</t>
  </si>
  <si>
    <t>2. Launch Marketing Campaigns</t>
  </si>
  <si>
    <t>3. Leverage Influencers and Partnerships</t>
  </si>
  <si>
    <t>Reach out to micro-influencers, tech bloggers, and YouTubers in relevant niches (e.g., startups, small businesses, digital marketing) to showcase div-idy.</t>
  </si>
  <si>
    <t>4. Offer Incentives and Referral Program</t>
  </si>
  <si>
    <t>5. Gather and Analyze User Feedback</t>
  </si>
  <si>
    <t>Engage early users and ask for their feedback to refine the user experience. Understand what additional features might be valuable to them.</t>
  </si>
  <si>
    <t>6. Optimize for Virality</t>
  </si>
  <si>
    <t>Add branding elements (e.g., subtle watermarks, “Created with div-idy” messages) on free pages to encourage organic sharing and drive traffic back to the site.</t>
  </si>
  <si>
    <t>7. Develop Community Engagement Channels</t>
  </si>
  <si>
    <t>Launch a forum, Discord channel, or subreddit where users can share their pages, ask questions, and give feedback. This builds a community and creates advocates for the platform.</t>
  </si>
  <si>
    <t>8. Introduce a Freemium Subscription Model</t>
  </si>
  <si>
    <t>9. Enhance AI Capabilities</t>
  </si>
  <si>
    <t>10. Begin Data-Driven Optimization</t>
  </si>
  <si>
    <t>Use analytics to track which pages get the most engagement, where users drop off, and what features are popular. This will help guide product improvements and marketing strategies.</t>
  </si>
  <si>
    <t>11. Create Case Studies and Success Stories</t>
  </si>
  <si>
    <t>Showcase how early users have benefited from using div-idy. Use these stories for marketing and to build credibility.</t>
  </si>
  <si>
    <t>12. Expand Social Media Presence and Start Content Marketing</t>
  </si>
  <si>
    <t>Ramp up efforts on social media and start a blog or YouTube channel to provide helpful content, tutorials, and case studies.</t>
  </si>
  <si>
    <t>13. Add Advanced Analytics for Users</t>
  </si>
  <si>
    <t>Allow users to view page insights (e.g., traffic, engagement) to see the value they’re getting from div-idy. This will add credibility and encourage retention.</t>
  </si>
  <si>
    <t>14. Begin Mobile Optimization and Development</t>
  </si>
  <si>
    <t>Start working on mobile-responsive designs and consider a mobile app to attract more users who prefer on-the-go webpage creation.</t>
  </si>
  <si>
    <t>15. Scale Up Marketing and Consider Paid Ads</t>
  </si>
  <si>
    <t>When there’s a solid user base, scale up marketing with paid ads targeting specific demographics (e.g., small businesses, creators, etc.).</t>
  </si>
  <si>
    <t>16. Develop Corporate Packages and Enterprise Solutions</t>
  </si>
  <si>
    <t>As the user base grows, introduce advanced packages with branding options, team collaboration features, and custom support for larger clients.</t>
  </si>
  <si>
    <t>17. Secure Funding for Expansion</t>
  </si>
  <si>
    <t>As you achieve significant traction and revenue, seek funding to expand the team, infrastructure, and marketing efforts.</t>
  </si>
  <si>
    <t>18. International Expansion and Localization</t>
  </si>
  <si>
    <t>Translate and localize the platform for other regions. Begin by targeting high-potential markets to broaden div-idy’s reach.</t>
  </si>
  <si>
    <t>19. Build a Strong Customer Support System</t>
  </si>
  <si>
    <t>Develop a dedicated customer support team to handle increasing demand as the user base scales.</t>
  </si>
  <si>
    <t>20. Introduce APIs and Further Product Expansion</t>
  </si>
  <si>
    <t>Offer an API for external platforms and expand beyond simple webpages to cater to diverse use cases like landing pages, e-commerce, and portfolios.</t>
  </si>
  <si>
    <t>Ensure the platform is intuitive and bug-free.</t>
  </si>
  <si>
    <t>Test the prompt-based page creation flow to ensure it's simple and satisfying for users.</t>
  </si>
  <si>
    <t xml:space="preserve">Use low-cost digital marketing methods: </t>
  </si>
  <si>
    <t>Focus on SEO for organic traffic</t>
  </si>
  <si>
    <t>Start social media accounts</t>
  </si>
  <si>
    <t>Create content that highlights the ease and value of div-idy’s instant webpage creation.</t>
  </si>
  <si>
    <t>Short-Term Actions (April 1st - June 30th)</t>
  </si>
  <si>
    <t>Immediate Actions (January 1 2025 - March 31st 2025)</t>
  </si>
  <si>
    <t xml:space="preserve">Offer early adopters special incentives (e.g., free advertisng on the platform, to promote sponsor div) and start a referral program to encourage users to spread the word. </t>
  </si>
  <si>
    <t>Keep a free tier for basic usage, but introduce premium plans with exclusive features for users who want more customization and functionality. (Maybe a more advanced AI model)</t>
  </si>
  <si>
    <t>Gradually improve the AI’s ability to create various page types and add simple customization options to appeal to a wider range of users. (Work on promote engenerring and ai models)</t>
  </si>
  <si>
    <t>Mid-Term Actions (July 2025 - December 2025)</t>
  </si>
  <si>
    <t>Long-Term Actions ( January 2026 - December 2026)</t>
  </si>
  <si>
    <t>Monthly visitors</t>
  </si>
  <si>
    <t>Revenue Outlets</t>
  </si>
  <si>
    <t>First Party Ads (Sponsored Divs)</t>
  </si>
  <si>
    <t>Third Party Ads (Google Ad Scene)</t>
  </si>
  <si>
    <t>Premium Version of Dev Tools (More advanced AI model)</t>
  </si>
  <si>
    <t>A platform for viewing others work</t>
  </si>
  <si>
    <t>Omaha, NE</t>
  </si>
  <si>
    <t>Pages Created</t>
  </si>
  <si>
    <t>First Party Ads (Rough)</t>
  </si>
  <si>
    <t>Premium (Rough)</t>
  </si>
  <si>
    <t xml:space="preserve">Google Ad Scene Rate (Rough) </t>
  </si>
  <si>
    <t>.05% of Pages Created</t>
  </si>
  <si>
    <t>Third Party Ads</t>
  </si>
  <si>
    <t>First Party Ads</t>
  </si>
  <si>
    <t>Premium</t>
  </si>
  <si>
    <t>Server Hosting</t>
  </si>
  <si>
    <t>Doamin Hosting</t>
  </si>
  <si>
    <t>Database</t>
  </si>
  <si>
    <t>Profit</t>
  </si>
  <si>
    <t>Total Revenue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</si>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</sst>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44" fontId="0" fillId="0" borderId="0" xfId="0" applyNumberFormat="1"/>
    <xf numFmtId="6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/>
    <xf numFmtId="17" fontId="0" fillId="0" borderId="0" xfId="0" applyNumberFormat="1" applyAlignment="1"/>
    <xf numFmtId="0" fontId="0" fillId="0" borderId="0" xfId="0" applyNumberFormat="1" applyAlignment="1"/>
    <xf numFmtId="44" fontId="0" fillId="0" borderId="0" xfId="0" applyNumberFormat="1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4F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Revenue!$C$23:$C$46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Revenue!$N$23:$N$46</c:f>
              <c:numCache>
                <c:formatCode>_("$"* #,##0.00_);_("$"* \(#,##0.00\);_("$"* "-"??_);_(@_)</c:formatCode>
                <c:ptCount val="24"/>
                <c:pt idx="0">
                  <c:v>-9.08</c:v>
                </c:pt>
                <c:pt idx="1">
                  <c:v>-9.08</c:v>
                </c:pt>
                <c:pt idx="2">
                  <c:v>-9.0466666666666669</c:v>
                </c:pt>
                <c:pt idx="3">
                  <c:v>-8.98</c:v>
                </c:pt>
                <c:pt idx="4">
                  <c:v>-8.9133333333333322</c:v>
                </c:pt>
                <c:pt idx="5">
                  <c:v>-8.4133333333333304</c:v>
                </c:pt>
                <c:pt idx="6">
                  <c:v>-7.7466666666666599</c:v>
                </c:pt>
                <c:pt idx="7">
                  <c:v>-6.4133333333333198</c:v>
                </c:pt>
                <c:pt idx="8">
                  <c:v>-5.7466666666666502</c:v>
                </c:pt>
                <c:pt idx="9">
                  <c:v>-4.0799999999999734</c:v>
                </c:pt>
                <c:pt idx="10">
                  <c:v>-2.4133333333332985</c:v>
                </c:pt>
                <c:pt idx="11">
                  <c:v>45.920000000000059</c:v>
                </c:pt>
                <c:pt idx="12">
                  <c:v>64.253333333333401</c:v>
                </c:pt>
                <c:pt idx="13">
                  <c:v>91.75333333333343</c:v>
                </c:pt>
                <c:pt idx="14">
                  <c:v>119.25333333333346</c:v>
                </c:pt>
                <c:pt idx="15">
                  <c:v>155.92000000000019</c:v>
                </c:pt>
                <c:pt idx="16">
                  <c:v>192.58666666666687</c:v>
                </c:pt>
                <c:pt idx="17">
                  <c:v>229.25333333333356</c:v>
                </c:pt>
                <c:pt idx="18">
                  <c:v>284.25333333333361</c:v>
                </c:pt>
                <c:pt idx="19">
                  <c:v>357.58666666666699</c:v>
                </c:pt>
                <c:pt idx="20">
                  <c:v>449.25333333333367</c:v>
                </c:pt>
                <c:pt idx="21">
                  <c:v>559.25333333333379</c:v>
                </c:pt>
                <c:pt idx="22">
                  <c:v>687.58666666666727</c:v>
                </c:pt>
                <c:pt idx="23">
                  <c:v>907.5866666666675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9-42B0-A5AD-EAE14A5B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27328"/>
        <c:axId val="371042560"/>
      </c:lineChart>
      <c:dateAx>
        <c:axId val="6022273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42560"/>
        <c:crosses val="autoZero"/>
        <c:auto val="1"/>
        <c:lblOffset val="100"/>
        <c:baseTimeUnit val="months"/>
      </c:dateAx>
      <c:valAx>
        <c:axId val="3710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190501</xdr:colOff>
      <xdr:row>49</xdr:row>
      <xdr:rowOff>57149</xdr:rowOff>
    </xdr:from>
    <xdr:to>
      <xdr:col>10</xdr:col>
      <xdr:colOff>435428</xdr:colOff>
      <xdr:row>66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FC1F4-05B3-4363-878A-2E2A40D8A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5E8D-6A43-4CD1-A113-994EEFA07BC5}">
  <dimension ref="B1:B113"/>
  <sheetViews>
    <sheetView topLeftCell="A37" workbookViewId="0">
      <selection activeCell="B116" sqref="B116"/>
    </sheetView>
  </sheetViews>
  <sheetFormatPr defaultRowHeight="15" x14ac:dyDescent="0.25"/>
  <cols>
    <col min="1" max="1" width="6.28515625" customWidth="1"/>
    <col min="2" max="2" width="161.140625" customWidth="1"/>
  </cols>
  <sheetData>
    <row r="1" spans="2:2" ht="18.75" x14ac:dyDescent="0.3">
      <c r="B1" s="2" t="s">
        <v>0</v>
      </c>
    </row>
    <row r="2" spans="2:2" x14ac:dyDescent="0.25">
      <c r="B2" s="1" t="s">
        <v>10</v>
      </c>
    </row>
    <row r="3" spans="2:2" x14ac:dyDescent="0.25">
      <c r="B3" s="1" t="s">
        <v>65</v>
      </c>
    </row>
    <row r="4" spans="2:2" x14ac:dyDescent="0.25">
      <c r="B4" s="1"/>
    </row>
    <row r="5" spans="2:2" x14ac:dyDescent="0.25">
      <c r="B5" s="1" t="s">
        <v>1</v>
      </c>
    </row>
    <row r="6" spans="2:2" x14ac:dyDescent="0.25">
      <c r="B6" t="s">
        <v>2</v>
      </c>
    </row>
    <row r="7" spans="2:2" x14ac:dyDescent="0.25">
      <c r="B7" t="s">
        <v>3</v>
      </c>
    </row>
    <row r="10" spans="2:2" x14ac:dyDescent="0.25">
      <c r="B10" s="3" t="s">
        <v>4</v>
      </c>
    </row>
    <row r="11" spans="2:2" x14ac:dyDescent="0.25">
      <c r="B11" t="s">
        <v>5</v>
      </c>
    </row>
    <row r="12" spans="2:2" x14ac:dyDescent="0.25">
      <c r="B12" t="s">
        <v>6</v>
      </c>
    </row>
    <row r="13" spans="2:2" x14ac:dyDescent="0.25">
      <c r="B13" t="s">
        <v>7</v>
      </c>
    </row>
    <row r="14" spans="2:2" x14ac:dyDescent="0.25">
      <c r="B14" t="s">
        <v>8</v>
      </c>
    </row>
    <row r="15" spans="2:2" x14ac:dyDescent="0.25">
      <c r="B15" t="s">
        <v>64</v>
      </c>
    </row>
    <row r="16" spans="2:2" x14ac:dyDescent="0.25">
      <c r="B16" t="s">
        <v>9</v>
      </c>
    </row>
    <row r="18" spans="2:2" x14ac:dyDescent="0.25">
      <c r="B18" s="3" t="s">
        <v>60</v>
      </c>
    </row>
    <row r="19" spans="2:2" x14ac:dyDescent="0.25">
      <c r="B19" t="s">
        <v>62</v>
      </c>
    </row>
    <row r="20" spans="2:2" x14ac:dyDescent="0.25">
      <c r="B20" t="s">
        <v>61</v>
      </c>
    </row>
    <row r="21" spans="2:2" x14ac:dyDescent="0.25">
      <c r="B21" t="s">
        <v>63</v>
      </c>
    </row>
    <row r="27" spans="2:2" x14ac:dyDescent="0.25">
      <c r="B27" s="3" t="s">
        <v>53</v>
      </c>
    </row>
    <row r="29" spans="2:2" x14ac:dyDescent="0.25">
      <c r="B29" s="3" t="s">
        <v>11</v>
      </c>
    </row>
    <row r="30" spans="2:2" x14ac:dyDescent="0.25">
      <c r="B30" t="s">
        <v>46</v>
      </c>
    </row>
    <row r="31" spans="2:2" x14ac:dyDescent="0.25">
      <c r="B31" t="s">
        <v>47</v>
      </c>
    </row>
    <row r="34" spans="2:2" x14ac:dyDescent="0.25">
      <c r="B34" s="3" t="s">
        <v>12</v>
      </c>
    </row>
    <row r="35" spans="2:2" x14ac:dyDescent="0.25">
      <c r="B35" t="s">
        <v>48</v>
      </c>
    </row>
    <row r="36" spans="2:2" x14ac:dyDescent="0.25">
      <c r="B36" t="s">
        <v>49</v>
      </c>
    </row>
    <row r="37" spans="2:2" x14ac:dyDescent="0.25">
      <c r="B37" t="s">
        <v>50</v>
      </c>
    </row>
    <row r="38" spans="2:2" x14ac:dyDescent="0.25">
      <c r="B38" t="s">
        <v>51</v>
      </c>
    </row>
    <row r="41" spans="2:2" x14ac:dyDescent="0.25">
      <c r="B41" s="3" t="s">
        <v>13</v>
      </c>
    </row>
    <row r="42" spans="2:2" x14ac:dyDescent="0.25">
      <c r="B42" t="s">
        <v>14</v>
      </c>
    </row>
    <row r="45" spans="2:2" x14ac:dyDescent="0.25">
      <c r="B45" s="3" t="s">
        <v>15</v>
      </c>
    </row>
    <row r="46" spans="2:2" x14ac:dyDescent="0.25">
      <c r="B46" s="4" t="s">
        <v>54</v>
      </c>
    </row>
    <row r="49" spans="2:2" x14ac:dyDescent="0.25">
      <c r="B49" s="3" t="s">
        <v>16</v>
      </c>
    </row>
    <row r="50" spans="2:2" x14ac:dyDescent="0.25">
      <c r="B50" t="s">
        <v>17</v>
      </c>
    </row>
    <row r="53" spans="2:2" x14ac:dyDescent="0.25">
      <c r="B53" s="3" t="s">
        <v>18</v>
      </c>
    </row>
    <row r="54" spans="2:2" x14ac:dyDescent="0.25">
      <c r="B54" s="4" t="s">
        <v>19</v>
      </c>
    </row>
    <row r="57" spans="2:2" x14ac:dyDescent="0.25">
      <c r="B57" s="3" t="s">
        <v>52</v>
      </c>
    </row>
    <row r="58" spans="2:2" x14ac:dyDescent="0.25">
      <c r="B58" s="3" t="s">
        <v>20</v>
      </c>
    </row>
    <row r="59" spans="2:2" x14ac:dyDescent="0.25">
      <c r="B59" t="s">
        <v>21</v>
      </c>
    </row>
    <row r="62" spans="2:2" x14ac:dyDescent="0.25">
      <c r="B62" s="3" t="s">
        <v>22</v>
      </c>
    </row>
    <row r="63" spans="2:2" x14ac:dyDescent="0.25">
      <c r="B63" t="s">
        <v>55</v>
      </c>
    </row>
    <row r="66" spans="2:2" x14ac:dyDescent="0.25">
      <c r="B66" s="3" t="s">
        <v>23</v>
      </c>
    </row>
    <row r="67" spans="2:2" x14ac:dyDescent="0.25">
      <c r="B67" t="s">
        <v>56</v>
      </c>
    </row>
    <row r="70" spans="2:2" x14ac:dyDescent="0.25">
      <c r="B70" s="3" t="s">
        <v>24</v>
      </c>
    </row>
    <row r="71" spans="2:2" x14ac:dyDescent="0.25">
      <c r="B71" t="s">
        <v>25</v>
      </c>
    </row>
    <row r="74" spans="2:2" x14ac:dyDescent="0.25">
      <c r="B74" s="3" t="s">
        <v>57</v>
      </c>
    </row>
    <row r="75" spans="2:2" x14ac:dyDescent="0.25">
      <c r="B75" s="3" t="s">
        <v>26</v>
      </c>
    </row>
    <row r="76" spans="2:2" x14ac:dyDescent="0.25">
      <c r="B76" t="s">
        <v>27</v>
      </c>
    </row>
    <row r="79" spans="2:2" x14ac:dyDescent="0.25">
      <c r="B79" s="3" t="s">
        <v>28</v>
      </c>
    </row>
    <row r="80" spans="2:2" x14ac:dyDescent="0.25">
      <c r="B80" t="s">
        <v>29</v>
      </c>
    </row>
    <row r="83" spans="2:2" x14ac:dyDescent="0.25">
      <c r="B83" s="3" t="s">
        <v>30</v>
      </c>
    </row>
    <row r="84" spans="2:2" x14ac:dyDescent="0.25">
      <c r="B84" t="s">
        <v>31</v>
      </c>
    </row>
    <row r="87" spans="2:2" x14ac:dyDescent="0.25">
      <c r="B87" s="3" t="s">
        <v>32</v>
      </c>
    </row>
    <row r="88" spans="2:2" x14ac:dyDescent="0.25">
      <c r="B88" t="s">
        <v>33</v>
      </c>
    </row>
    <row r="91" spans="2:2" x14ac:dyDescent="0.25">
      <c r="B91" s="3" t="s">
        <v>58</v>
      </c>
    </row>
    <row r="92" spans="2:2" x14ac:dyDescent="0.25">
      <c r="B92" s="3" t="s">
        <v>34</v>
      </c>
    </row>
    <row r="93" spans="2:2" x14ac:dyDescent="0.25">
      <c r="B93" t="s">
        <v>35</v>
      </c>
    </row>
    <row r="96" spans="2:2" x14ac:dyDescent="0.25">
      <c r="B96" s="3" t="s">
        <v>36</v>
      </c>
    </row>
    <row r="97" spans="2:2" x14ac:dyDescent="0.25">
      <c r="B97" t="s">
        <v>37</v>
      </c>
    </row>
    <row r="100" spans="2:2" x14ac:dyDescent="0.25">
      <c r="B100" s="3" t="s">
        <v>38</v>
      </c>
    </row>
    <row r="101" spans="2:2" x14ac:dyDescent="0.25">
      <c r="B101" t="s">
        <v>39</v>
      </c>
    </row>
    <row r="104" spans="2:2" x14ac:dyDescent="0.25">
      <c r="B104" s="3" t="s">
        <v>40</v>
      </c>
    </row>
    <row r="105" spans="2:2" x14ac:dyDescent="0.25">
      <c r="B105" t="s">
        <v>41</v>
      </c>
    </row>
    <row r="108" spans="2:2" x14ac:dyDescent="0.25">
      <c r="B108" s="3" t="s">
        <v>42</v>
      </c>
    </row>
    <row r="109" spans="2:2" x14ac:dyDescent="0.25">
      <c r="B109" t="s">
        <v>43</v>
      </c>
    </row>
    <row r="112" spans="2:2" x14ac:dyDescent="0.25">
      <c r="B112" s="3" t="s">
        <v>44</v>
      </c>
    </row>
    <row r="113" spans="2:2" x14ac:dyDescent="0.25">
      <c r="B11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086-4D12-4E50-946A-39C46909F4BE}">
  <dimension ref="B5:N46"/>
  <sheetViews>
    <sheetView zoomScale="70" zoomScaleNormal="70" workbookViewId="0">
      <selection activeCell="L14" sqref="L14"/>
    </sheetView>
  </sheetViews>
  <sheetFormatPr defaultRowHeight="15" x14ac:dyDescent="0.25"/>
  <cols>
    <col min="2" max="2" width="32.85546875" customWidth="1"/>
    <col min="4" max="14" width="15.5703125" customWidth="1"/>
  </cols>
  <sheetData>
    <row r="5" spans="2:2" x14ac:dyDescent="0.25">
      <c r="B5" t="s">
        <v>69</v>
      </c>
    </row>
    <row r="6" spans="2:2" x14ac:dyDescent="0.25">
      <c r="B6">
        <v>1.66666666666667E-3</v>
      </c>
    </row>
    <row r="8" spans="2:2" x14ac:dyDescent="0.25">
      <c r="B8" t="s">
        <v>67</v>
      </c>
    </row>
    <row r="9" spans="2:2" x14ac:dyDescent="0.25">
      <c r="B9" t="s">
        <v>70</v>
      </c>
    </row>
    <row r="10" spans="2:2" x14ac:dyDescent="0.25">
      <c r="B10">
        <v>5.0000000000000001E-3</v>
      </c>
    </row>
    <row r="11" spans="2:2" x14ac:dyDescent="0.25">
      <c r="B11" s="5">
        <v>20</v>
      </c>
    </row>
    <row r="13" spans="2:2" x14ac:dyDescent="0.25">
      <c r="B13" t="s">
        <v>68</v>
      </c>
    </row>
    <row r="14" spans="2:2" x14ac:dyDescent="0.25">
      <c r="B14" t="s">
        <v>70</v>
      </c>
    </row>
    <row r="15" spans="2:2" x14ac:dyDescent="0.25">
      <c r="B15">
        <v>5.0000000000000001E-3</v>
      </c>
    </row>
    <row r="16" spans="2:2" x14ac:dyDescent="0.25">
      <c r="B16" s="5">
        <v>10</v>
      </c>
    </row>
    <row r="17" spans="2:14" x14ac:dyDescent="0.25">
      <c r="B17" s="6"/>
    </row>
    <row r="18" spans="2:14" x14ac:dyDescent="0.25">
      <c r="B18" s="6"/>
    </row>
    <row r="19" spans="2:14" x14ac:dyDescent="0.25">
      <c r="B19" s="6"/>
    </row>
    <row r="20" spans="2:14" x14ac:dyDescent="0.25">
      <c r="B20" s="6"/>
    </row>
    <row r="22" spans="2:14" x14ac:dyDescent="0.25">
      <c r="C22" s="10"/>
      <c r="D22" s="10" t="s">
        <v>66</v>
      </c>
      <c r="E22" s="10" t="s">
        <v>59</v>
      </c>
      <c r="F22" s="7" t="s">
        <v>71</v>
      </c>
      <c r="G22" s="7" t="s">
        <v>72</v>
      </c>
      <c r="H22" s="7" t="s">
        <v>73</v>
      </c>
      <c r="I22" s="8" t="s">
        <v>74</v>
      </c>
      <c r="J22" s="8" t="s">
        <v>75</v>
      </c>
      <c r="K22" s="8" t="s">
        <v>76</v>
      </c>
      <c r="L22" s="14" t="s">
        <v>78</v>
      </c>
      <c r="M22" s="15" t="s">
        <v>79</v>
      </c>
      <c r="N22" s="9" t="s">
        <v>77</v>
      </c>
    </row>
    <row r="23" spans="2:14" x14ac:dyDescent="0.25">
      <c r="C23" s="11">
        <v>45658</v>
      </c>
      <c r="D23" s="12">
        <v>0</v>
      </c>
      <c r="E23" s="12">
        <f>D23*20</f>
        <v>0</v>
      </c>
      <c r="F23" s="13">
        <f>E23*$B$6</f>
        <v>0</v>
      </c>
      <c r="G23" s="13">
        <f>IF(D23 &gt; 200, D23*$B$11*$B$10, 0)</f>
        <v>0</v>
      </c>
      <c r="H23" s="13">
        <f>IF(D23 &gt; 200, D23*$B$16*$B$15, 0)</f>
        <v>0</v>
      </c>
      <c r="I23" s="13">
        <v>7</v>
      </c>
      <c r="J23" s="13">
        <v>2.08</v>
      </c>
      <c r="K23" s="13">
        <f>E23*0.001</f>
        <v>0</v>
      </c>
      <c r="L23" s="13">
        <f>F23+G23+H23</f>
        <v>0</v>
      </c>
      <c r="M23" s="13">
        <f>I23+J23+K23</f>
        <v>9.08</v>
      </c>
      <c r="N23" s="13">
        <f>L23-M23</f>
        <v>-9.08</v>
      </c>
    </row>
    <row r="24" spans="2:14" x14ac:dyDescent="0.25">
      <c r="C24" s="11">
        <v>45689</v>
      </c>
      <c r="D24" s="12">
        <v>0</v>
      </c>
      <c r="E24" s="12">
        <f t="shared" ref="E24:E46" si="0">D24*50</f>
        <v>0</v>
      </c>
      <c r="F24" s="13">
        <f t="shared" ref="F24:F46" si="1">E24*$B$6</f>
        <v>0</v>
      </c>
      <c r="G24" s="13">
        <f t="shared" ref="G24:G46" si="2">IF(D24 &gt; 200, D24*$B$11*$B$10, 0)</f>
        <v>0</v>
      </c>
      <c r="H24" s="13">
        <f t="shared" ref="H24:H46" si="3">IF(D24 &gt; 200, D24*$B$16*$B$15, 0)</f>
        <v>0</v>
      </c>
      <c r="I24" s="13">
        <v>7</v>
      </c>
      <c r="J24" s="13">
        <v>2.08</v>
      </c>
      <c r="K24" s="13">
        <f t="shared" ref="K24:K46" si="4">E24*0.001</f>
        <v>0</v>
      </c>
      <c r="L24" s="13">
        <f t="shared" ref="L24:L46" si="5">F24+G24+H24</f>
        <v>0</v>
      </c>
      <c r="M24" s="13">
        <f t="shared" ref="M24:M46" si="6">I24+J24+K24</f>
        <v>9.08</v>
      </c>
      <c r="N24" s="13">
        <f t="shared" ref="N24:N46" si="7">L24-M24</f>
        <v>-9.08</v>
      </c>
    </row>
    <row r="25" spans="2:14" x14ac:dyDescent="0.25">
      <c r="C25" s="11">
        <v>45717</v>
      </c>
      <c r="D25" s="12">
        <v>1</v>
      </c>
      <c r="E25" s="12">
        <f t="shared" si="0"/>
        <v>50</v>
      </c>
      <c r="F25" s="13">
        <f t="shared" si="1"/>
        <v>8.3333333333333495E-2</v>
      </c>
      <c r="G25" s="13">
        <f t="shared" si="2"/>
        <v>0</v>
      </c>
      <c r="H25" s="13">
        <f t="shared" si="3"/>
        <v>0</v>
      </c>
      <c r="I25" s="13">
        <v>7</v>
      </c>
      <c r="J25" s="13">
        <v>2.08</v>
      </c>
      <c r="K25" s="13">
        <f t="shared" si="4"/>
        <v>0.05</v>
      </c>
      <c r="L25" s="13">
        <f t="shared" si="5"/>
        <v>8.3333333333333495E-2</v>
      </c>
      <c r="M25" s="13">
        <f t="shared" si="6"/>
        <v>9.1300000000000008</v>
      </c>
      <c r="N25" s="13">
        <f t="shared" si="7"/>
        <v>-9.0466666666666669</v>
      </c>
    </row>
    <row r="26" spans="2:14" x14ac:dyDescent="0.25">
      <c r="C26" s="11">
        <v>45748</v>
      </c>
      <c r="D26" s="12">
        <v>3</v>
      </c>
      <c r="E26" s="12">
        <f t="shared" si="0"/>
        <v>150</v>
      </c>
      <c r="F26" s="13">
        <f t="shared" si="1"/>
        <v>0.2500000000000005</v>
      </c>
      <c r="G26" s="13">
        <f t="shared" si="2"/>
        <v>0</v>
      </c>
      <c r="H26" s="13">
        <f t="shared" si="3"/>
        <v>0</v>
      </c>
      <c r="I26" s="13">
        <v>7</v>
      </c>
      <c r="J26" s="13">
        <v>2.08</v>
      </c>
      <c r="K26" s="13">
        <f t="shared" si="4"/>
        <v>0.15</v>
      </c>
      <c r="L26" s="13">
        <f t="shared" si="5"/>
        <v>0.2500000000000005</v>
      </c>
      <c r="M26" s="13">
        <f t="shared" si="6"/>
        <v>9.23</v>
      </c>
      <c r="N26" s="13">
        <f t="shared" si="7"/>
        <v>-8.98</v>
      </c>
    </row>
    <row r="27" spans="2:14" x14ac:dyDescent="0.25">
      <c r="C27" s="11">
        <v>45778</v>
      </c>
      <c r="D27" s="12">
        <v>5</v>
      </c>
      <c r="E27" s="12">
        <f t="shared" si="0"/>
        <v>250</v>
      </c>
      <c r="F27" s="13">
        <f t="shared" si="1"/>
        <v>0.41666666666666752</v>
      </c>
      <c r="G27" s="13">
        <f t="shared" si="2"/>
        <v>0</v>
      </c>
      <c r="H27" s="13">
        <f t="shared" si="3"/>
        <v>0</v>
      </c>
      <c r="I27" s="13">
        <v>7</v>
      </c>
      <c r="J27" s="13">
        <v>2.08</v>
      </c>
      <c r="K27" s="13">
        <f t="shared" si="4"/>
        <v>0.25</v>
      </c>
      <c r="L27" s="13">
        <f t="shared" si="5"/>
        <v>0.41666666666666752</v>
      </c>
      <c r="M27" s="13">
        <f t="shared" si="6"/>
        <v>9.33</v>
      </c>
      <c r="N27" s="13">
        <f t="shared" si="7"/>
        <v>-8.9133333333333322</v>
      </c>
    </row>
    <row r="28" spans="2:14" x14ac:dyDescent="0.25">
      <c r="C28" s="11">
        <v>45809</v>
      </c>
      <c r="D28" s="12">
        <v>20</v>
      </c>
      <c r="E28" s="12">
        <f t="shared" si="0"/>
        <v>1000</v>
      </c>
      <c r="F28" s="13">
        <f t="shared" si="1"/>
        <v>1.6666666666666701</v>
      </c>
      <c r="G28" s="13">
        <f t="shared" si="2"/>
        <v>0</v>
      </c>
      <c r="H28" s="13">
        <f t="shared" si="3"/>
        <v>0</v>
      </c>
      <c r="I28" s="13">
        <v>7</v>
      </c>
      <c r="J28" s="13">
        <v>2.08</v>
      </c>
      <c r="K28" s="13">
        <f t="shared" si="4"/>
        <v>1</v>
      </c>
      <c r="L28" s="13">
        <f t="shared" si="5"/>
        <v>1.6666666666666701</v>
      </c>
      <c r="M28" s="13">
        <f t="shared" si="6"/>
        <v>10.08</v>
      </c>
      <c r="N28" s="13">
        <f t="shared" si="7"/>
        <v>-8.4133333333333304</v>
      </c>
    </row>
    <row r="29" spans="2:14" x14ac:dyDescent="0.25">
      <c r="C29" s="11">
        <v>45839</v>
      </c>
      <c r="D29" s="12">
        <v>40</v>
      </c>
      <c r="E29" s="12">
        <f t="shared" si="0"/>
        <v>2000</v>
      </c>
      <c r="F29" s="13">
        <f t="shared" si="1"/>
        <v>3.3333333333333401</v>
      </c>
      <c r="G29" s="13">
        <f t="shared" si="2"/>
        <v>0</v>
      </c>
      <c r="H29" s="13">
        <f t="shared" si="3"/>
        <v>0</v>
      </c>
      <c r="I29" s="13">
        <v>7</v>
      </c>
      <c r="J29" s="13">
        <v>2.08</v>
      </c>
      <c r="K29" s="13">
        <f t="shared" si="4"/>
        <v>2</v>
      </c>
      <c r="L29" s="13">
        <f t="shared" si="5"/>
        <v>3.3333333333333401</v>
      </c>
      <c r="M29" s="13">
        <f t="shared" si="6"/>
        <v>11.08</v>
      </c>
      <c r="N29" s="13">
        <f t="shared" si="7"/>
        <v>-7.7466666666666599</v>
      </c>
    </row>
    <row r="30" spans="2:14" x14ac:dyDescent="0.25">
      <c r="C30" s="11">
        <v>45870</v>
      </c>
      <c r="D30" s="12">
        <v>80</v>
      </c>
      <c r="E30" s="12">
        <f t="shared" si="0"/>
        <v>4000</v>
      </c>
      <c r="F30" s="13">
        <f t="shared" si="1"/>
        <v>6.6666666666666803</v>
      </c>
      <c r="G30" s="13">
        <f t="shared" si="2"/>
        <v>0</v>
      </c>
      <c r="H30" s="13">
        <f t="shared" si="3"/>
        <v>0</v>
      </c>
      <c r="I30" s="13">
        <v>7</v>
      </c>
      <c r="J30" s="13">
        <v>2.08</v>
      </c>
      <c r="K30" s="13">
        <f t="shared" si="4"/>
        <v>4</v>
      </c>
      <c r="L30" s="13">
        <f t="shared" si="5"/>
        <v>6.6666666666666803</v>
      </c>
      <c r="M30" s="13">
        <f t="shared" si="6"/>
        <v>13.08</v>
      </c>
      <c r="N30" s="13">
        <f t="shared" si="7"/>
        <v>-6.4133333333333198</v>
      </c>
    </row>
    <row r="31" spans="2:14" x14ac:dyDescent="0.25">
      <c r="C31" s="11">
        <v>45901</v>
      </c>
      <c r="D31" s="12">
        <v>100</v>
      </c>
      <c r="E31" s="12">
        <f t="shared" si="0"/>
        <v>5000</v>
      </c>
      <c r="F31" s="13">
        <f t="shared" si="1"/>
        <v>8.3333333333333499</v>
      </c>
      <c r="G31" s="13">
        <f t="shared" si="2"/>
        <v>0</v>
      </c>
      <c r="H31" s="13">
        <f t="shared" si="3"/>
        <v>0</v>
      </c>
      <c r="I31" s="13">
        <v>7</v>
      </c>
      <c r="J31" s="13">
        <v>2.08</v>
      </c>
      <c r="K31" s="13">
        <f t="shared" si="4"/>
        <v>5</v>
      </c>
      <c r="L31" s="13">
        <f t="shared" si="5"/>
        <v>8.3333333333333499</v>
      </c>
      <c r="M31" s="13">
        <f t="shared" si="6"/>
        <v>14.08</v>
      </c>
      <c r="N31" s="13">
        <f t="shared" si="7"/>
        <v>-5.7466666666666502</v>
      </c>
    </row>
    <row r="32" spans="2:14" x14ac:dyDescent="0.25">
      <c r="C32" s="11">
        <v>45931</v>
      </c>
      <c r="D32" s="12">
        <v>150</v>
      </c>
      <c r="E32" s="12">
        <f t="shared" si="0"/>
        <v>7500</v>
      </c>
      <c r="F32" s="13">
        <f t="shared" si="1"/>
        <v>12.500000000000025</v>
      </c>
      <c r="G32" s="13">
        <f t="shared" si="2"/>
        <v>0</v>
      </c>
      <c r="H32" s="13">
        <f t="shared" si="3"/>
        <v>0</v>
      </c>
      <c r="I32" s="13">
        <v>7</v>
      </c>
      <c r="J32" s="13">
        <v>2.08</v>
      </c>
      <c r="K32" s="13">
        <f t="shared" si="4"/>
        <v>7.5</v>
      </c>
      <c r="L32" s="13">
        <f t="shared" si="5"/>
        <v>12.500000000000025</v>
      </c>
      <c r="M32" s="13">
        <f t="shared" si="6"/>
        <v>16.579999999999998</v>
      </c>
      <c r="N32" s="13">
        <f t="shared" si="7"/>
        <v>-4.0799999999999734</v>
      </c>
    </row>
    <row r="33" spans="3:14" x14ac:dyDescent="0.25">
      <c r="C33" s="11">
        <v>45962</v>
      </c>
      <c r="D33" s="12">
        <v>200</v>
      </c>
      <c r="E33" s="12">
        <f t="shared" si="0"/>
        <v>10000</v>
      </c>
      <c r="F33" s="13">
        <f t="shared" si="1"/>
        <v>16.6666666666667</v>
      </c>
      <c r="G33" s="13">
        <f t="shared" si="2"/>
        <v>0</v>
      </c>
      <c r="H33" s="13">
        <f t="shared" si="3"/>
        <v>0</v>
      </c>
      <c r="I33" s="13">
        <v>7</v>
      </c>
      <c r="J33" s="13">
        <v>2.08</v>
      </c>
      <c r="K33" s="13">
        <f t="shared" si="4"/>
        <v>10</v>
      </c>
      <c r="L33" s="13">
        <f t="shared" si="5"/>
        <v>16.6666666666667</v>
      </c>
      <c r="M33" s="13">
        <f t="shared" si="6"/>
        <v>19.079999999999998</v>
      </c>
      <c r="N33" s="13">
        <f t="shared" si="7"/>
        <v>-2.4133333333332985</v>
      </c>
    </row>
    <row r="34" spans="3:14" x14ac:dyDescent="0.25">
      <c r="C34" s="11">
        <v>45992</v>
      </c>
      <c r="D34" s="12">
        <v>300</v>
      </c>
      <c r="E34" s="12">
        <f t="shared" si="0"/>
        <v>15000</v>
      </c>
      <c r="F34" s="13">
        <f t="shared" si="1"/>
        <v>25.00000000000005</v>
      </c>
      <c r="G34" s="13">
        <f t="shared" si="2"/>
        <v>30</v>
      </c>
      <c r="H34" s="13">
        <f t="shared" si="3"/>
        <v>15</v>
      </c>
      <c r="I34" s="13">
        <v>7</v>
      </c>
      <c r="J34" s="13">
        <v>2.08</v>
      </c>
      <c r="K34" s="13">
        <f t="shared" si="4"/>
        <v>15</v>
      </c>
      <c r="L34" s="13">
        <f t="shared" si="5"/>
        <v>70.000000000000057</v>
      </c>
      <c r="M34" s="13">
        <f t="shared" si="6"/>
        <v>24.08</v>
      </c>
      <c r="N34" s="13">
        <f t="shared" si="7"/>
        <v>45.920000000000059</v>
      </c>
    </row>
    <row r="35" spans="3:14" x14ac:dyDescent="0.25">
      <c r="C35" s="11">
        <v>46023</v>
      </c>
      <c r="D35" s="12">
        <v>400</v>
      </c>
      <c r="E35" s="12">
        <f t="shared" si="0"/>
        <v>20000</v>
      </c>
      <c r="F35" s="13">
        <f t="shared" si="1"/>
        <v>33.3333333333334</v>
      </c>
      <c r="G35" s="13">
        <f t="shared" si="2"/>
        <v>40</v>
      </c>
      <c r="H35" s="13">
        <f t="shared" si="3"/>
        <v>20</v>
      </c>
      <c r="I35" s="13">
        <v>7</v>
      </c>
      <c r="J35" s="13">
        <v>2.08</v>
      </c>
      <c r="K35" s="13">
        <f t="shared" si="4"/>
        <v>20</v>
      </c>
      <c r="L35" s="13">
        <f t="shared" si="5"/>
        <v>93.3333333333334</v>
      </c>
      <c r="M35" s="13">
        <f t="shared" si="6"/>
        <v>29.08</v>
      </c>
      <c r="N35" s="13">
        <f t="shared" si="7"/>
        <v>64.253333333333401</v>
      </c>
    </row>
    <row r="36" spans="3:14" x14ac:dyDescent="0.25">
      <c r="C36" s="11">
        <v>46054</v>
      </c>
      <c r="D36" s="12">
        <v>550</v>
      </c>
      <c r="E36" s="12">
        <f t="shared" si="0"/>
        <v>27500</v>
      </c>
      <c r="F36" s="13">
        <f t="shared" si="1"/>
        <v>45.833333333333428</v>
      </c>
      <c r="G36" s="13">
        <f t="shared" si="2"/>
        <v>55</v>
      </c>
      <c r="H36" s="13">
        <f t="shared" si="3"/>
        <v>27.5</v>
      </c>
      <c r="I36" s="13">
        <v>7</v>
      </c>
      <c r="J36" s="13">
        <v>2.08</v>
      </c>
      <c r="K36" s="13">
        <f t="shared" si="4"/>
        <v>27.5</v>
      </c>
      <c r="L36" s="13">
        <f t="shared" si="5"/>
        <v>128.33333333333343</v>
      </c>
      <c r="M36" s="13">
        <f t="shared" si="6"/>
        <v>36.58</v>
      </c>
      <c r="N36" s="13">
        <f t="shared" si="7"/>
        <v>91.75333333333343</v>
      </c>
    </row>
    <row r="37" spans="3:14" x14ac:dyDescent="0.25">
      <c r="C37" s="11">
        <v>46082</v>
      </c>
      <c r="D37" s="12">
        <v>700</v>
      </c>
      <c r="E37" s="12">
        <f t="shared" si="0"/>
        <v>35000</v>
      </c>
      <c r="F37" s="13">
        <f t="shared" si="1"/>
        <v>58.333333333333449</v>
      </c>
      <c r="G37" s="13">
        <f t="shared" si="2"/>
        <v>70</v>
      </c>
      <c r="H37" s="13">
        <f t="shared" si="3"/>
        <v>35</v>
      </c>
      <c r="I37" s="13">
        <v>7</v>
      </c>
      <c r="J37" s="13">
        <v>2.08</v>
      </c>
      <c r="K37" s="13">
        <f t="shared" si="4"/>
        <v>35</v>
      </c>
      <c r="L37" s="13">
        <f t="shared" si="5"/>
        <v>163.33333333333346</v>
      </c>
      <c r="M37" s="13">
        <f t="shared" si="6"/>
        <v>44.08</v>
      </c>
      <c r="N37" s="13">
        <f t="shared" si="7"/>
        <v>119.25333333333346</v>
      </c>
    </row>
    <row r="38" spans="3:14" x14ac:dyDescent="0.25">
      <c r="C38" s="11">
        <v>46113</v>
      </c>
      <c r="D38" s="12">
        <v>900</v>
      </c>
      <c r="E38" s="12">
        <f t="shared" si="0"/>
        <v>45000</v>
      </c>
      <c r="F38" s="13">
        <f t="shared" si="1"/>
        <v>75.000000000000156</v>
      </c>
      <c r="G38" s="13">
        <f t="shared" si="2"/>
        <v>90</v>
      </c>
      <c r="H38" s="13">
        <f t="shared" si="3"/>
        <v>45</v>
      </c>
      <c r="I38" s="13">
        <v>7</v>
      </c>
      <c r="J38" s="13">
        <v>2.08</v>
      </c>
      <c r="K38" s="13">
        <f t="shared" si="4"/>
        <v>45</v>
      </c>
      <c r="L38" s="13">
        <f t="shared" si="5"/>
        <v>210.00000000000017</v>
      </c>
      <c r="M38" s="13">
        <f t="shared" si="6"/>
        <v>54.08</v>
      </c>
      <c r="N38" s="13">
        <f t="shared" si="7"/>
        <v>155.92000000000019</v>
      </c>
    </row>
    <row r="39" spans="3:14" x14ac:dyDescent="0.25">
      <c r="C39" s="11">
        <v>46143</v>
      </c>
      <c r="D39" s="12">
        <v>1100</v>
      </c>
      <c r="E39" s="12">
        <f t="shared" si="0"/>
        <v>55000</v>
      </c>
      <c r="F39" s="13">
        <f t="shared" si="1"/>
        <v>91.666666666666856</v>
      </c>
      <c r="G39" s="13">
        <f t="shared" si="2"/>
        <v>110</v>
      </c>
      <c r="H39" s="13">
        <f t="shared" si="3"/>
        <v>55</v>
      </c>
      <c r="I39" s="13">
        <v>7</v>
      </c>
      <c r="J39" s="13">
        <v>2.08</v>
      </c>
      <c r="K39" s="13">
        <f t="shared" si="4"/>
        <v>55</v>
      </c>
      <c r="L39" s="13">
        <f t="shared" si="5"/>
        <v>256.66666666666686</v>
      </c>
      <c r="M39" s="13">
        <f t="shared" si="6"/>
        <v>64.08</v>
      </c>
      <c r="N39" s="13">
        <f t="shared" si="7"/>
        <v>192.58666666666687</v>
      </c>
    </row>
    <row r="40" spans="3:14" x14ac:dyDescent="0.25">
      <c r="C40" s="11">
        <v>46174</v>
      </c>
      <c r="D40" s="12">
        <v>1300</v>
      </c>
      <c r="E40" s="12">
        <f t="shared" si="0"/>
        <v>65000</v>
      </c>
      <c r="F40" s="13">
        <f t="shared" si="1"/>
        <v>108.33333333333356</v>
      </c>
      <c r="G40" s="13">
        <f t="shared" si="2"/>
        <v>130</v>
      </c>
      <c r="H40" s="13">
        <f t="shared" si="3"/>
        <v>65</v>
      </c>
      <c r="I40" s="13">
        <v>7</v>
      </c>
      <c r="J40" s="13">
        <v>2.08</v>
      </c>
      <c r="K40" s="13">
        <f t="shared" si="4"/>
        <v>65</v>
      </c>
      <c r="L40" s="13">
        <f t="shared" si="5"/>
        <v>303.33333333333354</v>
      </c>
      <c r="M40" s="13">
        <f t="shared" si="6"/>
        <v>74.08</v>
      </c>
      <c r="N40" s="13">
        <f t="shared" si="7"/>
        <v>229.25333333333356</v>
      </c>
    </row>
    <row r="41" spans="3:14" x14ac:dyDescent="0.25">
      <c r="C41" s="11">
        <v>46204</v>
      </c>
      <c r="D41" s="12">
        <v>1600</v>
      </c>
      <c r="E41" s="12">
        <f t="shared" si="0"/>
        <v>80000</v>
      </c>
      <c r="F41" s="13">
        <f t="shared" si="1"/>
        <v>133.3333333333336</v>
      </c>
      <c r="G41" s="13">
        <f t="shared" si="2"/>
        <v>160</v>
      </c>
      <c r="H41" s="13">
        <f t="shared" si="3"/>
        <v>80</v>
      </c>
      <c r="I41" s="13">
        <v>7</v>
      </c>
      <c r="J41" s="13">
        <v>2.08</v>
      </c>
      <c r="K41" s="13">
        <f t="shared" si="4"/>
        <v>80</v>
      </c>
      <c r="L41" s="13">
        <f t="shared" si="5"/>
        <v>373.3333333333336</v>
      </c>
      <c r="M41" s="13">
        <f t="shared" si="6"/>
        <v>89.08</v>
      </c>
      <c r="N41" s="13">
        <f t="shared" si="7"/>
        <v>284.25333333333361</v>
      </c>
    </row>
    <row r="42" spans="3:14" x14ac:dyDescent="0.25">
      <c r="C42" s="11">
        <v>46235</v>
      </c>
      <c r="D42" s="12">
        <v>2000</v>
      </c>
      <c r="E42" s="12">
        <f t="shared" si="0"/>
        <v>100000</v>
      </c>
      <c r="F42" s="13">
        <f t="shared" si="1"/>
        <v>166.666666666667</v>
      </c>
      <c r="G42" s="13">
        <f t="shared" si="2"/>
        <v>200</v>
      </c>
      <c r="H42" s="13">
        <f t="shared" si="3"/>
        <v>100</v>
      </c>
      <c r="I42" s="13">
        <v>7</v>
      </c>
      <c r="J42" s="13">
        <v>2.08</v>
      </c>
      <c r="K42" s="13">
        <f t="shared" si="4"/>
        <v>100</v>
      </c>
      <c r="L42" s="13">
        <f t="shared" si="5"/>
        <v>466.66666666666697</v>
      </c>
      <c r="M42" s="13">
        <f t="shared" si="6"/>
        <v>109.08</v>
      </c>
      <c r="N42" s="13">
        <f t="shared" si="7"/>
        <v>357.58666666666699</v>
      </c>
    </row>
    <row r="43" spans="3:14" x14ac:dyDescent="0.25">
      <c r="C43" s="11">
        <v>46266</v>
      </c>
      <c r="D43" s="12">
        <v>2500</v>
      </c>
      <c r="E43" s="12">
        <f t="shared" si="0"/>
        <v>125000</v>
      </c>
      <c r="F43" s="13">
        <f t="shared" si="1"/>
        <v>208.33333333333374</v>
      </c>
      <c r="G43" s="13">
        <f t="shared" si="2"/>
        <v>250</v>
      </c>
      <c r="H43" s="13">
        <f t="shared" si="3"/>
        <v>125</v>
      </c>
      <c r="I43" s="13">
        <v>7</v>
      </c>
      <c r="J43" s="13">
        <v>2.08</v>
      </c>
      <c r="K43" s="13">
        <f t="shared" si="4"/>
        <v>125</v>
      </c>
      <c r="L43" s="13">
        <f t="shared" si="5"/>
        <v>583.33333333333371</v>
      </c>
      <c r="M43" s="13">
        <f t="shared" si="6"/>
        <v>134.08000000000001</v>
      </c>
      <c r="N43" s="13">
        <f t="shared" si="7"/>
        <v>449.25333333333367</v>
      </c>
    </row>
    <row r="44" spans="3:14" x14ac:dyDescent="0.25">
      <c r="C44" s="11">
        <v>46296</v>
      </c>
      <c r="D44" s="12">
        <v>3100</v>
      </c>
      <c r="E44" s="12">
        <f t="shared" si="0"/>
        <v>155000</v>
      </c>
      <c r="F44" s="13">
        <f t="shared" si="1"/>
        <v>258.33333333333383</v>
      </c>
      <c r="G44" s="13">
        <f t="shared" si="2"/>
        <v>310</v>
      </c>
      <c r="H44" s="13">
        <f t="shared" si="3"/>
        <v>155</v>
      </c>
      <c r="I44" s="13">
        <v>7</v>
      </c>
      <c r="J44" s="13">
        <v>2.08</v>
      </c>
      <c r="K44" s="13">
        <f t="shared" si="4"/>
        <v>155</v>
      </c>
      <c r="L44" s="13">
        <f t="shared" si="5"/>
        <v>723.33333333333383</v>
      </c>
      <c r="M44" s="13">
        <f t="shared" si="6"/>
        <v>164.08</v>
      </c>
      <c r="N44" s="13">
        <f t="shared" si="7"/>
        <v>559.25333333333379</v>
      </c>
    </row>
    <row r="45" spans="3:14" x14ac:dyDescent="0.25">
      <c r="C45" s="11">
        <v>46327</v>
      </c>
      <c r="D45" s="12">
        <v>3800</v>
      </c>
      <c r="E45" s="12">
        <f t="shared" si="0"/>
        <v>190000</v>
      </c>
      <c r="F45" s="13">
        <f t="shared" si="1"/>
        <v>316.66666666666731</v>
      </c>
      <c r="G45" s="13">
        <f t="shared" si="2"/>
        <v>380</v>
      </c>
      <c r="H45" s="13">
        <f t="shared" si="3"/>
        <v>190</v>
      </c>
      <c r="I45" s="13">
        <v>7</v>
      </c>
      <c r="J45" s="13">
        <v>2.08</v>
      </c>
      <c r="K45" s="13">
        <f t="shared" si="4"/>
        <v>190</v>
      </c>
      <c r="L45" s="13">
        <f t="shared" si="5"/>
        <v>886.66666666666731</v>
      </c>
      <c r="M45" s="13">
        <f t="shared" si="6"/>
        <v>199.08</v>
      </c>
      <c r="N45" s="13">
        <f t="shared" si="7"/>
        <v>687.58666666666727</v>
      </c>
    </row>
    <row r="46" spans="3:14" x14ac:dyDescent="0.25">
      <c r="C46" s="11">
        <v>46357</v>
      </c>
      <c r="D46" s="12">
        <v>5000</v>
      </c>
      <c r="E46" s="12">
        <f t="shared" si="0"/>
        <v>250000</v>
      </c>
      <c r="F46" s="13">
        <f t="shared" si="1"/>
        <v>416.66666666666748</v>
      </c>
      <c r="G46" s="13">
        <f t="shared" si="2"/>
        <v>500</v>
      </c>
      <c r="H46" s="13">
        <f t="shared" si="3"/>
        <v>250</v>
      </c>
      <c r="I46" s="13">
        <v>7</v>
      </c>
      <c r="J46" s="13">
        <v>2.08</v>
      </c>
      <c r="K46" s="13">
        <f t="shared" si="4"/>
        <v>250</v>
      </c>
      <c r="L46" s="13">
        <f t="shared" si="5"/>
        <v>1166.6666666666674</v>
      </c>
      <c r="M46" s="13">
        <f t="shared" si="6"/>
        <v>259.08</v>
      </c>
      <c r="N46" s="13">
        <f t="shared" si="7"/>
        <v>907.5866666666675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CFF2-190F-46E3-93BF-E7D145C47ED7}">
  <dimension ref="B5:N94"/>
  <sheetViews>
    <sheetView tabSelected="1" topLeftCell="A38" zoomScale="70" zoomScaleNormal="70" workbookViewId="0">
      <selection activeCell="B54" sqref="B54"/>
    </sheetView>
  </sheetViews>
  <sheetFormatPr defaultRowHeight="15" x14ac:dyDescent="0.25"/>
  <cols>
    <col min="2" max="2" width="32.85546875" customWidth="1"/>
    <col min="3" max="14" width="23.28515625" customWidth="1"/>
  </cols>
  <sheetData>
    <row r="5" spans="2:2" x14ac:dyDescent="0.25">
      <c r="B5" t="s">
        <v>69</v>
      </c>
    </row>
    <row r="6" spans="2:2" x14ac:dyDescent="0.25">
      <c r="B6">
        <v>1.66666666666667E-3</v>
      </c>
    </row>
    <row r="8" spans="2:2" x14ac:dyDescent="0.25">
      <c r="B8" t="s">
        <v>67</v>
      </c>
    </row>
    <row r="9" spans="2:2" x14ac:dyDescent="0.25">
      <c r="B9" t="s">
        <v>70</v>
      </c>
    </row>
    <row r="10" spans="2:2" x14ac:dyDescent="0.25">
      <c r="B10">
        <v>5.0000000000000001E-3</v>
      </c>
    </row>
    <row r="11" spans="2:2" x14ac:dyDescent="0.25">
      <c r="B11" s="5">
        <v>20</v>
      </c>
    </row>
    <row r="13" spans="2:2" x14ac:dyDescent="0.25">
      <c r="B13" t="s">
        <v>68</v>
      </c>
    </row>
    <row r="14" spans="2:2" x14ac:dyDescent="0.25">
      <c r="B14" t="s">
        <v>70</v>
      </c>
    </row>
    <row r="15" spans="2:2" x14ac:dyDescent="0.25">
      <c r="B15">
        <v>5.0000000000000001E-3</v>
      </c>
    </row>
    <row r="16" spans="2:2" x14ac:dyDescent="0.25">
      <c r="B16" s="5">
        <v>10</v>
      </c>
    </row>
    <row r="17" spans="2:14" x14ac:dyDescent="0.25">
      <c r="B17" s="6"/>
    </row>
    <row r="18" spans="2:14" x14ac:dyDescent="0.25">
      <c r="B18" s="6"/>
    </row>
    <row r="19" spans="2:14" x14ac:dyDescent="0.25">
      <c r="B19" s="6"/>
    </row>
    <row r="20" spans="2:14" x14ac:dyDescent="0.25">
      <c r="B20" s="6"/>
    </row>
    <row r="22" spans="2:14" x14ac:dyDescent="0.25">
      <c r="C22" s="10"/>
      <c r="D22" s="10" t="s">
        <v>66</v>
      </c>
      <c r="E22" s="10" t="s">
        <v>59</v>
      </c>
      <c r="F22" s="7" t="s">
        <v>71</v>
      </c>
      <c r="G22" s="7" t="s">
        <v>72</v>
      </c>
      <c r="H22" s="7" t="s">
        <v>73</v>
      </c>
      <c r="I22" s="8" t="s">
        <v>74</v>
      </c>
      <c r="J22" s="8" t="s">
        <v>75</v>
      </c>
      <c r="K22" s="8" t="s">
        <v>76</v>
      </c>
      <c r="L22" s="14" t="s">
        <v>78</v>
      </c>
      <c r="M22" s="15" t="s">
        <v>79</v>
      </c>
      <c r="N22" s="9" t="s">
        <v>77</v>
      </c>
    </row>
    <row r="23" spans="2:14" x14ac:dyDescent="0.25">
      <c r="C23" s="11">
        <v>45658</v>
      </c>
      <c r="D23" s="12">
        <v>0</v>
      </c>
      <c r="E23" s="16">
        <f>D23*20</f>
        <v>0</v>
      </c>
      <c r="F23" s="13">
        <f>E23*$B$6</f>
        <v>0</v>
      </c>
      <c r="G23" s="13">
        <f>IF(D23 &gt; 200, D23*$B$11*$B$10, 0)</f>
        <v>0</v>
      </c>
      <c r="H23" s="13">
        <f>IF(D23 &gt; 200, D23*$B$16*$B$15, 0)</f>
        <v>0</v>
      </c>
      <c r="I23" s="13">
        <v>7</v>
      </c>
      <c r="J23" s="13">
        <v>2.08</v>
      </c>
      <c r="K23" s="13">
        <f>E23*0.001</f>
        <v>0</v>
      </c>
      <c r="L23" s="13">
        <f>F23+G23+H23</f>
        <v>0</v>
      </c>
      <c r="M23" s="13">
        <f>I23+J23+K23</f>
        <v>9.08</v>
      </c>
      <c r="N23" s="13">
        <f>L23-M23</f>
        <v>-9.08</v>
      </c>
    </row>
    <row r="24" spans="2:14" x14ac:dyDescent="0.25">
      <c r="C24" s="11">
        <v>45689</v>
      </c>
      <c r="D24" s="12">
        <v>0</v>
      </c>
      <c r="E24" s="16">
        <f t="shared" ref="E24:E46" si="0">D24*50</f>
        <v>0</v>
      </c>
      <c r="F24" s="13">
        <f t="shared" ref="F24:F46" si="1">E24*$B$6</f>
        <v>0</v>
      </c>
      <c r="G24" s="13">
        <f t="shared" ref="G24:G46" si="2">IF(D24 &gt; 200, D24*$B$11*$B$10, 0)</f>
        <v>0</v>
      </c>
      <c r="H24" s="13">
        <f t="shared" ref="H24:H46" si="3">IF(D24 &gt; 200, D24*$B$16*$B$15, 0)</f>
        <v>0</v>
      </c>
      <c r="I24" s="13">
        <v>7</v>
      </c>
      <c r="J24" s="13">
        <v>2.08</v>
      </c>
      <c r="K24" s="13">
        <f t="shared" ref="K24:K46" si="4">E24*0.001</f>
        <v>0</v>
      </c>
      <c r="L24" s="13">
        <f t="shared" ref="L24:L46" si="5">F24+G24+H24</f>
        <v>0</v>
      </c>
      <c r="M24" s="13">
        <f t="shared" ref="M24:M46" si="6">I24+J24+K24</f>
        <v>9.08</v>
      </c>
      <c r="N24" s="13">
        <f t="shared" ref="N24:N46" si="7">L24-M24</f>
        <v>-9.08</v>
      </c>
    </row>
    <row r="25" spans="2:14" x14ac:dyDescent="0.25">
      <c r="C25" s="11">
        <v>45717</v>
      </c>
      <c r="D25" s="12">
        <v>1</v>
      </c>
      <c r="E25" s="16">
        <f t="shared" si="0"/>
        <v>50</v>
      </c>
      <c r="F25" s="13">
        <f t="shared" si="1"/>
        <v>8.3333333333333495E-2</v>
      </c>
      <c r="G25" s="13">
        <f t="shared" si="2"/>
        <v>0</v>
      </c>
      <c r="H25" s="13">
        <f t="shared" si="3"/>
        <v>0</v>
      </c>
      <c r="I25" s="13">
        <v>7</v>
      </c>
      <c r="J25" s="13">
        <v>2.08</v>
      </c>
      <c r="K25" s="13">
        <f t="shared" si="4"/>
        <v>0.05</v>
      </c>
      <c r="L25" s="13">
        <f t="shared" si="5"/>
        <v>8.3333333333333495E-2</v>
      </c>
      <c r="M25" s="13">
        <f t="shared" si="6"/>
        <v>9.1300000000000008</v>
      </c>
      <c r="N25" s="13">
        <f t="shared" si="7"/>
        <v>-9.0466666666666669</v>
      </c>
    </row>
    <row r="26" spans="2:14" x14ac:dyDescent="0.25">
      <c r="C26" s="11">
        <v>45748</v>
      </c>
      <c r="D26" s="12">
        <v>3</v>
      </c>
      <c r="E26" s="16">
        <f t="shared" si="0"/>
        <v>150</v>
      </c>
      <c r="F26" s="13">
        <f t="shared" si="1"/>
        <v>0.2500000000000005</v>
      </c>
      <c r="G26" s="13">
        <f t="shared" si="2"/>
        <v>0</v>
      </c>
      <c r="H26" s="13">
        <f t="shared" si="3"/>
        <v>0</v>
      </c>
      <c r="I26" s="13">
        <v>7</v>
      </c>
      <c r="J26" s="13">
        <v>2.08</v>
      </c>
      <c r="K26" s="13">
        <f t="shared" si="4"/>
        <v>0.15</v>
      </c>
      <c r="L26" s="13">
        <f t="shared" si="5"/>
        <v>0.2500000000000005</v>
      </c>
      <c r="M26" s="13">
        <f t="shared" si="6"/>
        <v>9.23</v>
      </c>
      <c r="N26" s="13">
        <f t="shared" si="7"/>
        <v>-8.98</v>
      </c>
    </row>
    <row r="27" spans="2:14" x14ac:dyDescent="0.25">
      <c r="C27" s="11">
        <v>45778</v>
      </c>
      <c r="D27" s="12">
        <v>5</v>
      </c>
      <c r="E27" s="16">
        <f t="shared" si="0"/>
        <v>250</v>
      </c>
      <c r="F27" s="13">
        <f t="shared" si="1"/>
        <v>0.41666666666666752</v>
      </c>
      <c r="G27" s="13">
        <f t="shared" si="2"/>
        <v>0</v>
      </c>
      <c r="H27" s="13">
        <f t="shared" si="3"/>
        <v>0</v>
      </c>
      <c r="I27" s="13">
        <v>7</v>
      </c>
      <c r="J27" s="13">
        <v>2.08</v>
      </c>
      <c r="K27" s="13">
        <f t="shared" si="4"/>
        <v>0.25</v>
      </c>
      <c r="L27" s="13">
        <f t="shared" si="5"/>
        <v>0.41666666666666752</v>
      </c>
      <c r="M27" s="13">
        <f t="shared" si="6"/>
        <v>9.33</v>
      </c>
      <c r="N27" s="13">
        <f t="shared" si="7"/>
        <v>-8.9133333333333322</v>
      </c>
    </row>
    <row r="28" spans="2:14" x14ac:dyDescent="0.25">
      <c r="C28" s="11">
        <v>45809</v>
      </c>
      <c r="D28" s="12">
        <v>20</v>
      </c>
      <c r="E28" s="16">
        <f t="shared" si="0"/>
        <v>1000</v>
      </c>
      <c r="F28" s="13">
        <f t="shared" si="1"/>
        <v>1.6666666666666701</v>
      </c>
      <c r="G28" s="13">
        <f t="shared" si="2"/>
        <v>0</v>
      </c>
      <c r="H28" s="13">
        <f t="shared" si="3"/>
        <v>0</v>
      </c>
      <c r="I28" s="13">
        <v>7</v>
      </c>
      <c r="J28" s="13">
        <v>2.08</v>
      </c>
      <c r="K28" s="13">
        <f t="shared" si="4"/>
        <v>1</v>
      </c>
      <c r="L28" s="13">
        <f t="shared" si="5"/>
        <v>1.6666666666666701</v>
      </c>
      <c r="M28" s="13">
        <f t="shared" si="6"/>
        <v>10.08</v>
      </c>
      <c r="N28" s="13">
        <f t="shared" si="7"/>
        <v>-8.4133333333333304</v>
      </c>
    </row>
    <row r="29" spans="2:14" x14ac:dyDescent="0.25">
      <c r="C29" s="11">
        <v>45839</v>
      </c>
      <c r="D29" s="12">
        <v>40</v>
      </c>
      <c r="E29" s="16">
        <f t="shared" si="0"/>
        <v>2000</v>
      </c>
      <c r="F29" s="13">
        <f t="shared" si="1"/>
        <v>3.3333333333333401</v>
      </c>
      <c r="G29" s="13">
        <f t="shared" si="2"/>
        <v>0</v>
      </c>
      <c r="H29" s="13">
        <f t="shared" si="3"/>
        <v>0</v>
      </c>
      <c r="I29" s="13">
        <v>7</v>
      </c>
      <c r="J29" s="13">
        <v>2.08</v>
      </c>
      <c r="K29" s="13">
        <f t="shared" si="4"/>
        <v>2</v>
      </c>
      <c r="L29" s="13">
        <f t="shared" si="5"/>
        <v>3.3333333333333401</v>
      </c>
      <c r="M29" s="13">
        <f t="shared" si="6"/>
        <v>11.08</v>
      </c>
      <c r="N29" s="13">
        <f t="shared" si="7"/>
        <v>-7.7466666666666599</v>
      </c>
    </row>
    <row r="30" spans="2:14" x14ac:dyDescent="0.25">
      <c r="C30" s="11">
        <v>45870</v>
      </c>
      <c r="D30" s="12">
        <v>80</v>
      </c>
      <c r="E30" s="16">
        <f t="shared" si="0"/>
        <v>4000</v>
      </c>
      <c r="F30" s="13">
        <f t="shared" si="1"/>
        <v>6.6666666666666803</v>
      </c>
      <c r="G30" s="13">
        <f t="shared" si="2"/>
        <v>0</v>
      </c>
      <c r="H30" s="13">
        <f t="shared" si="3"/>
        <v>0</v>
      </c>
      <c r="I30" s="13">
        <v>7</v>
      </c>
      <c r="J30" s="13">
        <v>2.08</v>
      </c>
      <c r="K30" s="13">
        <f t="shared" si="4"/>
        <v>4</v>
      </c>
      <c r="L30" s="13">
        <f t="shared" si="5"/>
        <v>6.6666666666666803</v>
      </c>
      <c r="M30" s="13">
        <f t="shared" si="6"/>
        <v>13.08</v>
      </c>
      <c r="N30" s="13">
        <f t="shared" si="7"/>
        <v>-6.4133333333333198</v>
      </c>
    </row>
    <row r="31" spans="2:14" x14ac:dyDescent="0.25">
      <c r="C31" s="11">
        <v>45901</v>
      </c>
      <c r="D31" s="12">
        <v>100</v>
      </c>
      <c r="E31" s="16">
        <f t="shared" si="0"/>
        <v>5000</v>
      </c>
      <c r="F31" s="13">
        <f t="shared" si="1"/>
        <v>8.3333333333333499</v>
      </c>
      <c r="G31" s="13">
        <f t="shared" si="2"/>
        <v>0</v>
      </c>
      <c r="H31" s="13">
        <f t="shared" si="3"/>
        <v>0</v>
      </c>
      <c r="I31" s="13">
        <v>7</v>
      </c>
      <c r="J31" s="13">
        <v>2.08</v>
      </c>
      <c r="K31" s="13">
        <f t="shared" si="4"/>
        <v>5</v>
      </c>
      <c r="L31" s="13">
        <f t="shared" si="5"/>
        <v>8.3333333333333499</v>
      </c>
      <c r="M31" s="13">
        <f t="shared" si="6"/>
        <v>14.08</v>
      </c>
      <c r="N31" s="13">
        <f t="shared" si="7"/>
        <v>-5.7466666666666502</v>
      </c>
    </row>
    <row r="32" spans="2:14" x14ac:dyDescent="0.25">
      <c r="C32" s="11">
        <v>45931</v>
      </c>
      <c r="D32" s="12">
        <v>150</v>
      </c>
      <c r="E32" s="16">
        <f t="shared" si="0"/>
        <v>7500</v>
      </c>
      <c r="F32" s="13">
        <f t="shared" si="1"/>
        <v>12.500000000000025</v>
      </c>
      <c r="G32" s="13">
        <f t="shared" si="2"/>
        <v>0</v>
      </c>
      <c r="H32" s="13">
        <f t="shared" si="3"/>
        <v>0</v>
      </c>
      <c r="I32" s="13">
        <v>7</v>
      </c>
      <c r="J32" s="13">
        <v>2.08</v>
      </c>
      <c r="K32" s="13">
        <f t="shared" si="4"/>
        <v>7.5</v>
      </c>
      <c r="L32" s="13">
        <f t="shared" si="5"/>
        <v>12.500000000000025</v>
      </c>
      <c r="M32" s="13">
        <f t="shared" si="6"/>
        <v>16.579999999999998</v>
      </c>
      <c r="N32" s="13">
        <f t="shared" si="7"/>
        <v>-4.0799999999999734</v>
      </c>
    </row>
    <row r="33" spans="3:14" x14ac:dyDescent="0.25">
      <c r="C33" s="11">
        <v>45962</v>
      </c>
      <c r="D33" s="12">
        <v>200</v>
      </c>
      <c r="E33" s="16">
        <f t="shared" si="0"/>
        <v>10000</v>
      </c>
      <c r="F33" s="13">
        <f t="shared" si="1"/>
        <v>16.6666666666667</v>
      </c>
      <c r="G33" s="13">
        <f t="shared" si="2"/>
        <v>0</v>
      </c>
      <c r="H33" s="13">
        <f t="shared" si="3"/>
        <v>0</v>
      </c>
      <c r="I33" s="13">
        <v>7</v>
      </c>
      <c r="J33" s="13">
        <v>2.08</v>
      </c>
      <c r="K33" s="13">
        <f t="shared" si="4"/>
        <v>10</v>
      </c>
      <c r="L33" s="13">
        <f t="shared" si="5"/>
        <v>16.6666666666667</v>
      </c>
      <c r="M33" s="13">
        <f t="shared" si="6"/>
        <v>19.079999999999998</v>
      </c>
      <c r="N33" s="13">
        <f t="shared" si="7"/>
        <v>-2.4133333333332985</v>
      </c>
    </row>
    <row r="34" spans="3:14" x14ac:dyDescent="0.25">
      <c r="C34" s="11">
        <v>45992</v>
      </c>
      <c r="D34" s="12">
        <v>300</v>
      </c>
      <c r="E34" s="16">
        <f t="shared" si="0"/>
        <v>15000</v>
      </c>
      <c r="F34" s="13">
        <f t="shared" si="1"/>
        <v>25.00000000000005</v>
      </c>
      <c r="G34" s="13">
        <f t="shared" si="2"/>
        <v>30</v>
      </c>
      <c r="H34" s="13">
        <f t="shared" si="3"/>
        <v>15</v>
      </c>
      <c r="I34" s="13">
        <v>7</v>
      </c>
      <c r="J34" s="13">
        <v>2.08</v>
      </c>
      <c r="K34" s="13">
        <f t="shared" si="4"/>
        <v>15</v>
      </c>
      <c r="L34" s="13">
        <f t="shared" si="5"/>
        <v>70.000000000000057</v>
      </c>
      <c r="M34" s="13">
        <f t="shared" si="6"/>
        <v>24.08</v>
      </c>
      <c r="N34" s="13">
        <f t="shared" si="7"/>
        <v>45.920000000000059</v>
      </c>
    </row>
    <row r="35" spans="3:14" x14ac:dyDescent="0.25">
      <c r="C35" s="11">
        <v>46023</v>
      </c>
      <c r="D35" s="12">
        <v>400</v>
      </c>
      <c r="E35" s="16">
        <f t="shared" si="0"/>
        <v>20000</v>
      </c>
      <c r="F35" s="13">
        <f t="shared" si="1"/>
        <v>33.3333333333334</v>
      </c>
      <c r="G35" s="13">
        <f t="shared" si="2"/>
        <v>40</v>
      </c>
      <c r="H35" s="13">
        <f t="shared" si="3"/>
        <v>20</v>
      </c>
      <c r="I35" s="13">
        <v>7</v>
      </c>
      <c r="J35" s="13">
        <v>2.08</v>
      </c>
      <c r="K35" s="13">
        <f t="shared" si="4"/>
        <v>20</v>
      </c>
      <c r="L35" s="13">
        <f t="shared" si="5"/>
        <v>93.3333333333334</v>
      </c>
      <c r="M35" s="13">
        <f t="shared" si="6"/>
        <v>29.08</v>
      </c>
      <c r="N35" s="13">
        <f t="shared" si="7"/>
        <v>64.253333333333401</v>
      </c>
    </row>
    <row r="36" spans="3:14" x14ac:dyDescent="0.25">
      <c r="C36" s="11">
        <v>46054</v>
      </c>
      <c r="D36" s="12">
        <v>550</v>
      </c>
      <c r="E36" s="16">
        <f t="shared" si="0"/>
        <v>27500</v>
      </c>
      <c r="F36" s="13">
        <f t="shared" si="1"/>
        <v>45.833333333333428</v>
      </c>
      <c r="G36" s="13">
        <f t="shared" si="2"/>
        <v>55</v>
      </c>
      <c r="H36" s="13">
        <f t="shared" si="3"/>
        <v>27.5</v>
      </c>
      <c r="I36" s="13">
        <v>7</v>
      </c>
      <c r="J36" s="13">
        <v>2.08</v>
      </c>
      <c r="K36" s="13">
        <f t="shared" si="4"/>
        <v>27.5</v>
      </c>
      <c r="L36" s="13">
        <f t="shared" si="5"/>
        <v>128.33333333333343</v>
      </c>
      <c r="M36" s="13">
        <f t="shared" si="6"/>
        <v>36.58</v>
      </c>
      <c r="N36" s="13">
        <f t="shared" si="7"/>
        <v>91.75333333333343</v>
      </c>
    </row>
    <row r="37" spans="3:14" x14ac:dyDescent="0.25">
      <c r="C37" s="11">
        <v>46082</v>
      </c>
      <c r="D37" s="12">
        <v>700</v>
      </c>
      <c r="E37" s="16">
        <f t="shared" si="0"/>
        <v>35000</v>
      </c>
      <c r="F37" s="13">
        <f t="shared" si="1"/>
        <v>58.333333333333449</v>
      </c>
      <c r="G37" s="13">
        <f t="shared" si="2"/>
        <v>70</v>
      </c>
      <c r="H37" s="13">
        <f t="shared" si="3"/>
        <v>35</v>
      </c>
      <c r="I37" s="13">
        <v>7</v>
      </c>
      <c r="J37" s="13">
        <v>2.08</v>
      </c>
      <c r="K37" s="13">
        <f t="shared" si="4"/>
        <v>35</v>
      </c>
      <c r="L37" s="13">
        <f t="shared" si="5"/>
        <v>163.33333333333346</v>
      </c>
      <c r="M37" s="13">
        <f t="shared" si="6"/>
        <v>44.08</v>
      </c>
      <c r="N37" s="13">
        <f t="shared" si="7"/>
        <v>119.25333333333346</v>
      </c>
    </row>
    <row r="38" spans="3:14" x14ac:dyDescent="0.25">
      <c r="C38" s="11">
        <v>46113</v>
      </c>
      <c r="D38" s="12">
        <v>900</v>
      </c>
      <c r="E38" s="16">
        <f t="shared" si="0"/>
        <v>45000</v>
      </c>
      <c r="F38" s="13">
        <f t="shared" si="1"/>
        <v>75.000000000000156</v>
      </c>
      <c r="G38" s="13">
        <f t="shared" si="2"/>
        <v>90</v>
      </c>
      <c r="H38" s="13">
        <f t="shared" si="3"/>
        <v>45</v>
      </c>
      <c r="I38" s="13">
        <v>7</v>
      </c>
      <c r="J38" s="13">
        <v>2.08</v>
      </c>
      <c r="K38" s="13">
        <f t="shared" si="4"/>
        <v>45</v>
      </c>
      <c r="L38" s="13">
        <f t="shared" si="5"/>
        <v>210.00000000000017</v>
      </c>
      <c r="M38" s="13">
        <f t="shared" si="6"/>
        <v>54.08</v>
      </c>
      <c r="N38" s="13">
        <f t="shared" si="7"/>
        <v>155.92000000000019</v>
      </c>
    </row>
    <row r="39" spans="3:14" x14ac:dyDescent="0.25">
      <c r="C39" s="11">
        <v>46143</v>
      </c>
      <c r="D39" s="12">
        <v>1100</v>
      </c>
      <c r="E39" s="16">
        <f t="shared" si="0"/>
        <v>55000</v>
      </c>
      <c r="F39" s="13">
        <f t="shared" si="1"/>
        <v>91.666666666666856</v>
      </c>
      <c r="G39" s="13">
        <f t="shared" si="2"/>
        <v>110</v>
      </c>
      <c r="H39" s="13">
        <f t="shared" si="3"/>
        <v>55</v>
      </c>
      <c r="I39" s="13">
        <v>7</v>
      </c>
      <c r="J39" s="13">
        <v>2.08</v>
      </c>
      <c r="K39" s="13">
        <f t="shared" si="4"/>
        <v>55</v>
      </c>
      <c r="L39" s="13">
        <f t="shared" si="5"/>
        <v>256.66666666666686</v>
      </c>
      <c r="M39" s="13">
        <f t="shared" si="6"/>
        <v>64.08</v>
      </c>
      <c r="N39" s="13">
        <f t="shared" si="7"/>
        <v>192.58666666666687</v>
      </c>
    </row>
    <row r="40" spans="3:14" x14ac:dyDescent="0.25">
      <c r="C40" s="11">
        <v>46174</v>
      </c>
      <c r="D40" s="12">
        <v>1300</v>
      </c>
      <c r="E40" s="16">
        <f t="shared" si="0"/>
        <v>65000</v>
      </c>
      <c r="F40" s="13">
        <f t="shared" si="1"/>
        <v>108.33333333333356</v>
      </c>
      <c r="G40" s="13">
        <f t="shared" si="2"/>
        <v>130</v>
      </c>
      <c r="H40" s="13">
        <f t="shared" si="3"/>
        <v>65</v>
      </c>
      <c r="I40" s="13">
        <v>7</v>
      </c>
      <c r="J40" s="13">
        <v>2.08</v>
      </c>
      <c r="K40" s="13">
        <f t="shared" si="4"/>
        <v>65</v>
      </c>
      <c r="L40" s="13">
        <f t="shared" si="5"/>
        <v>303.33333333333354</v>
      </c>
      <c r="M40" s="13">
        <f t="shared" si="6"/>
        <v>74.08</v>
      </c>
      <c r="N40" s="13">
        <f t="shared" si="7"/>
        <v>229.25333333333356</v>
      </c>
    </row>
    <row r="41" spans="3:14" x14ac:dyDescent="0.25">
      <c r="C41" s="11">
        <v>46204</v>
      </c>
      <c r="D41" s="12">
        <v>1600</v>
      </c>
      <c r="E41" s="16">
        <f t="shared" si="0"/>
        <v>80000</v>
      </c>
      <c r="F41" s="13">
        <f t="shared" si="1"/>
        <v>133.3333333333336</v>
      </c>
      <c r="G41" s="13">
        <f t="shared" si="2"/>
        <v>160</v>
      </c>
      <c r="H41" s="13">
        <f t="shared" si="3"/>
        <v>80</v>
      </c>
      <c r="I41" s="13">
        <v>7</v>
      </c>
      <c r="J41" s="13">
        <v>2.08</v>
      </c>
      <c r="K41" s="13">
        <f t="shared" si="4"/>
        <v>80</v>
      </c>
      <c r="L41" s="13">
        <f t="shared" si="5"/>
        <v>373.3333333333336</v>
      </c>
      <c r="M41" s="13">
        <f t="shared" si="6"/>
        <v>89.08</v>
      </c>
      <c r="N41" s="13">
        <f t="shared" si="7"/>
        <v>284.25333333333361</v>
      </c>
    </row>
    <row r="42" spans="3:14" x14ac:dyDescent="0.25">
      <c r="C42" s="11">
        <v>46235</v>
      </c>
      <c r="D42" s="12">
        <v>2000</v>
      </c>
      <c r="E42" s="16">
        <f t="shared" si="0"/>
        <v>100000</v>
      </c>
      <c r="F42" s="13">
        <f t="shared" si="1"/>
        <v>166.666666666667</v>
      </c>
      <c r="G42" s="13">
        <f t="shared" si="2"/>
        <v>200</v>
      </c>
      <c r="H42" s="13">
        <f t="shared" si="3"/>
        <v>100</v>
      </c>
      <c r="I42" s="13">
        <v>7</v>
      </c>
      <c r="J42" s="13">
        <v>2.08</v>
      </c>
      <c r="K42" s="13">
        <f t="shared" si="4"/>
        <v>100</v>
      </c>
      <c r="L42" s="13">
        <f t="shared" si="5"/>
        <v>466.66666666666697</v>
      </c>
      <c r="M42" s="13">
        <f t="shared" si="6"/>
        <v>109.08</v>
      </c>
      <c r="N42" s="13">
        <f t="shared" si="7"/>
        <v>357.58666666666699</v>
      </c>
    </row>
    <row r="43" spans="3:14" x14ac:dyDescent="0.25">
      <c r="C43" s="11">
        <v>46266</v>
      </c>
      <c r="D43" s="12">
        <v>2500</v>
      </c>
      <c r="E43" s="16">
        <f t="shared" si="0"/>
        <v>125000</v>
      </c>
      <c r="F43" s="13">
        <f t="shared" si="1"/>
        <v>208.33333333333374</v>
      </c>
      <c r="G43" s="13">
        <f t="shared" si="2"/>
        <v>250</v>
      </c>
      <c r="H43" s="13">
        <f t="shared" si="3"/>
        <v>125</v>
      </c>
      <c r="I43" s="13">
        <v>7</v>
      </c>
      <c r="J43" s="13">
        <v>2.08</v>
      </c>
      <c r="K43" s="13">
        <f t="shared" si="4"/>
        <v>125</v>
      </c>
      <c r="L43" s="13">
        <f t="shared" si="5"/>
        <v>583.33333333333371</v>
      </c>
      <c r="M43" s="13">
        <f t="shared" si="6"/>
        <v>134.08000000000001</v>
      </c>
      <c r="N43" s="13">
        <f t="shared" si="7"/>
        <v>449.25333333333367</v>
      </c>
    </row>
    <row r="44" spans="3:14" x14ac:dyDescent="0.25">
      <c r="C44" s="11">
        <v>46296</v>
      </c>
      <c r="D44" s="12">
        <v>3100</v>
      </c>
      <c r="E44" s="16">
        <f t="shared" si="0"/>
        <v>155000</v>
      </c>
      <c r="F44" s="13">
        <f t="shared" si="1"/>
        <v>258.33333333333383</v>
      </c>
      <c r="G44" s="13">
        <f t="shared" si="2"/>
        <v>310</v>
      </c>
      <c r="H44" s="13">
        <f t="shared" si="3"/>
        <v>155</v>
      </c>
      <c r="I44" s="13">
        <v>7</v>
      </c>
      <c r="J44" s="13">
        <v>2.08</v>
      </c>
      <c r="K44" s="13">
        <f t="shared" si="4"/>
        <v>155</v>
      </c>
      <c r="L44" s="13">
        <f t="shared" si="5"/>
        <v>723.33333333333383</v>
      </c>
      <c r="M44" s="13">
        <f t="shared" si="6"/>
        <v>164.08</v>
      </c>
      <c r="N44" s="13">
        <f t="shared" si="7"/>
        <v>559.25333333333379</v>
      </c>
    </row>
    <row r="45" spans="3:14" x14ac:dyDescent="0.25">
      <c r="C45" s="11">
        <v>46327</v>
      </c>
      <c r="D45" s="12">
        <v>3800</v>
      </c>
      <c r="E45" s="16">
        <f t="shared" si="0"/>
        <v>190000</v>
      </c>
      <c r="F45" s="13">
        <f t="shared" si="1"/>
        <v>316.66666666666731</v>
      </c>
      <c r="G45" s="13">
        <f t="shared" si="2"/>
        <v>380</v>
      </c>
      <c r="H45" s="13">
        <f t="shared" si="3"/>
        <v>190</v>
      </c>
      <c r="I45" s="13">
        <v>7</v>
      </c>
      <c r="J45" s="13">
        <v>2.08</v>
      </c>
      <c r="K45" s="13">
        <f t="shared" si="4"/>
        <v>190</v>
      </c>
      <c r="L45" s="13">
        <f t="shared" si="5"/>
        <v>886.66666666666731</v>
      </c>
      <c r="M45" s="13">
        <f t="shared" si="6"/>
        <v>199.08</v>
      </c>
      <c r="N45" s="13">
        <f t="shared" si="7"/>
        <v>687.58666666666727</v>
      </c>
    </row>
    <row r="46" spans="3:14" x14ac:dyDescent="0.25">
      <c r="C46" s="11">
        <v>46357</v>
      </c>
      <c r="D46" s="12">
        <v>5000</v>
      </c>
      <c r="E46" s="16">
        <f t="shared" si="0"/>
        <v>250000</v>
      </c>
      <c r="F46" s="13">
        <f t="shared" si="1"/>
        <v>416.66666666666748</v>
      </c>
      <c r="G46" s="13">
        <f t="shared" si="2"/>
        <v>500</v>
      </c>
      <c r="H46" s="13">
        <f t="shared" si="3"/>
        <v>250</v>
      </c>
      <c r="I46" s="13">
        <v>7</v>
      </c>
      <c r="J46" s="13">
        <v>2.08</v>
      </c>
      <c r="K46" s="13">
        <f t="shared" si="4"/>
        <v>250</v>
      </c>
      <c r="L46" s="13">
        <f t="shared" si="5"/>
        <v>1166.6666666666674</v>
      </c>
      <c r="M46" s="13">
        <f t="shared" si="6"/>
        <v>259.08</v>
      </c>
      <c r="N46" s="13">
        <f t="shared" si="7"/>
        <v>907.5866666666675</v>
      </c>
    </row>
    <row r="47" spans="3:14" x14ac:dyDescent="0.25">
      <c r="C47" s="11">
        <v>46388</v>
      </c>
      <c r="D47" s="12">
        <v>6500</v>
      </c>
      <c r="E47" s="16">
        <f t="shared" ref="E47:E94" si="8">D47*50</f>
        <v>325000</v>
      </c>
      <c r="F47" s="13">
        <f t="shared" ref="F47:F94" si="9">E47*$B$6</f>
        <v>541.66666666666777</v>
      </c>
      <c r="G47" s="13">
        <f t="shared" ref="G47:G94" si="10">IF(D47 &gt; 200, D47*$B$11*$B$10, 0)</f>
        <v>650</v>
      </c>
      <c r="H47" s="13">
        <f t="shared" ref="H47:H94" si="11">IF(D47 &gt; 200, D47*$B$16*$B$15, 0)</f>
        <v>325</v>
      </c>
      <c r="I47" s="13">
        <v>7</v>
      </c>
      <c r="J47" s="13">
        <v>2.08</v>
      </c>
      <c r="K47" s="13">
        <f t="shared" ref="K47:K94" si="12">E47*0.001</f>
        <v>325</v>
      </c>
      <c r="L47" s="13">
        <f t="shared" ref="L47:L94" si="13">F47+G47+H47</f>
        <v>1516.6666666666679</v>
      </c>
      <c r="M47" s="13">
        <f t="shared" ref="M47:M94" si="14">I47+J47+K47</f>
        <v>334.08</v>
      </c>
      <c r="N47" s="13">
        <f t="shared" ref="N47:N94" si="15">L47-M47</f>
        <v>1182.586666666668</v>
      </c>
    </row>
    <row r="48" spans="3:14" x14ac:dyDescent="0.25">
      <c r="C48" s="11">
        <v>46419</v>
      </c>
      <c r="D48" s="12">
        <v>8000</v>
      </c>
      <c r="E48" s="16">
        <f t="shared" si="8"/>
        <v>400000</v>
      </c>
      <c r="F48" s="13">
        <f t="shared" si="9"/>
        <v>666.66666666666799</v>
      </c>
      <c r="G48" s="13">
        <f t="shared" si="10"/>
        <v>800</v>
      </c>
      <c r="H48" s="13">
        <f t="shared" si="11"/>
        <v>400</v>
      </c>
      <c r="I48" s="13">
        <v>7</v>
      </c>
      <c r="J48" s="13">
        <v>2.08</v>
      </c>
      <c r="K48" s="13">
        <f t="shared" si="12"/>
        <v>400</v>
      </c>
      <c r="L48" s="13">
        <f t="shared" si="13"/>
        <v>1866.6666666666679</v>
      </c>
      <c r="M48" s="13">
        <f t="shared" si="14"/>
        <v>409.08</v>
      </c>
      <c r="N48" s="13">
        <f t="shared" si="15"/>
        <v>1457.586666666668</v>
      </c>
    </row>
    <row r="49" spans="3:14" x14ac:dyDescent="0.25">
      <c r="C49" s="11">
        <v>46447</v>
      </c>
      <c r="D49" s="12">
        <v>10100</v>
      </c>
      <c r="E49" s="16">
        <f t="shared" si="8"/>
        <v>505000</v>
      </c>
      <c r="F49" s="13">
        <f t="shared" si="9"/>
        <v>841.66666666666833</v>
      </c>
      <c r="G49" s="13">
        <f t="shared" si="10"/>
        <v>1010</v>
      </c>
      <c r="H49" s="13">
        <f t="shared" si="11"/>
        <v>505</v>
      </c>
      <c r="I49" s="13">
        <v>7</v>
      </c>
      <c r="J49" s="13">
        <v>2.08</v>
      </c>
      <c r="K49" s="13">
        <f t="shared" si="12"/>
        <v>505</v>
      </c>
      <c r="L49" s="13">
        <f t="shared" si="13"/>
        <v>2356.6666666666683</v>
      </c>
      <c r="M49" s="13">
        <f t="shared" si="14"/>
        <v>514.08000000000004</v>
      </c>
      <c r="N49" s="13">
        <f t="shared" si="15"/>
        <v>1842.5866666666684</v>
      </c>
    </row>
    <row r="50" spans="3:14" x14ac:dyDescent="0.25">
      <c r="C50" s="11">
        <v>46478</v>
      </c>
      <c r="D50" s="12">
        <v>12000</v>
      </c>
      <c r="E50" s="16">
        <f t="shared" si="8"/>
        <v>600000</v>
      </c>
      <c r="F50" s="13">
        <f t="shared" si="9"/>
        <v>1000.000000000002</v>
      </c>
      <c r="G50" s="13">
        <f t="shared" si="10"/>
        <v>1200</v>
      </c>
      <c r="H50" s="13">
        <f t="shared" si="11"/>
        <v>600</v>
      </c>
      <c r="I50" s="13">
        <v>7</v>
      </c>
      <c r="J50" s="13">
        <v>2.08</v>
      </c>
      <c r="K50" s="13">
        <f t="shared" si="12"/>
        <v>600</v>
      </c>
      <c r="L50" s="13">
        <f t="shared" si="13"/>
        <v>2800.0000000000018</v>
      </c>
      <c r="M50" s="13">
        <f t="shared" si="14"/>
        <v>609.08000000000004</v>
      </c>
      <c r="N50" s="13">
        <f t="shared" si="15"/>
        <v>2190.9200000000019</v>
      </c>
    </row>
    <row r="51" spans="3:14" x14ac:dyDescent="0.25">
      <c r="C51" s="11">
        <v>46508</v>
      </c>
      <c r="D51" s="12">
        <v>15000</v>
      </c>
      <c r="E51" s="16">
        <f t="shared" si="8"/>
        <v>750000</v>
      </c>
      <c r="F51" s="13">
        <f t="shared" si="9"/>
        <v>1250.0000000000025</v>
      </c>
      <c r="G51" s="13">
        <f t="shared" si="10"/>
        <v>1500</v>
      </c>
      <c r="H51" s="13">
        <f t="shared" si="11"/>
        <v>750</v>
      </c>
      <c r="I51" s="13">
        <v>7</v>
      </c>
      <c r="J51" s="13">
        <v>2.08</v>
      </c>
      <c r="K51" s="13">
        <f t="shared" si="12"/>
        <v>750</v>
      </c>
      <c r="L51" s="13">
        <f t="shared" si="13"/>
        <v>3500.0000000000027</v>
      </c>
      <c r="M51" s="13">
        <f t="shared" si="14"/>
        <v>759.08</v>
      </c>
      <c r="N51" s="13">
        <f t="shared" si="15"/>
        <v>2740.9200000000028</v>
      </c>
    </row>
    <row r="52" spans="3:14" x14ac:dyDescent="0.25">
      <c r="C52" s="11">
        <v>46539</v>
      </c>
      <c r="D52" s="12">
        <v>19000</v>
      </c>
      <c r="E52" s="16">
        <f t="shared" si="8"/>
        <v>950000</v>
      </c>
      <c r="F52" s="13">
        <f t="shared" si="9"/>
        <v>1583.3333333333364</v>
      </c>
      <c r="G52" s="13">
        <f t="shared" si="10"/>
        <v>1900</v>
      </c>
      <c r="H52" s="13">
        <f t="shared" si="11"/>
        <v>950</v>
      </c>
      <c r="I52" s="13">
        <v>7</v>
      </c>
      <c r="J52" s="13">
        <v>2.08</v>
      </c>
      <c r="K52" s="13">
        <f t="shared" si="12"/>
        <v>950</v>
      </c>
      <c r="L52" s="13">
        <f t="shared" si="13"/>
        <v>4433.3333333333367</v>
      </c>
      <c r="M52" s="13">
        <f t="shared" si="14"/>
        <v>959.08</v>
      </c>
      <c r="N52" s="13">
        <f t="shared" si="15"/>
        <v>3474.2533333333367</v>
      </c>
    </row>
    <row r="53" spans="3:14" x14ac:dyDescent="0.25">
      <c r="C53" s="11">
        <v>46569</v>
      </c>
      <c r="D53" s="12">
        <v>25000</v>
      </c>
      <c r="E53" s="16">
        <f t="shared" si="8"/>
        <v>1250000</v>
      </c>
      <c r="F53" s="13">
        <f t="shared" si="9"/>
        <v>2083.3333333333376</v>
      </c>
      <c r="G53" s="13">
        <f t="shared" si="10"/>
        <v>2500</v>
      </c>
      <c r="H53" s="13">
        <f t="shared" si="11"/>
        <v>1250</v>
      </c>
      <c r="I53" s="13">
        <v>7</v>
      </c>
      <c r="J53" s="13">
        <v>2.08</v>
      </c>
      <c r="K53" s="13">
        <f t="shared" si="12"/>
        <v>1250</v>
      </c>
      <c r="L53" s="13">
        <f t="shared" si="13"/>
        <v>5833.3333333333376</v>
      </c>
      <c r="M53" s="13">
        <f t="shared" si="14"/>
        <v>1259.08</v>
      </c>
      <c r="N53" s="13">
        <f t="shared" si="15"/>
        <v>4574.2533333333377</v>
      </c>
    </row>
    <row r="54" spans="3:14" x14ac:dyDescent="0.25">
      <c r="C54" s="11">
        <v>46600</v>
      </c>
      <c r="D54" s="12">
        <v>32000</v>
      </c>
      <c r="E54" s="16">
        <f t="shared" si="8"/>
        <v>1600000</v>
      </c>
      <c r="F54" s="13">
        <f t="shared" si="9"/>
        <v>2666.666666666672</v>
      </c>
      <c r="G54" s="13">
        <f t="shared" si="10"/>
        <v>3200</v>
      </c>
      <c r="H54" s="13">
        <f t="shared" si="11"/>
        <v>1600</v>
      </c>
      <c r="I54" s="13">
        <v>7</v>
      </c>
      <c r="J54" s="13">
        <v>2.08</v>
      </c>
      <c r="K54" s="13">
        <f t="shared" si="12"/>
        <v>1600</v>
      </c>
      <c r="L54" s="13">
        <f t="shared" si="13"/>
        <v>7466.6666666666715</v>
      </c>
      <c r="M54" s="13">
        <f t="shared" si="14"/>
        <v>1609.08</v>
      </c>
      <c r="N54" s="13">
        <f t="shared" si="15"/>
        <v>5857.5866666666716</v>
      </c>
    </row>
    <row r="55" spans="3:14" x14ac:dyDescent="0.25">
      <c r="C55" s="11">
        <v>46631</v>
      </c>
      <c r="D55" s="12">
        <v>40000</v>
      </c>
      <c r="E55" s="16">
        <f t="shared" si="8"/>
        <v>2000000</v>
      </c>
      <c r="F55" s="13">
        <f t="shared" si="9"/>
        <v>3333.3333333333399</v>
      </c>
      <c r="G55" s="13">
        <f t="shared" si="10"/>
        <v>4000</v>
      </c>
      <c r="H55" s="13">
        <f t="shared" si="11"/>
        <v>2000</v>
      </c>
      <c r="I55" s="13">
        <v>7</v>
      </c>
      <c r="J55" s="13">
        <v>2.08</v>
      </c>
      <c r="K55" s="13">
        <f t="shared" si="12"/>
        <v>2000</v>
      </c>
      <c r="L55" s="13">
        <f t="shared" si="13"/>
        <v>9333.3333333333394</v>
      </c>
      <c r="M55" s="13">
        <f t="shared" si="14"/>
        <v>2009.08</v>
      </c>
      <c r="N55" s="13">
        <f t="shared" si="15"/>
        <v>7324.2533333333395</v>
      </c>
    </row>
    <row r="56" spans="3:14" x14ac:dyDescent="0.25">
      <c r="C56" s="11">
        <v>46661</v>
      </c>
      <c r="D56" s="12">
        <v>50000</v>
      </c>
      <c r="E56" s="16">
        <f t="shared" si="8"/>
        <v>2500000</v>
      </c>
      <c r="F56" s="13">
        <f t="shared" si="9"/>
        <v>4166.6666666666752</v>
      </c>
      <c r="G56" s="13">
        <f t="shared" si="10"/>
        <v>5000</v>
      </c>
      <c r="H56" s="13">
        <f t="shared" si="11"/>
        <v>2500</v>
      </c>
      <c r="I56" s="13">
        <v>7</v>
      </c>
      <c r="J56" s="13">
        <v>2.08</v>
      </c>
      <c r="K56" s="13">
        <f t="shared" si="12"/>
        <v>2500</v>
      </c>
      <c r="L56" s="13">
        <f t="shared" si="13"/>
        <v>11666.666666666675</v>
      </c>
      <c r="M56" s="13">
        <f t="shared" si="14"/>
        <v>2509.08</v>
      </c>
      <c r="N56" s="13">
        <f t="shared" si="15"/>
        <v>9157.5866666666752</v>
      </c>
    </row>
    <row r="57" spans="3:14" x14ac:dyDescent="0.25">
      <c r="C57" s="11">
        <v>46692</v>
      </c>
      <c r="D57" s="12">
        <v>61000</v>
      </c>
      <c r="E57" s="16">
        <f t="shared" si="8"/>
        <v>3050000</v>
      </c>
      <c r="F57" s="13">
        <f t="shared" si="9"/>
        <v>5083.3333333333439</v>
      </c>
      <c r="G57" s="13">
        <f t="shared" si="10"/>
        <v>6100</v>
      </c>
      <c r="H57" s="13">
        <f t="shared" si="11"/>
        <v>3050</v>
      </c>
      <c r="I57" s="13">
        <v>7</v>
      </c>
      <c r="J57" s="13">
        <v>2.08</v>
      </c>
      <c r="K57" s="13">
        <f t="shared" si="12"/>
        <v>3050</v>
      </c>
      <c r="L57" s="13">
        <f t="shared" si="13"/>
        <v>14233.333333333343</v>
      </c>
      <c r="M57" s="13">
        <f t="shared" si="14"/>
        <v>3059.08</v>
      </c>
      <c r="N57" s="13">
        <f t="shared" si="15"/>
        <v>11174.253333333343</v>
      </c>
    </row>
    <row r="58" spans="3:14" x14ac:dyDescent="0.25">
      <c r="C58" s="11">
        <v>46722</v>
      </c>
      <c r="D58" s="12">
        <v>73000</v>
      </c>
      <c r="E58" s="16">
        <f t="shared" si="8"/>
        <v>3650000</v>
      </c>
      <c r="F58" s="13">
        <f t="shared" si="9"/>
        <v>6083.3333333333458</v>
      </c>
      <c r="G58" s="13">
        <f t="shared" si="10"/>
        <v>7300</v>
      </c>
      <c r="H58" s="13">
        <f t="shared" si="11"/>
        <v>3650</v>
      </c>
      <c r="I58" s="13">
        <v>7</v>
      </c>
      <c r="J58" s="13">
        <v>2.08</v>
      </c>
      <c r="K58" s="13">
        <f t="shared" si="12"/>
        <v>3650</v>
      </c>
      <c r="L58" s="13">
        <f t="shared" si="13"/>
        <v>17033.333333333347</v>
      </c>
      <c r="M58" s="13">
        <f t="shared" si="14"/>
        <v>3659.08</v>
      </c>
      <c r="N58" s="13">
        <f t="shared" si="15"/>
        <v>13374.253333333347</v>
      </c>
    </row>
    <row r="59" spans="3:14" x14ac:dyDescent="0.25">
      <c r="C59" s="11">
        <v>46753</v>
      </c>
      <c r="D59" s="12">
        <v>90000</v>
      </c>
      <c r="E59" s="16">
        <f t="shared" si="8"/>
        <v>4500000</v>
      </c>
      <c r="F59" s="13">
        <f t="shared" si="9"/>
        <v>7500.0000000000155</v>
      </c>
      <c r="G59" s="13">
        <f t="shared" si="10"/>
        <v>9000</v>
      </c>
      <c r="H59" s="13">
        <f t="shared" si="11"/>
        <v>4500</v>
      </c>
      <c r="I59" s="13">
        <v>7</v>
      </c>
      <c r="J59" s="13">
        <v>2.08</v>
      </c>
      <c r="K59" s="13">
        <f t="shared" si="12"/>
        <v>4500</v>
      </c>
      <c r="L59" s="13">
        <f t="shared" si="13"/>
        <v>21000.000000000015</v>
      </c>
      <c r="M59" s="13">
        <f t="shared" si="14"/>
        <v>4509.08</v>
      </c>
      <c r="N59" s="13">
        <f t="shared" si="15"/>
        <v>16490.920000000013</v>
      </c>
    </row>
    <row r="60" spans="3:14" x14ac:dyDescent="0.25">
      <c r="C60" s="11">
        <v>46784</v>
      </c>
      <c r="D60" s="12">
        <v>105000</v>
      </c>
      <c r="E60" s="16">
        <f t="shared" si="8"/>
        <v>5250000</v>
      </c>
      <c r="F60" s="13">
        <f t="shared" si="9"/>
        <v>8750.0000000000182</v>
      </c>
      <c r="G60" s="13">
        <f t="shared" si="10"/>
        <v>10500</v>
      </c>
      <c r="H60" s="13">
        <f t="shared" si="11"/>
        <v>5250</v>
      </c>
      <c r="I60" s="13">
        <v>7</v>
      </c>
      <c r="J60" s="13">
        <v>2.08</v>
      </c>
      <c r="K60" s="13">
        <f t="shared" si="12"/>
        <v>5250</v>
      </c>
      <c r="L60" s="13">
        <f t="shared" si="13"/>
        <v>24500.000000000018</v>
      </c>
      <c r="M60" s="13">
        <f t="shared" si="14"/>
        <v>5259.08</v>
      </c>
      <c r="N60" s="13">
        <f t="shared" si="15"/>
        <v>19240.92000000002</v>
      </c>
    </row>
    <row r="61" spans="3:14" x14ac:dyDescent="0.25">
      <c r="C61" s="11">
        <v>46813</v>
      </c>
      <c r="D61" s="12">
        <v>120000</v>
      </c>
      <c r="E61" s="16">
        <f t="shared" si="8"/>
        <v>6000000</v>
      </c>
      <c r="F61" s="13">
        <f t="shared" si="9"/>
        <v>10000.00000000002</v>
      </c>
      <c r="G61" s="13">
        <f t="shared" si="10"/>
        <v>12000</v>
      </c>
      <c r="H61" s="13">
        <f t="shared" si="11"/>
        <v>6000</v>
      </c>
      <c r="I61" s="13">
        <v>7</v>
      </c>
      <c r="J61" s="13">
        <v>2.08</v>
      </c>
      <c r="K61" s="13">
        <f t="shared" si="12"/>
        <v>6000</v>
      </c>
      <c r="L61" s="13">
        <f t="shared" si="13"/>
        <v>28000.000000000022</v>
      </c>
      <c r="M61" s="13">
        <f t="shared" si="14"/>
        <v>6009.08</v>
      </c>
      <c r="N61" s="13">
        <f t="shared" si="15"/>
        <v>21990.92000000002</v>
      </c>
    </row>
    <row r="62" spans="3:14" x14ac:dyDescent="0.25">
      <c r="C62" s="11">
        <v>46844</v>
      </c>
      <c r="D62" s="12">
        <v>150000</v>
      </c>
      <c r="E62" s="16">
        <f t="shared" si="8"/>
        <v>7500000</v>
      </c>
      <c r="F62" s="13">
        <f t="shared" si="9"/>
        <v>12500.000000000025</v>
      </c>
      <c r="G62" s="13">
        <f t="shared" si="10"/>
        <v>15000</v>
      </c>
      <c r="H62" s="13">
        <f t="shared" si="11"/>
        <v>7500</v>
      </c>
      <c r="I62" s="13">
        <v>7</v>
      </c>
      <c r="J62" s="13">
        <v>2.08</v>
      </c>
      <c r="K62" s="13">
        <f t="shared" si="12"/>
        <v>7500</v>
      </c>
      <c r="L62" s="13">
        <f t="shared" si="13"/>
        <v>35000.000000000029</v>
      </c>
      <c r="M62" s="13">
        <f t="shared" si="14"/>
        <v>7509.08</v>
      </c>
      <c r="N62" s="13">
        <f t="shared" si="15"/>
        <v>27490.920000000027</v>
      </c>
    </row>
    <row r="63" spans="3:14" x14ac:dyDescent="0.25">
      <c r="C63" s="11">
        <v>46874</v>
      </c>
      <c r="D63" s="12">
        <v>180000</v>
      </c>
      <c r="E63" s="16">
        <f t="shared" si="8"/>
        <v>9000000</v>
      </c>
      <c r="F63" s="13">
        <f t="shared" si="9"/>
        <v>15000.000000000031</v>
      </c>
      <c r="G63" s="13">
        <f t="shared" si="10"/>
        <v>18000</v>
      </c>
      <c r="H63" s="13">
        <f t="shared" si="11"/>
        <v>9000</v>
      </c>
      <c r="I63" s="13">
        <v>7</v>
      </c>
      <c r="J63" s="13">
        <v>2.08</v>
      </c>
      <c r="K63" s="13">
        <f t="shared" si="12"/>
        <v>9000</v>
      </c>
      <c r="L63" s="13">
        <f t="shared" si="13"/>
        <v>42000.000000000029</v>
      </c>
      <c r="M63" s="13">
        <f t="shared" si="14"/>
        <v>9009.08</v>
      </c>
      <c r="N63" s="13">
        <f t="shared" si="15"/>
        <v>32990.920000000027</v>
      </c>
    </row>
    <row r="64" spans="3:14" x14ac:dyDescent="0.25">
      <c r="C64" s="11">
        <v>46905</v>
      </c>
      <c r="D64" s="12">
        <v>220000</v>
      </c>
      <c r="E64" s="16">
        <f t="shared" si="8"/>
        <v>11000000</v>
      </c>
      <c r="F64" s="13">
        <f t="shared" si="9"/>
        <v>18333.333333333369</v>
      </c>
      <c r="G64" s="13">
        <f t="shared" si="10"/>
        <v>22000</v>
      </c>
      <c r="H64" s="13">
        <f t="shared" si="11"/>
        <v>11000</v>
      </c>
      <c r="I64" s="13">
        <v>7</v>
      </c>
      <c r="J64" s="13">
        <v>2.08</v>
      </c>
      <c r="K64" s="13">
        <f t="shared" si="12"/>
        <v>11000</v>
      </c>
      <c r="L64" s="13">
        <f t="shared" si="13"/>
        <v>51333.333333333372</v>
      </c>
      <c r="M64" s="13">
        <f t="shared" si="14"/>
        <v>11009.08</v>
      </c>
      <c r="N64" s="13">
        <f t="shared" si="15"/>
        <v>40324.25333333337</v>
      </c>
    </row>
    <row r="65" spans="3:14" x14ac:dyDescent="0.25">
      <c r="C65" s="11">
        <v>46935</v>
      </c>
      <c r="D65" s="12">
        <v>250000</v>
      </c>
      <c r="E65" s="16">
        <f t="shared" si="8"/>
        <v>12500000</v>
      </c>
      <c r="F65" s="13">
        <f t="shared" si="9"/>
        <v>20833.333333333376</v>
      </c>
      <c r="G65" s="13">
        <f t="shared" si="10"/>
        <v>25000</v>
      </c>
      <c r="H65" s="13">
        <f t="shared" si="11"/>
        <v>12500</v>
      </c>
      <c r="I65" s="13">
        <v>7</v>
      </c>
      <c r="J65" s="13">
        <v>2.08</v>
      </c>
      <c r="K65" s="13">
        <f t="shared" si="12"/>
        <v>12500</v>
      </c>
      <c r="L65" s="13">
        <f t="shared" si="13"/>
        <v>58333.333333333372</v>
      </c>
      <c r="M65" s="13">
        <f t="shared" si="14"/>
        <v>12509.08</v>
      </c>
      <c r="N65" s="13">
        <f t="shared" si="15"/>
        <v>45824.25333333337</v>
      </c>
    </row>
    <row r="66" spans="3:14" x14ac:dyDescent="0.25">
      <c r="C66" s="11">
        <v>46966</v>
      </c>
      <c r="D66" s="12">
        <v>300000</v>
      </c>
      <c r="E66" s="16">
        <f t="shared" si="8"/>
        <v>15000000</v>
      </c>
      <c r="F66" s="13">
        <f t="shared" si="9"/>
        <v>25000.000000000051</v>
      </c>
      <c r="G66" s="13">
        <f t="shared" si="10"/>
        <v>30000</v>
      </c>
      <c r="H66" s="13">
        <f t="shared" si="11"/>
        <v>15000</v>
      </c>
      <c r="I66" s="13">
        <v>7</v>
      </c>
      <c r="J66" s="13">
        <v>2.08</v>
      </c>
      <c r="K66" s="13">
        <f t="shared" si="12"/>
        <v>15000</v>
      </c>
      <c r="L66" s="13">
        <f t="shared" si="13"/>
        <v>70000.000000000058</v>
      </c>
      <c r="M66" s="13">
        <f t="shared" si="14"/>
        <v>15009.08</v>
      </c>
      <c r="N66" s="13">
        <f t="shared" si="15"/>
        <v>54990.920000000056</v>
      </c>
    </row>
    <row r="67" spans="3:14" x14ac:dyDescent="0.25">
      <c r="C67" s="11">
        <v>46997</v>
      </c>
      <c r="D67" s="12">
        <v>400000</v>
      </c>
      <c r="E67" s="16">
        <f t="shared" si="8"/>
        <v>20000000</v>
      </c>
      <c r="F67" s="13">
        <f t="shared" si="9"/>
        <v>33333.333333333401</v>
      </c>
      <c r="G67" s="13">
        <f t="shared" si="10"/>
        <v>40000</v>
      </c>
      <c r="H67" s="13">
        <f t="shared" si="11"/>
        <v>20000</v>
      </c>
      <c r="I67" s="13">
        <v>7</v>
      </c>
      <c r="J67" s="13">
        <v>2.08</v>
      </c>
      <c r="K67" s="13">
        <f t="shared" si="12"/>
        <v>20000</v>
      </c>
      <c r="L67" s="13">
        <f t="shared" si="13"/>
        <v>93333.333333333401</v>
      </c>
      <c r="M67" s="13">
        <f t="shared" si="14"/>
        <v>20009.080000000002</v>
      </c>
      <c r="N67" s="13">
        <f t="shared" si="15"/>
        <v>73324.253333333399</v>
      </c>
    </row>
    <row r="68" spans="3:14" x14ac:dyDescent="0.25">
      <c r="C68" s="11">
        <v>47027</v>
      </c>
      <c r="D68" s="12">
        <v>550000</v>
      </c>
      <c r="E68" s="16">
        <f t="shared" si="8"/>
        <v>27500000</v>
      </c>
      <c r="F68" s="13">
        <f t="shared" si="9"/>
        <v>45833.333333333423</v>
      </c>
      <c r="G68" s="13">
        <f t="shared" si="10"/>
        <v>55000</v>
      </c>
      <c r="H68" s="13">
        <f t="shared" si="11"/>
        <v>27500</v>
      </c>
      <c r="I68" s="13">
        <v>7</v>
      </c>
      <c r="J68" s="13">
        <v>2.08</v>
      </c>
      <c r="K68" s="13">
        <f t="shared" si="12"/>
        <v>27500</v>
      </c>
      <c r="L68" s="13">
        <f t="shared" si="13"/>
        <v>128333.33333333343</v>
      </c>
      <c r="M68" s="13">
        <f t="shared" si="14"/>
        <v>27509.08</v>
      </c>
      <c r="N68" s="13">
        <f t="shared" si="15"/>
        <v>100824.25333333343</v>
      </c>
    </row>
    <row r="69" spans="3:14" x14ac:dyDescent="0.25">
      <c r="C69" s="11">
        <v>47058</v>
      </c>
      <c r="D69" s="12">
        <v>750000</v>
      </c>
      <c r="E69" s="16">
        <f t="shared" si="8"/>
        <v>37500000</v>
      </c>
      <c r="F69" s="13">
        <f t="shared" si="9"/>
        <v>62500.000000000124</v>
      </c>
      <c r="G69" s="13">
        <f t="shared" si="10"/>
        <v>75000</v>
      </c>
      <c r="H69" s="13">
        <f t="shared" si="11"/>
        <v>37500</v>
      </c>
      <c r="I69" s="13">
        <v>7</v>
      </c>
      <c r="J69" s="13">
        <v>2.08</v>
      </c>
      <c r="K69" s="13">
        <f t="shared" si="12"/>
        <v>37500</v>
      </c>
      <c r="L69" s="13">
        <f t="shared" si="13"/>
        <v>175000.00000000012</v>
      </c>
      <c r="M69" s="13">
        <f t="shared" si="14"/>
        <v>37509.08</v>
      </c>
      <c r="N69" s="13">
        <f t="shared" si="15"/>
        <v>137490.9200000001</v>
      </c>
    </row>
    <row r="70" spans="3:14" x14ac:dyDescent="0.25">
      <c r="C70" s="11">
        <v>47088</v>
      </c>
      <c r="D70" s="12">
        <v>900000</v>
      </c>
      <c r="E70" s="16">
        <f t="shared" si="8"/>
        <v>45000000</v>
      </c>
      <c r="F70" s="13">
        <f t="shared" si="9"/>
        <v>75000.000000000146</v>
      </c>
      <c r="G70" s="13">
        <f t="shared" si="10"/>
        <v>90000</v>
      </c>
      <c r="H70" s="13">
        <f t="shared" si="11"/>
        <v>45000</v>
      </c>
      <c r="I70" s="13">
        <v>7</v>
      </c>
      <c r="J70" s="13">
        <v>2.08</v>
      </c>
      <c r="K70" s="13">
        <f t="shared" si="12"/>
        <v>45000</v>
      </c>
      <c r="L70" s="13">
        <f t="shared" si="13"/>
        <v>210000.00000000015</v>
      </c>
      <c r="M70" s="13">
        <f t="shared" si="14"/>
        <v>45009.08</v>
      </c>
      <c r="N70" s="13">
        <f t="shared" si="15"/>
        <v>164990.92000000016</v>
      </c>
    </row>
    <row r="71" spans="3:14" x14ac:dyDescent="0.25">
      <c r="C71" s="11">
        <v>47119</v>
      </c>
      <c r="D71" s="12">
        <v>1200000</v>
      </c>
      <c r="E71" s="16">
        <f t="shared" si="8"/>
        <v>60000000</v>
      </c>
      <c r="F71" s="13">
        <f t="shared" si="9"/>
        <v>100000.0000000002</v>
      </c>
      <c r="G71" s="13">
        <f t="shared" si="10"/>
        <v>120000</v>
      </c>
      <c r="H71" s="13">
        <f t="shared" si="11"/>
        <v>60000</v>
      </c>
      <c r="I71" s="13">
        <v>7</v>
      </c>
      <c r="J71" s="13">
        <v>2.08</v>
      </c>
      <c r="K71" s="13">
        <f t="shared" si="12"/>
        <v>60000</v>
      </c>
      <c r="L71" s="13">
        <f t="shared" si="13"/>
        <v>280000.00000000023</v>
      </c>
      <c r="M71" s="13">
        <f t="shared" si="14"/>
        <v>60009.08</v>
      </c>
      <c r="N71" s="13">
        <f t="shared" si="15"/>
        <v>219990.92000000022</v>
      </c>
    </row>
    <row r="72" spans="3:14" x14ac:dyDescent="0.25">
      <c r="C72" s="11">
        <v>47150</v>
      </c>
      <c r="D72" s="12">
        <v>1600000</v>
      </c>
      <c r="E72" s="16">
        <f t="shared" si="8"/>
        <v>80000000</v>
      </c>
      <c r="F72" s="13">
        <f t="shared" si="9"/>
        <v>133333.3333333336</v>
      </c>
      <c r="G72" s="13">
        <f t="shared" si="10"/>
        <v>160000</v>
      </c>
      <c r="H72" s="13">
        <f t="shared" si="11"/>
        <v>80000</v>
      </c>
      <c r="I72" s="13">
        <v>7</v>
      </c>
      <c r="J72" s="13">
        <v>2.08</v>
      </c>
      <c r="K72" s="13">
        <f t="shared" si="12"/>
        <v>80000</v>
      </c>
      <c r="L72" s="13">
        <f t="shared" si="13"/>
        <v>373333.3333333336</v>
      </c>
      <c r="M72" s="13">
        <f t="shared" si="14"/>
        <v>80009.08</v>
      </c>
      <c r="N72" s="13">
        <f t="shared" si="15"/>
        <v>293324.25333333359</v>
      </c>
    </row>
    <row r="73" spans="3:14" x14ac:dyDescent="0.25">
      <c r="C73" s="11">
        <v>47178</v>
      </c>
      <c r="D73" s="12">
        <v>2000000</v>
      </c>
      <c r="E73" s="16">
        <f t="shared" si="8"/>
        <v>100000000</v>
      </c>
      <c r="F73" s="13">
        <f t="shared" si="9"/>
        <v>166666.66666666701</v>
      </c>
      <c r="G73" s="13">
        <f t="shared" si="10"/>
        <v>200000</v>
      </c>
      <c r="H73" s="13">
        <f t="shared" si="11"/>
        <v>100000</v>
      </c>
      <c r="I73" s="13">
        <v>7</v>
      </c>
      <c r="J73" s="13">
        <v>2.08</v>
      </c>
      <c r="K73" s="13">
        <f t="shared" si="12"/>
        <v>100000</v>
      </c>
      <c r="L73" s="13">
        <f t="shared" si="13"/>
        <v>466666.66666666698</v>
      </c>
      <c r="M73" s="13">
        <f t="shared" si="14"/>
        <v>100009.08</v>
      </c>
      <c r="N73" s="13">
        <f t="shared" si="15"/>
        <v>366657.58666666696</v>
      </c>
    </row>
    <row r="74" spans="3:14" x14ac:dyDescent="0.25">
      <c r="C74" s="11">
        <v>47209</v>
      </c>
      <c r="D74" s="12">
        <v>4000000</v>
      </c>
      <c r="E74" s="16">
        <f t="shared" si="8"/>
        <v>200000000</v>
      </c>
      <c r="F74" s="13">
        <f t="shared" si="9"/>
        <v>333333.33333333401</v>
      </c>
      <c r="G74" s="13">
        <f t="shared" si="10"/>
        <v>400000</v>
      </c>
      <c r="H74" s="13">
        <f t="shared" si="11"/>
        <v>200000</v>
      </c>
      <c r="I74" s="13">
        <v>7</v>
      </c>
      <c r="J74" s="13">
        <v>2.08</v>
      </c>
      <c r="K74" s="13">
        <f t="shared" si="12"/>
        <v>200000</v>
      </c>
      <c r="L74" s="13">
        <f t="shared" si="13"/>
        <v>933333.33333333395</v>
      </c>
      <c r="M74" s="13">
        <f t="shared" si="14"/>
        <v>200009.08</v>
      </c>
      <c r="N74" s="13">
        <f t="shared" si="15"/>
        <v>733324.253333334</v>
      </c>
    </row>
    <row r="75" spans="3:14" x14ac:dyDescent="0.25">
      <c r="C75" s="11">
        <v>47239</v>
      </c>
      <c r="D75" s="12">
        <v>7000000</v>
      </c>
      <c r="E75" s="16">
        <f t="shared" si="8"/>
        <v>350000000</v>
      </c>
      <c r="F75" s="13">
        <f t="shared" si="9"/>
        <v>583333.33333333454</v>
      </c>
      <c r="G75" s="13">
        <f t="shared" si="10"/>
        <v>700000</v>
      </c>
      <c r="H75" s="13">
        <f t="shared" si="11"/>
        <v>350000</v>
      </c>
      <c r="I75" s="13">
        <v>7</v>
      </c>
      <c r="J75" s="13">
        <v>2.08</v>
      </c>
      <c r="K75" s="13">
        <f t="shared" si="12"/>
        <v>350000</v>
      </c>
      <c r="L75" s="13">
        <f t="shared" si="13"/>
        <v>1633333.3333333344</v>
      </c>
      <c r="M75" s="13">
        <f t="shared" si="14"/>
        <v>350009.08</v>
      </c>
      <c r="N75" s="13">
        <f t="shared" si="15"/>
        <v>1283324.2533333343</v>
      </c>
    </row>
    <row r="76" spans="3:14" x14ac:dyDescent="0.25">
      <c r="C76" s="11">
        <v>47270</v>
      </c>
      <c r="D76" s="12">
        <v>13000000</v>
      </c>
      <c r="E76" s="16">
        <f t="shared" si="8"/>
        <v>650000000</v>
      </c>
      <c r="F76" s="13">
        <f t="shared" si="9"/>
        <v>1083333.3333333356</v>
      </c>
      <c r="G76" s="13">
        <f t="shared" si="10"/>
        <v>1300000</v>
      </c>
      <c r="H76" s="13">
        <f t="shared" si="11"/>
        <v>650000</v>
      </c>
      <c r="I76" s="13">
        <v>7</v>
      </c>
      <c r="J76" s="13">
        <v>2.08</v>
      </c>
      <c r="K76" s="13">
        <f t="shared" si="12"/>
        <v>650000</v>
      </c>
      <c r="L76" s="13">
        <f t="shared" si="13"/>
        <v>3033333.3333333358</v>
      </c>
      <c r="M76" s="13">
        <f t="shared" si="14"/>
        <v>650009.07999999996</v>
      </c>
      <c r="N76" s="13">
        <f t="shared" si="15"/>
        <v>2383324.2533333357</v>
      </c>
    </row>
    <row r="77" spans="3:14" x14ac:dyDescent="0.25">
      <c r="C77" s="11">
        <v>47300</v>
      </c>
      <c r="D77" s="12">
        <v>20000000</v>
      </c>
      <c r="E77" s="16">
        <f t="shared" si="8"/>
        <v>1000000000</v>
      </c>
      <c r="F77" s="13">
        <f t="shared" si="9"/>
        <v>1666666.66666667</v>
      </c>
      <c r="G77" s="13">
        <f t="shared" si="10"/>
        <v>2000000</v>
      </c>
      <c r="H77" s="13">
        <f t="shared" si="11"/>
        <v>1000000</v>
      </c>
      <c r="I77" s="13">
        <v>7</v>
      </c>
      <c r="J77" s="13">
        <v>2.08</v>
      </c>
      <c r="K77" s="13">
        <f t="shared" si="12"/>
        <v>1000000</v>
      </c>
      <c r="L77" s="13">
        <f t="shared" si="13"/>
        <v>4666666.6666666698</v>
      </c>
      <c r="M77" s="13">
        <f t="shared" si="14"/>
        <v>1000009.08</v>
      </c>
      <c r="N77" s="13">
        <f t="shared" si="15"/>
        <v>3666657.5866666697</v>
      </c>
    </row>
    <row r="78" spans="3:14" x14ac:dyDescent="0.25">
      <c r="C78" s="11">
        <v>47331</v>
      </c>
      <c r="D78" s="12">
        <v>36000000</v>
      </c>
      <c r="E78" s="16">
        <f t="shared" si="8"/>
        <v>1800000000</v>
      </c>
      <c r="F78" s="13">
        <f t="shared" si="9"/>
        <v>3000000.0000000061</v>
      </c>
      <c r="G78" s="13">
        <f t="shared" si="10"/>
        <v>3600000</v>
      </c>
      <c r="H78" s="13">
        <f t="shared" si="11"/>
        <v>1800000</v>
      </c>
      <c r="I78" s="13">
        <v>7</v>
      </c>
      <c r="J78" s="13">
        <v>2.08</v>
      </c>
      <c r="K78" s="13">
        <f t="shared" si="12"/>
        <v>1800000</v>
      </c>
      <c r="L78" s="13">
        <f t="shared" si="13"/>
        <v>8400000.0000000056</v>
      </c>
      <c r="M78" s="13">
        <f t="shared" si="14"/>
        <v>1800009.08</v>
      </c>
      <c r="N78" s="13">
        <f t="shared" si="15"/>
        <v>6599990.9200000055</v>
      </c>
    </row>
    <row r="79" spans="3:14" x14ac:dyDescent="0.25">
      <c r="C79" s="11">
        <v>47362</v>
      </c>
      <c r="D79" s="12">
        <v>55000000</v>
      </c>
      <c r="E79" s="16">
        <f t="shared" si="8"/>
        <v>2750000000</v>
      </c>
      <c r="F79" s="13">
        <f t="shared" si="9"/>
        <v>4583333.3333333423</v>
      </c>
      <c r="G79" s="13">
        <f t="shared" si="10"/>
        <v>5500000</v>
      </c>
      <c r="H79" s="13">
        <f t="shared" si="11"/>
        <v>2750000</v>
      </c>
      <c r="I79" s="13">
        <v>7</v>
      </c>
      <c r="J79" s="13">
        <v>2.08</v>
      </c>
      <c r="K79" s="13">
        <f t="shared" si="12"/>
        <v>2750000</v>
      </c>
      <c r="L79" s="13">
        <f t="shared" si="13"/>
        <v>12833333.333333343</v>
      </c>
      <c r="M79" s="13">
        <f t="shared" si="14"/>
        <v>2750009.08</v>
      </c>
      <c r="N79" s="13">
        <f t="shared" si="15"/>
        <v>10083324.253333343</v>
      </c>
    </row>
    <row r="80" spans="3:14" x14ac:dyDescent="0.25">
      <c r="C80" s="11">
        <v>47392</v>
      </c>
      <c r="D80" s="12">
        <v>75000000</v>
      </c>
      <c r="E80" s="16">
        <f t="shared" si="8"/>
        <v>3750000000</v>
      </c>
      <c r="F80" s="13">
        <f t="shared" si="9"/>
        <v>6250000.000000013</v>
      </c>
      <c r="G80" s="13">
        <f t="shared" si="10"/>
        <v>7500000</v>
      </c>
      <c r="H80" s="13">
        <f t="shared" si="11"/>
        <v>3750000</v>
      </c>
      <c r="I80" s="13">
        <v>7</v>
      </c>
      <c r="J80" s="13">
        <v>2.08</v>
      </c>
      <c r="K80" s="13">
        <f t="shared" si="12"/>
        <v>3750000</v>
      </c>
      <c r="L80" s="13">
        <f t="shared" si="13"/>
        <v>17500000.000000015</v>
      </c>
      <c r="M80" s="13">
        <f t="shared" si="14"/>
        <v>3750009.08</v>
      </c>
      <c r="N80" s="13">
        <f t="shared" si="15"/>
        <v>13749990.920000015</v>
      </c>
    </row>
    <row r="81" spans="3:14" x14ac:dyDescent="0.25">
      <c r="C81" s="11">
        <v>47423</v>
      </c>
      <c r="D81" s="12">
        <v>100000000</v>
      </c>
      <c r="E81" s="16">
        <f t="shared" si="8"/>
        <v>5000000000</v>
      </c>
      <c r="F81" s="13">
        <f t="shared" si="9"/>
        <v>8333333.3333333498</v>
      </c>
      <c r="G81" s="13">
        <f t="shared" si="10"/>
        <v>10000000</v>
      </c>
      <c r="H81" s="13">
        <f t="shared" si="11"/>
        <v>5000000</v>
      </c>
      <c r="I81" s="13">
        <v>7</v>
      </c>
      <c r="J81" s="13">
        <v>2.08</v>
      </c>
      <c r="K81" s="13">
        <f t="shared" si="12"/>
        <v>5000000</v>
      </c>
      <c r="L81" s="13">
        <f t="shared" si="13"/>
        <v>23333333.333333351</v>
      </c>
      <c r="M81" s="13">
        <f t="shared" si="14"/>
        <v>5000009.08</v>
      </c>
      <c r="N81" s="13">
        <f t="shared" si="15"/>
        <v>18333324.253333353</v>
      </c>
    </row>
    <row r="82" spans="3:14" x14ac:dyDescent="0.25">
      <c r="C82" s="11">
        <v>47453</v>
      </c>
      <c r="D82" s="12">
        <v>300000000</v>
      </c>
      <c r="E82" s="16">
        <f t="shared" si="8"/>
        <v>15000000000</v>
      </c>
      <c r="F82" s="13">
        <f t="shared" si="9"/>
        <v>25000000.000000052</v>
      </c>
      <c r="G82" s="13">
        <f t="shared" si="10"/>
        <v>30000000</v>
      </c>
      <c r="H82" s="13">
        <f t="shared" si="11"/>
        <v>15000000</v>
      </c>
      <c r="I82" s="13">
        <v>7</v>
      </c>
      <c r="J82" s="13">
        <v>2.08</v>
      </c>
      <c r="K82" s="13">
        <f t="shared" si="12"/>
        <v>15000000</v>
      </c>
      <c r="L82" s="13">
        <f t="shared" si="13"/>
        <v>70000000.00000006</v>
      </c>
      <c r="M82" s="13">
        <f t="shared" si="14"/>
        <v>15000009.08</v>
      </c>
      <c r="N82" s="13">
        <f t="shared" si="15"/>
        <v>54999990.920000061</v>
      </c>
    </row>
    <row r="83" spans="3:14" x14ac:dyDescent="0.25">
      <c r="C83" s="11">
        <v>47484</v>
      </c>
      <c r="D83" s="12">
        <v>700000000</v>
      </c>
      <c r="E83" s="16">
        <f t="shared" si="8"/>
        <v>35000000000</v>
      </c>
      <c r="F83" s="13">
        <f t="shared" si="9"/>
        <v>58333333.333333448</v>
      </c>
      <c r="G83" s="13">
        <f t="shared" si="10"/>
        <v>70000000</v>
      </c>
      <c r="H83" s="13">
        <f t="shared" si="11"/>
        <v>35000000</v>
      </c>
      <c r="I83" s="13">
        <v>7</v>
      </c>
      <c r="J83" s="13">
        <v>2.08</v>
      </c>
      <c r="K83" s="13">
        <f t="shared" si="12"/>
        <v>35000000</v>
      </c>
      <c r="L83" s="13">
        <f t="shared" si="13"/>
        <v>163333333.33333343</v>
      </c>
      <c r="M83" s="13">
        <f t="shared" si="14"/>
        <v>35000009.079999998</v>
      </c>
      <c r="N83" s="13">
        <f t="shared" si="15"/>
        <v>128333324.25333343</v>
      </c>
    </row>
    <row r="84" spans="3:14" x14ac:dyDescent="0.25">
      <c r="C84" s="11">
        <v>47515</v>
      </c>
      <c r="D84" s="12">
        <v>1000000000</v>
      </c>
      <c r="E84" s="16">
        <f t="shared" si="8"/>
        <v>50000000000</v>
      </c>
      <c r="F84" s="13">
        <f t="shared" si="9"/>
        <v>83333333.333333507</v>
      </c>
      <c r="G84" s="13">
        <f t="shared" si="10"/>
        <v>100000000</v>
      </c>
      <c r="H84" s="13">
        <f t="shared" si="11"/>
        <v>50000000</v>
      </c>
      <c r="I84" s="13">
        <v>7</v>
      </c>
      <c r="J84" s="13">
        <v>2.08</v>
      </c>
      <c r="K84" s="13">
        <f t="shared" si="12"/>
        <v>50000000</v>
      </c>
      <c r="L84" s="13">
        <f t="shared" si="13"/>
        <v>233333333.33333349</v>
      </c>
      <c r="M84" s="13">
        <f t="shared" si="14"/>
        <v>50000009.079999998</v>
      </c>
      <c r="N84" s="13">
        <f t="shared" si="15"/>
        <v>183333324.25333351</v>
      </c>
    </row>
    <row r="85" spans="3:14" x14ac:dyDescent="0.25">
      <c r="C85" s="11">
        <v>47543</v>
      </c>
      <c r="D85" s="12">
        <v>2300000000</v>
      </c>
      <c r="E85" s="16">
        <f t="shared" si="8"/>
        <v>115000000000</v>
      </c>
      <c r="F85" s="13">
        <f t="shared" si="9"/>
        <v>191666666.66666704</v>
      </c>
      <c r="G85" s="13">
        <f t="shared" si="10"/>
        <v>230000000</v>
      </c>
      <c r="H85" s="13">
        <f t="shared" si="11"/>
        <v>115000000</v>
      </c>
      <c r="I85" s="13">
        <v>7</v>
      </c>
      <c r="J85" s="13">
        <v>2.08</v>
      </c>
      <c r="K85" s="13">
        <f t="shared" si="12"/>
        <v>115000000</v>
      </c>
      <c r="L85" s="13">
        <f t="shared" si="13"/>
        <v>536666666.66666704</v>
      </c>
      <c r="M85" s="13">
        <f t="shared" si="14"/>
        <v>115000009.08</v>
      </c>
      <c r="N85" s="13">
        <f t="shared" si="15"/>
        <v>421666657.58666706</v>
      </c>
    </row>
    <row r="86" spans="3:14" x14ac:dyDescent="0.25">
      <c r="C86" s="11">
        <v>47574</v>
      </c>
      <c r="D86" s="12">
        <v>3300000000</v>
      </c>
      <c r="E86" s="16">
        <f t="shared" si="8"/>
        <v>165000000000</v>
      </c>
      <c r="F86" s="13">
        <f t="shared" si="9"/>
        <v>275000000.00000054</v>
      </c>
      <c r="G86" s="13">
        <f t="shared" si="10"/>
        <v>330000000</v>
      </c>
      <c r="H86" s="13">
        <f t="shared" si="11"/>
        <v>165000000</v>
      </c>
      <c r="I86" s="13">
        <v>7</v>
      </c>
      <c r="J86" s="13">
        <v>2.08</v>
      </c>
      <c r="K86" s="13">
        <f t="shared" si="12"/>
        <v>165000000</v>
      </c>
      <c r="L86" s="13">
        <f t="shared" si="13"/>
        <v>770000000.00000048</v>
      </c>
      <c r="M86" s="13">
        <f t="shared" si="14"/>
        <v>165000009.08000001</v>
      </c>
      <c r="N86" s="13">
        <f t="shared" si="15"/>
        <v>604999990.92000043</v>
      </c>
    </row>
    <row r="87" spans="3:14" x14ac:dyDescent="0.25">
      <c r="C87" s="11">
        <v>47604</v>
      </c>
      <c r="D87" s="12">
        <v>4300000000</v>
      </c>
      <c r="E87" s="16">
        <f t="shared" si="8"/>
        <v>215000000000</v>
      </c>
      <c r="F87" s="13">
        <f t="shared" si="9"/>
        <v>358333333.33333403</v>
      </c>
      <c r="G87" s="13">
        <f t="shared" si="10"/>
        <v>430000000</v>
      </c>
      <c r="H87" s="13">
        <f t="shared" si="11"/>
        <v>215000000</v>
      </c>
      <c r="I87" s="13">
        <v>7</v>
      </c>
      <c r="J87" s="13">
        <v>2.08</v>
      </c>
      <c r="K87" s="13">
        <f t="shared" si="12"/>
        <v>215000000</v>
      </c>
      <c r="L87" s="13">
        <f t="shared" si="13"/>
        <v>1003333333.333334</v>
      </c>
      <c r="M87" s="13">
        <f t="shared" si="14"/>
        <v>215000009.08000001</v>
      </c>
      <c r="N87" s="13">
        <f t="shared" si="15"/>
        <v>788333324.25333393</v>
      </c>
    </row>
    <row r="88" spans="3:14" x14ac:dyDescent="0.25">
      <c r="C88" s="11">
        <v>47635</v>
      </c>
      <c r="D88" s="12">
        <v>5300000000</v>
      </c>
      <c r="E88" s="16">
        <f t="shared" si="8"/>
        <v>265000000000</v>
      </c>
      <c r="F88" s="13">
        <f t="shared" si="9"/>
        <v>441666666.66666758</v>
      </c>
      <c r="G88" s="13">
        <f t="shared" si="10"/>
        <v>530000000</v>
      </c>
      <c r="H88" s="13">
        <f t="shared" si="11"/>
        <v>265000000</v>
      </c>
      <c r="I88" s="13">
        <v>7</v>
      </c>
      <c r="J88" s="13">
        <v>2.08</v>
      </c>
      <c r="K88" s="13">
        <f t="shared" si="12"/>
        <v>265000000</v>
      </c>
      <c r="L88" s="13">
        <f t="shared" si="13"/>
        <v>1236666666.6666675</v>
      </c>
      <c r="M88" s="13">
        <f t="shared" si="14"/>
        <v>265000009.08000001</v>
      </c>
      <c r="N88" s="13">
        <f t="shared" si="15"/>
        <v>971666657.58666742</v>
      </c>
    </row>
    <row r="89" spans="3:14" x14ac:dyDescent="0.25">
      <c r="C89" s="11">
        <v>47665</v>
      </c>
      <c r="D89" s="12">
        <v>6300000000</v>
      </c>
      <c r="E89" s="16">
        <f t="shared" si="8"/>
        <v>315000000000</v>
      </c>
      <c r="F89" s="13">
        <f t="shared" si="9"/>
        <v>525000000.00000107</v>
      </c>
      <c r="G89" s="13">
        <f t="shared" si="10"/>
        <v>630000000</v>
      </c>
      <c r="H89" s="13">
        <f t="shared" si="11"/>
        <v>315000000</v>
      </c>
      <c r="I89" s="13">
        <v>7</v>
      </c>
      <c r="J89" s="13">
        <v>2.08</v>
      </c>
      <c r="K89" s="13">
        <f t="shared" si="12"/>
        <v>315000000</v>
      </c>
      <c r="L89" s="13">
        <f t="shared" si="13"/>
        <v>1470000000.000001</v>
      </c>
      <c r="M89" s="13">
        <f t="shared" si="14"/>
        <v>315000009.07999998</v>
      </c>
      <c r="N89" s="13">
        <f t="shared" si="15"/>
        <v>1154999990.920001</v>
      </c>
    </row>
    <row r="90" spans="3:14" x14ac:dyDescent="0.25">
      <c r="C90" s="11">
        <v>47696</v>
      </c>
      <c r="D90" s="12">
        <v>7300000000</v>
      </c>
      <c r="E90" s="16">
        <f t="shared" si="8"/>
        <v>365000000000</v>
      </c>
      <c r="F90" s="13">
        <f t="shared" si="9"/>
        <v>608333333.33333457</v>
      </c>
      <c r="G90" s="13">
        <f t="shared" si="10"/>
        <v>730000000</v>
      </c>
      <c r="H90" s="13">
        <f t="shared" si="11"/>
        <v>365000000</v>
      </c>
      <c r="I90" s="13">
        <v>7</v>
      </c>
      <c r="J90" s="13">
        <v>2.08</v>
      </c>
      <c r="K90" s="13">
        <f t="shared" si="12"/>
        <v>365000000</v>
      </c>
      <c r="L90" s="13">
        <f t="shared" si="13"/>
        <v>1703333333.3333344</v>
      </c>
      <c r="M90" s="13">
        <f t="shared" si="14"/>
        <v>365000009.07999998</v>
      </c>
      <c r="N90" s="13">
        <f t="shared" si="15"/>
        <v>1338333324.2533345</v>
      </c>
    </row>
    <row r="91" spans="3:14" x14ac:dyDescent="0.25">
      <c r="C91" s="11">
        <v>47727</v>
      </c>
      <c r="D91" s="12">
        <v>8300000000</v>
      </c>
      <c r="E91" s="16">
        <f t="shared" si="8"/>
        <v>415000000000</v>
      </c>
      <c r="F91" s="13">
        <f t="shared" si="9"/>
        <v>691666666.66666806</v>
      </c>
      <c r="G91" s="13">
        <f t="shared" si="10"/>
        <v>830000000</v>
      </c>
      <c r="H91" s="13">
        <f t="shared" si="11"/>
        <v>415000000</v>
      </c>
      <c r="I91" s="13">
        <v>7</v>
      </c>
      <c r="J91" s="13">
        <v>2.08</v>
      </c>
      <c r="K91" s="13">
        <f t="shared" si="12"/>
        <v>415000000</v>
      </c>
      <c r="L91" s="13">
        <f t="shared" si="13"/>
        <v>1936666666.6666679</v>
      </c>
      <c r="M91" s="13">
        <f t="shared" si="14"/>
        <v>415000009.07999998</v>
      </c>
      <c r="N91" s="13">
        <f t="shared" si="15"/>
        <v>1521666657.586668</v>
      </c>
    </row>
    <row r="92" spans="3:14" x14ac:dyDescent="0.25">
      <c r="C92" s="11">
        <v>47757</v>
      </c>
      <c r="D92" s="12">
        <v>9300000000</v>
      </c>
      <c r="E92" s="16">
        <f t="shared" si="8"/>
        <v>465000000000</v>
      </c>
      <c r="F92" s="13">
        <f t="shared" si="9"/>
        <v>775000000.00000155</v>
      </c>
      <c r="G92" s="13">
        <f t="shared" si="10"/>
        <v>930000000</v>
      </c>
      <c r="H92" s="13">
        <f t="shared" si="11"/>
        <v>465000000</v>
      </c>
      <c r="I92" s="13">
        <v>7</v>
      </c>
      <c r="J92" s="13">
        <v>2.08</v>
      </c>
      <c r="K92" s="13">
        <f t="shared" si="12"/>
        <v>465000000</v>
      </c>
      <c r="L92" s="13">
        <f t="shared" si="13"/>
        <v>2170000000.0000014</v>
      </c>
      <c r="M92" s="13">
        <f t="shared" si="14"/>
        <v>465000009.07999998</v>
      </c>
      <c r="N92" s="13">
        <f t="shared" si="15"/>
        <v>1704999990.9200015</v>
      </c>
    </row>
    <row r="93" spans="3:14" x14ac:dyDescent="0.25">
      <c r="C93" s="11">
        <v>47788</v>
      </c>
      <c r="D93" s="12">
        <v>10300000000</v>
      </c>
      <c r="E93" s="16">
        <f t="shared" si="8"/>
        <v>515000000000</v>
      </c>
      <c r="F93" s="13">
        <f t="shared" si="9"/>
        <v>858333333.33333504</v>
      </c>
      <c r="G93" s="13">
        <f t="shared" si="10"/>
        <v>1030000000</v>
      </c>
      <c r="H93" s="13">
        <f t="shared" si="11"/>
        <v>515000000</v>
      </c>
      <c r="I93" s="13">
        <v>7</v>
      </c>
      <c r="J93" s="13">
        <v>2.08</v>
      </c>
      <c r="K93" s="13">
        <f t="shared" si="12"/>
        <v>515000000</v>
      </c>
      <c r="L93" s="13">
        <f t="shared" si="13"/>
        <v>2403333333.3333349</v>
      </c>
      <c r="M93" s="13">
        <f t="shared" si="14"/>
        <v>515000009.07999998</v>
      </c>
      <c r="N93" s="13">
        <f t="shared" si="15"/>
        <v>1888333324.253335</v>
      </c>
    </row>
    <row r="94" spans="3:14" x14ac:dyDescent="0.25">
      <c r="C94" s="11">
        <v>47818</v>
      </c>
      <c r="D94" s="12">
        <v>11300000000</v>
      </c>
      <c r="E94" s="16">
        <f t="shared" si="8"/>
        <v>565000000000</v>
      </c>
      <c r="F94" s="13">
        <f t="shared" si="9"/>
        <v>941666666.66666853</v>
      </c>
      <c r="G94" s="13">
        <f t="shared" si="10"/>
        <v>1130000000</v>
      </c>
      <c r="H94" s="13">
        <f t="shared" si="11"/>
        <v>565000000</v>
      </c>
      <c r="I94" s="13">
        <v>7</v>
      </c>
      <c r="J94" s="13">
        <v>2.08</v>
      </c>
      <c r="K94" s="13">
        <f t="shared" si="12"/>
        <v>565000000</v>
      </c>
      <c r="L94" s="13">
        <f t="shared" si="13"/>
        <v>2636666666.6666684</v>
      </c>
      <c r="M94" s="13">
        <f t="shared" si="14"/>
        <v>565000009.08000004</v>
      </c>
      <c r="N94" s="13">
        <f t="shared" si="15"/>
        <v>2071666657.5866685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Strategy</vt:lpstr>
      <vt:lpstr>Revenue</vt:lpstr>
      <vt:lpstr>Revenue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Kirtley</dc:creator>
  <cp:lastModifiedBy>Ashton Kirtley</cp:lastModifiedBy>
  <dcterms:created xsi:type="dcterms:W3CDTF">2024-11-13T16:52:10Z</dcterms:created>
  <dcterms:modified xsi:type="dcterms:W3CDTF">2024-11-15T22:57:35Z</dcterms:modified>
</cp:coreProperties>
</file>