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cup" sheetId="1" r:id="rId4"/>
    <sheet state="visible" name="vloockup" sheetId="2" r:id="rId5"/>
    <sheet state="visible" name="if" sheetId="3" r:id="rId6"/>
    <sheet state="visible" name="Custom list" sheetId="4" r:id="rId7"/>
    <sheet state="visible" name="Password_Protected" sheetId="5" r:id="rId8"/>
    <sheet state="visible" name="Table_dragDown" sheetId="6" r:id="rId9"/>
    <sheet state="visible" name="Smart_sum" sheetId="7" r:id="rId10"/>
    <sheet state="visible" name="FInd_highlight" sheetId="8" r:id="rId11"/>
    <sheet state="visible" name="Trick" sheetId="9" r:id="rId12"/>
    <sheet state="visible" name="Format_Painter &amp; Reapeat" sheetId="10" r:id="rId13"/>
    <sheet state="visible" name="Goal Seek Function-whatif" sheetId="11" r:id="rId14"/>
    <sheet state="visible" name="Date" sheetId="12" r:id="rId15"/>
    <sheet state="visible" name="Rank" sheetId="13" r:id="rId16"/>
    <sheet state="visible" name="Sheet14" sheetId="14" r:id="rId17"/>
  </sheets>
  <definedNames/>
  <calcPr/>
</workbook>
</file>

<file path=xl/sharedStrings.xml><?xml version="1.0" encoding="utf-8"?>
<sst xmlns="http://schemas.openxmlformats.org/spreadsheetml/2006/main" count="258" uniqueCount="164">
  <si>
    <t>Name</t>
  </si>
  <si>
    <t>Surname</t>
  </si>
  <si>
    <t>Age</t>
  </si>
  <si>
    <t>company</t>
  </si>
  <si>
    <t>city</t>
  </si>
  <si>
    <t>Company</t>
  </si>
  <si>
    <t>Ashish</t>
  </si>
  <si>
    <t>Singh</t>
  </si>
  <si>
    <t>Arcgate</t>
  </si>
  <si>
    <t>Udaipur</t>
  </si>
  <si>
    <t>Ankush</t>
  </si>
  <si>
    <t>Pokharna</t>
  </si>
  <si>
    <t>Jaipur</t>
  </si>
  <si>
    <t>Vlocup</t>
  </si>
  <si>
    <t>Manish</t>
  </si>
  <si>
    <t>Beniwal</t>
  </si>
  <si>
    <t>Ajmer</t>
  </si>
  <si>
    <t>Subham</t>
  </si>
  <si>
    <t>Kumawat</t>
  </si>
  <si>
    <t xml:space="preserve"> </t>
  </si>
  <si>
    <t>Kansoft</t>
  </si>
  <si>
    <t>Mehul</t>
  </si>
  <si>
    <t>IMB</t>
  </si>
  <si>
    <t>Semari</t>
  </si>
  <si>
    <t>Xlocup</t>
  </si>
  <si>
    <t>Raj</t>
  </si>
  <si>
    <t>Nested Xlocup</t>
  </si>
  <si>
    <t>Income Tax</t>
  </si>
  <si>
    <t>Auditing</t>
  </si>
  <si>
    <t>SM</t>
  </si>
  <si>
    <t>A</t>
  </si>
  <si>
    <t>D</t>
  </si>
  <si>
    <t>B</t>
  </si>
  <si>
    <t>C</t>
  </si>
  <si>
    <t xml:space="preserve"># in case we want to apply nested Xloocup for Subject </t>
  </si>
  <si>
    <t>City</t>
  </si>
  <si>
    <t xml:space="preserve">  # if formula</t>
  </si>
  <si>
    <t>mohit</t>
  </si>
  <si>
    <t>Ashish sir</t>
  </si>
  <si>
    <t xml:space="preserve">nanu </t>
  </si>
  <si>
    <t>Q2</t>
  </si>
  <si>
    <t>sarlary Benchmark</t>
  </si>
  <si>
    <t>category</t>
  </si>
  <si>
    <t>outstanding</t>
  </si>
  <si>
    <t>keep it going</t>
  </si>
  <si>
    <t># now we set the salary benchmark as parameter</t>
  </si>
  <si>
    <t>* nested if</t>
  </si>
  <si>
    <t>Custom list</t>
  </si>
  <si>
    <t xml:space="preserve"> i this case you type single name and drag it down and you observe that you get next month, week name</t>
  </si>
  <si>
    <t>January</t>
  </si>
  <si>
    <t>Friday</t>
  </si>
  <si>
    <t>February</t>
  </si>
  <si>
    <t>Saturday</t>
  </si>
  <si>
    <t>March</t>
  </si>
  <si>
    <t>Sunday</t>
  </si>
  <si>
    <t>April</t>
  </si>
  <si>
    <t>Monday</t>
  </si>
  <si>
    <t>May</t>
  </si>
  <si>
    <t>Tuesday</t>
  </si>
  <si>
    <t>June</t>
  </si>
  <si>
    <t>Wednesday</t>
  </si>
  <si>
    <t>July</t>
  </si>
  <si>
    <t>Thursday</t>
  </si>
  <si>
    <t>August</t>
  </si>
  <si>
    <t>2) Create our Own custom list</t>
  </si>
  <si>
    <t xml:space="preserve">file -&gt; option-&gt; advance-&gt;: general --&gt; "Edit custom list"    </t>
  </si>
  <si>
    <t>now you can add your own custom list</t>
  </si>
  <si>
    <t>3) Drag_down ---&gt;   ctrl + drag_down</t>
  </si>
  <si>
    <t>Password Protected Excel sheet:
Workbook sheet and data and 
provide permit to edit the particular 
"Shell" not full sheet</t>
  </si>
  <si>
    <t>select the cell --&gt;
"Ctrl + 1"</t>
  </si>
  <si>
    <t>"Ctrl + 1 " --&gt; for editable 
shell when the sheet is 
locked</t>
  </si>
  <si>
    <t>full sheet protect --&gt; Review + protect sheet</t>
  </si>
  <si>
    <t>Full wokbook --&gt; FIle --&gt; info --&gt; Protect workbook</t>
  </si>
  <si>
    <t>Put Raw data into 
Table</t>
  </si>
  <si>
    <t>---&gt; "Ctrl + T "</t>
  </si>
  <si>
    <t>Drag_Down</t>
  </si>
  <si>
    <t>jan</t>
  </si>
  <si>
    <t>ctrl + drag_down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</si>
  <si>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</si>
  <si>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</si>
  <si>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</si>
  <si>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</si>
  <si>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</si>
  <si>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</si>
  <si>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</si>
  <si>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</si>
  <si>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</si>
  <si>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Smart sum</t>
  </si>
  <si>
    <t xml:space="preserve">*=sum(slect the range) </t>
  </si>
  <si>
    <t xml:space="preserve">and </t>
  </si>
  <si>
    <t>* select the region and then  ---&gt; ALt + =</t>
  </si>
  <si>
    <t>Month</t>
  </si>
  <si>
    <t>P1- Sales</t>
  </si>
  <si>
    <t>P2-Sales</t>
  </si>
  <si>
    <t>P3-Sales</t>
  </si>
  <si>
    <t>Jan</t>
  </si>
  <si>
    <t>Feb</t>
  </si>
  <si>
    <t>Mar</t>
  </si>
  <si>
    <t>Apr</t>
  </si>
  <si>
    <t>Jun</t>
  </si>
  <si>
    <t>Sum</t>
  </si>
  <si>
    <t>Finding and Highlight and Filter</t>
  </si>
  <si>
    <t xml:space="preserve"> =  Ctrl+ shift+ L for filter</t>
  </si>
  <si>
    <t xml:space="preserve"> = ctrl F / ctrl H</t>
  </si>
  <si>
    <t>** Find Blank cell (eksath)</t>
  </si>
  <si>
    <t>select the full tabel and Data ---&gt; F5 ---&gt; special ----&gt; Blank</t>
  </si>
  <si>
    <t>*** Currency Symbol --- , rs</t>
  </si>
  <si>
    <t>** ctrl + shift + 4</t>
  </si>
  <si>
    <t xml:space="preserve"> search on the window ---&gt;
 Currency ---&gt; change the currency 
way display ---&gt; additional setting -----&gt;
 currency and number ---&gt;
[change teh sign and decimal value ]</t>
  </si>
  <si>
    <t>** 2)Reapeat Function</t>
  </si>
  <si>
    <t xml:space="preserve">--&gt; This will {Reapeat} the last Execution 
again and again </t>
  </si>
  <si>
    <t>F4 / Ctrl + y</t>
  </si>
  <si>
    <t xml:space="preserve">hello my name is ashish </t>
  </si>
  <si>
    <r>
      <rPr>
        <rFont val="Arial"/>
        <color theme="1"/>
      </rPr>
      <t xml:space="preserve">press ctrl y so it will repeat my work
--&gt;it </t>
    </r>
    <r>
      <rPr>
        <rFont val="Arial"/>
        <b/>
        <color theme="1"/>
      </rPr>
      <t>not</t>
    </r>
    <r>
      <rPr>
        <rFont val="Arial"/>
        <color theme="1"/>
      </rPr>
      <t xml:space="preserve"> work with function  </t>
    </r>
  </si>
  <si>
    <t xml:space="preserve">** Format Painter :- </t>
  </si>
  <si>
    <r>
      <rPr>
        <rFont val="Arial"/>
        <color theme="1"/>
      </rPr>
      <t xml:space="preserve">in case if we have the bunch 
of </t>
    </r>
    <r>
      <rPr>
        <rFont val="Arial"/>
        <b/>
        <color theme="1"/>
      </rPr>
      <t>paragraph</t>
    </r>
    <r>
      <rPr>
        <rFont val="Arial"/>
        <color theme="1"/>
      </rPr>
      <t xml:space="preserve"> and we want to bold 
the Letter</t>
    </r>
  </si>
  <si>
    <t>--&gt; so {first make single
word as bold "Ctrl+B"
then in Home --&gt; Clipboard--&gt; "brush"}</t>
  </si>
  <si>
    <t>Double click on the brush
--&gt; then we observe that we
"any word is click is automatically bold"</t>
  </si>
  <si>
    <t>** Goal seek function</t>
  </si>
  <si>
    <r>
      <rPr>
        <rFont val="Arial"/>
        <color theme="1"/>
      </rPr>
      <t>--&gt;</t>
    </r>
    <r>
      <rPr>
        <rFont val="Arial"/>
        <b/>
        <color theme="1"/>
      </rPr>
      <t xml:space="preserve"> what if</t>
    </r>
  </si>
  <si>
    <t xml:space="preserve">PMT -- financial Function--&gt; 
calculate payment for loan </t>
  </si>
  <si>
    <t>PMT = rate of interset/12, Peroid*12, -Loan</t>
  </si>
  <si>
    <t>Loan</t>
  </si>
  <si>
    <t>10,00,000</t>
  </si>
  <si>
    <t>Rate of interest</t>
  </si>
  <si>
    <t>Period</t>
  </si>
  <si>
    <t>PMT</t>
  </si>
  <si>
    <t>Data --&gt; What-if-Analysis----&gt; Goal Seek</t>
  </si>
  <si>
    <t>to calculate the interest rate or we want to fix the value 
ex:-  in this we want to fix the Pmt --5000 rs 
In this we can we can change the loan amount so rate of interest automatically calculate</t>
  </si>
  <si>
    <t>unists</t>
  </si>
  <si>
    <t>sale price</t>
  </si>
  <si>
    <t>Revenue</t>
  </si>
  <si>
    <t xml:space="preserve">  we can use -- Goal Seek using --&gt; what if analysis</t>
  </si>
  <si>
    <t>Start Date</t>
  </si>
  <si>
    <t>End Date</t>
  </si>
  <si>
    <t>Complete Year</t>
  </si>
  <si>
    <t>Completed Month</t>
  </si>
  <si>
    <t>Completed Days</t>
  </si>
  <si>
    <t>** datedif --- Year -"Y", Month --"M", days --&gt;"D"</t>
  </si>
  <si>
    <t>Difference b/w 2 dates---&gt;Year, Month, days</t>
  </si>
  <si>
    <t>year ---&gt; =datedif(starting date, ending date, "Y")</t>
  </si>
  <si>
    <r>
      <rPr>
        <rFont val="Arial"/>
        <color theme="1"/>
      </rPr>
      <t xml:space="preserve"># </t>
    </r>
    <r>
      <rPr>
        <rFont val="Arial"/>
        <b/>
        <color theme="1"/>
      </rPr>
      <t>Rank</t>
    </r>
  </si>
  <si>
    <t>** =Rank(cell, range,0/1)</t>
  </si>
  <si>
    <t>0- decending and 1 acending</t>
  </si>
  <si>
    <t>Marks</t>
  </si>
  <si>
    <t>Ranks acending</t>
  </si>
  <si>
    <t>Decending</t>
  </si>
  <si>
    <t>E</t>
  </si>
  <si>
    <t>F</t>
  </si>
  <si>
    <t>Principal and Interest Calculator</t>
  </si>
  <si>
    <t>Particulars</t>
  </si>
  <si>
    <t>values</t>
  </si>
  <si>
    <t>Rate</t>
  </si>
  <si>
    <t>Persent Value</t>
  </si>
  <si>
    <t>Future Value</t>
  </si>
  <si>
    <t>Type</t>
  </si>
  <si>
    <t>Formula Used Result</t>
  </si>
  <si>
    <t>Principal Component</t>
  </si>
  <si>
    <t>PPMT</t>
  </si>
  <si>
    <t>Interest Component</t>
  </si>
  <si>
    <t>IPMT</t>
  </si>
  <si>
    <t>ppmt</t>
  </si>
  <si>
    <t>rate/12,Period,number of peroid, peresent value, future value,type</t>
  </si>
  <si>
    <t>ipmt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</si>
</sst>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£-809]#,##0.00"/>
    <numFmt numFmtId="165" formatCode="dd-mm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57BB8A"/>
        <bgColor rgb="FF57BB8A"/>
      </patternFill>
    </fill>
    <fill>
      <patternFill patternType="solid">
        <fgColor theme="7"/>
        <bgColor theme="7"/>
      </patternFill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1" fillId="3" fontId="2" numFmtId="0" xfId="0" applyAlignment="1" applyBorder="1" applyFont="1">
      <alignment horizontal="left" readingOrder="0"/>
    </xf>
    <xf borderId="0" fillId="0" fontId="2" numFmtId="164" xfId="0" applyAlignment="1" applyFont="1" applyNumberFormat="1">
      <alignment readingOrder="0"/>
    </xf>
    <xf borderId="1" fillId="0" fontId="2" numFmtId="9" xfId="0" applyAlignment="1" applyBorder="1" applyFont="1" applyNumberFormat="1">
      <alignment readingOrder="0"/>
    </xf>
    <xf borderId="0" fillId="6" fontId="1" numFmtId="0" xfId="0" applyAlignment="1" applyFill="1" applyFont="1">
      <alignment readingOrder="0"/>
    </xf>
    <xf borderId="0" fillId="0" fontId="2" numFmtId="164" xfId="0" applyFont="1" applyNumberFormat="1"/>
    <xf borderId="1" fillId="0" fontId="2" numFmtId="165" xfId="0" applyAlignment="1" applyBorder="1" applyFont="1" applyNumberFormat="1">
      <alignment readingOrder="0"/>
    </xf>
    <xf borderId="1" fillId="7" fontId="2" numFmtId="0" xfId="0" applyAlignment="1" applyBorder="1" applyFill="1" applyFont="1">
      <alignment readingOrder="0"/>
    </xf>
    <xf borderId="1" fillId="0" fontId="2" numFmtId="10" xfId="0" applyAlignment="1" applyBorder="1" applyFont="1" applyNumberFormat="1">
      <alignment readingOrder="0"/>
    </xf>
    <xf borderId="1" fillId="8" fontId="2" numFmtId="0" xfId="0" applyAlignment="1" applyBorder="1" applyFill="1" applyFont="1">
      <alignment readingOrder="0"/>
    </xf>
    <xf borderId="1" fillId="8" fontId="2" numFmtId="0" xfId="0" applyBorder="1" applyFont="1"/>
    <xf borderId="1" fillId="0" fontId="2" numFmtId="164" xfId="0" applyBorder="1" applyFont="1" applyNumberFormat="1"/>
  </cellXfs>
  <cellStyles count="1">
    <cellStyle xfId="0" name="Normal" builtinId="0"/>
  </cellStyles>
  <dxfs count="7">
    <dxf>
      <font/>
      <fill>
        <patternFill patternType="solid">
          <fgColor rgb="FFB7E1CD"/>
          <bgColor rgb="FFB7E1CD"/>
        </patternFill>
      </fill>
      <border/>
    </dxf>
    <dxf>
      <font>
        <b/>
      </font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1C4587"/>
          <bgColor rgb="FF1C4587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assword_Protected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" displayName="Table_1" id="1">
  <tableColumns count="1">
    <tableColumn name="Column1" id="1"/>
  </tableColumns>
  <tableStyleInfo name="Password_Protecte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G1" s="3" t="s">
        <v>0</v>
      </c>
      <c r="H1" s="3" t="s">
        <v>5</v>
      </c>
    </row>
    <row r="2">
      <c r="A2" s="4" t="s">
        <v>6</v>
      </c>
      <c r="B2" s="4" t="s">
        <v>7</v>
      </c>
      <c r="C2" s="4">
        <v>23.0</v>
      </c>
      <c r="D2" s="4" t="s">
        <v>8</v>
      </c>
      <c r="E2" s="4" t="s">
        <v>9</v>
      </c>
      <c r="F2" s="4"/>
      <c r="G2" s="5" t="s">
        <v>10</v>
      </c>
      <c r="H2" s="6" t="str">
        <f>VLOOKUP(G2,A2:D6,4,0)</f>
        <v>Arcgate</v>
      </c>
    </row>
    <row r="3">
      <c r="A3" s="4" t="s">
        <v>10</v>
      </c>
      <c r="B3" s="4" t="s">
        <v>11</v>
      </c>
      <c r="C3" s="7">
        <v>23.0</v>
      </c>
      <c r="D3" s="4" t="s">
        <v>8</v>
      </c>
      <c r="E3" s="4" t="s">
        <v>12</v>
      </c>
      <c r="G3" s="5" t="s">
        <v>6</v>
      </c>
      <c r="H3" s="6" t="str">
        <f>VLOOKUP(G3,A1:D7,4,0)</f>
        <v>Arcgate</v>
      </c>
      <c r="I3" s="4" t="s">
        <v>13</v>
      </c>
    </row>
    <row r="4">
      <c r="A4" s="4" t="s">
        <v>14</v>
      </c>
      <c r="B4" s="4" t="s">
        <v>15</v>
      </c>
      <c r="C4" s="4">
        <v>25.0</v>
      </c>
      <c r="D4" s="4" t="s">
        <v>8</v>
      </c>
      <c r="E4" s="4" t="s">
        <v>16</v>
      </c>
      <c r="G4" s="5" t="s">
        <v>14</v>
      </c>
      <c r="H4" s="6" t="str">
        <f>VLOOKUP(G4,A4:D8,4,0)</f>
        <v>Arcgate</v>
      </c>
    </row>
    <row r="5">
      <c r="A5" s="4" t="s">
        <v>17</v>
      </c>
      <c r="B5" s="4" t="s">
        <v>18</v>
      </c>
      <c r="C5" s="4" t="s">
        <v>19</v>
      </c>
      <c r="D5" s="4" t="s">
        <v>20</v>
      </c>
      <c r="E5" s="4" t="s">
        <v>9</v>
      </c>
      <c r="G5" s="5" t="s">
        <v>17</v>
      </c>
      <c r="H5" s="6" t="str">
        <f t="shared" ref="H5:H6" si="1">VLOOKUP(G5, $A$5:$D$9, 4, FALSE)</f>
        <v>Kansoft</v>
      </c>
    </row>
    <row r="6">
      <c r="A6" s="4" t="s">
        <v>21</v>
      </c>
      <c r="B6" s="4" t="s">
        <v>7</v>
      </c>
      <c r="C6" s="4">
        <v>27.0</v>
      </c>
      <c r="D6" s="4" t="s">
        <v>22</v>
      </c>
      <c r="E6" s="4" t="s">
        <v>23</v>
      </c>
      <c r="G6" s="5" t="s">
        <v>21</v>
      </c>
      <c r="H6" s="6" t="str">
        <f t="shared" si="1"/>
        <v>IMB</v>
      </c>
    </row>
    <row r="12">
      <c r="G12" s="4" t="s">
        <v>24</v>
      </c>
    </row>
    <row r="14">
      <c r="G14" s="4" t="s">
        <v>14</v>
      </c>
      <c r="H14" s="8" t="str">
        <f t="shared" ref="H14:H18" si="2">XLOOKUP(G14,$A$2:$A$6,$E$2:$E$6,"value not occur")</f>
        <v>Ajmer</v>
      </c>
    </row>
    <row r="15">
      <c r="G15" s="4" t="s">
        <v>17</v>
      </c>
      <c r="H15" s="8" t="str">
        <f t="shared" si="2"/>
        <v>Udaipur</v>
      </c>
    </row>
    <row r="16">
      <c r="G16" s="4" t="s">
        <v>6</v>
      </c>
      <c r="H16" s="8" t="str">
        <f t="shared" si="2"/>
        <v>Udaipur</v>
      </c>
    </row>
    <row r="17">
      <c r="G17" s="4" t="s">
        <v>10</v>
      </c>
      <c r="H17" s="8" t="str">
        <f t="shared" si="2"/>
        <v>Jaipur</v>
      </c>
    </row>
    <row r="18">
      <c r="G18" s="4" t="s">
        <v>25</v>
      </c>
      <c r="H18" s="8" t="str">
        <f t="shared" si="2"/>
        <v>value not occur</v>
      </c>
    </row>
    <row r="19">
      <c r="A19" s="4" t="s">
        <v>6</v>
      </c>
    </row>
    <row r="20">
      <c r="A20" s="4" t="s">
        <v>21</v>
      </c>
    </row>
    <row r="21">
      <c r="A21" s="4" t="str">
        <f t="shared" ref="A21:A22" si="3">XLOOKUP(A19,A2:A6,B2:E6)</f>
        <v>Singh</v>
      </c>
      <c r="B21" s="8">
        <v>23.0</v>
      </c>
      <c r="C21" s="8" t="s">
        <v>8</v>
      </c>
      <c r="D21" s="8" t="s">
        <v>9</v>
      </c>
    </row>
    <row r="22">
      <c r="A22" s="4" t="str">
        <f t="shared" si="3"/>
        <v>Singh</v>
      </c>
      <c r="B22" s="8">
        <v>27.0</v>
      </c>
      <c r="C22" s="8" t="s">
        <v>22</v>
      </c>
      <c r="D22" s="8" t="s">
        <v>23</v>
      </c>
    </row>
    <row r="23">
      <c r="A23" s="4"/>
    </row>
    <row r="28" ht="21.75" customHeight="1">
      <c r="A28" s="9" t="s">
        <v>26</v>
      </c>
    </row>
    <row r="30">
      <c r="A30" s="10" t="s">
        <v>0</v>
      </c>
      <c r="B30" s="10" t="s">
        <v>27</v>
      </c>
      <c r="C30" s="10" t="s">
        <v>28</v>
      </c>
      <c r="D30" s="10" t="s">
        <v>29</v>
      </c>
      <c r="G30" s="11" t="s">
        <v>0</v>
      </c>
      <c r="H30" s="11" t="s">
        <v>27</v>
      </c>
    </row>
    <row r="31">
      <c r="A31" s="5" t="s">
        <v>30</v>
      </c>
      <c r="B31" s="5">
        <v>83.0</v>
      </c>
      <c r="C31" s="5">
        <v>88.0</v>
      </c>
      <c r="D31" s="5">
        <v>981.0</v>
      </c>
      <c r="G31" s="12" t="s">
        <v>31</v>
      </c>
      <c r="H31" s="8">
        <f t="shared" ref="H31:H33" si="4">XLOOKUP(G31,A31:A34,B31:B34)</f>
        <v>60</v>
      </c>
    </row>
    <row r="32">
      <c r="A32" s="5" t="s">
        <v>32</v>
      </c>
      <c r="B32" s="5">
        <v>75.0</v>
      </c>
      <c r="C32" s="5">
        <v>89.0</v>
      </c>
      <c r="D32" s="5">
        <v>67.0</v>
      </c>
      <c r="G32" s="12" t="s">
        <v>33</v>
      </c>
      <c r="H32" s="8">
        <f t="shared" si="4"/>
        <v>67</v>
      </c>
    </row>
    <row r="33">
      <c r="A33" s="5" t="s">
        <v>33</v>
      </c>
      <c r="B33" s="5">
        <v>67.0</v>
      </c>
      <c r="C33" s="5">
        <v>65.0</v>
      </c>
      <c r="D33" s="5">
        <v>76.0</v>
      </c>
      <c r="G33" s="4" t="s">
        <v>31</v>
      </c>
      <c r="H33" s="8">
        <f t="shared" si="4"/>
        <v>60</v>
      </c>
    </row>
    <row r="34">
      <c r="A34" s="5" t="s">
        <v>31</v>
      </c>
      <c r="B34" s="5">
        <v>60.0</v>
      </c>
      <c r="C34" s="5">
        <v>81.0</v>
      </c>
      <c r="D34" s="5">
        <v>80.0</v>
      </c>
    </row>
    <row r="35">
      <c r="G35" s="4" t="s">
        <v>34</v>
      </c>
    </row>
    <row r="38">
      <c r="A38" s="13" t="s">
        <v>0</v>
      </c>
      <c r="B38" s="13" t="s">
        <v>29</v>
      </c>
    </row>
    <row r="39">
      <c r="A39" s="5" t="s">
        <v>33</v>
      </c>
      <c r="B39" s="6" t="str">
        <f t="shared" ref="B39:B40" si="5">VLOOKUP(B38,B30:D30,XLOOKUP(A39,A31:A34,B31:D34))</f>
        <v>#REF!</v>
      </c>
    </row>
    <row r="40">
      <c r="A40" s="5" t="s">
        <v>30</v>
      </c>
      <c r="B40" s="6" t="str">
        <f t="shared" si="5"/>
        <v>#N/A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35</v>
      </c>
    </row>
    <row r="2">
      <c r="A2" s="4" t="s">
        <v>14</v>
      </c>
      <c r="B2" s="8" t="str">
        <f>VLOOKUP(A2,Xloocup!2:6,5,0)</f>
        <v>Ajmer</v>
      </c>
    </row>
    <row r="3">
      <c r="A3" s="4" t="s">
        <v>10</v>
      </c>
      <c r="B3" s="8" t="str">
        <f>VLOOKUP(A3,Xloocup!3:7,5,0)</f>
        <v>Jaipur</v>
      </c>
    </row>
    <row r="4">
      <c r="A4" s="4" t="s">
        <v>6</v>
      </c>
      <c r="B4" s="8" t="str">
        <f>VLOOKUP(A4,Xloocup!1:8,5,0)</f>
        <v>Udaipur</v>
      </c>
    </row>
    <row r="5">
      <c r="A5" s="4" t="s">
        <v>17</v>
      </c>
      <c r="B5" s="8" t="str">
        <f>VLOOKUP(A5,Xloocup!5:9,5,0)</f>
        <v>Udaipur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2.0" topLeftCell="M1" activePane="topRight" state="frozen"/>
      <selection activeCell="N2" sqref="N2" pane="topRight"/>
    </sheetView>
  </sheetViews>
  <sheetFormatPr customHeight="1" defaultColWidth="12.63" defaultRowHeight="15.75"/>
  <cols>
    <col customWidth="1" min="3" max="3" width="15.25"/>
  </cols>
  <sheetData>
    <row r="1">
      <c r="A1" s="4" t="s">
        <v>36</v>
      </c>
    </row>
    <row r="2">
      <c r="B2" s="4" t="s">
        <v>19</v>
      </c>
      <c r="C2" s="4">
        <v>42000.0</v>
      </c>
    </row>
    <row r="3">
      <c r="A3" s="7" t="s">
        <v>6</v>
      </c>
      <c r="B3" s="7">
        <v>45000.0</v>
      </c>
      <c r="C3" s="14" t="str">
        <f t="shared" ref="C3:C8" si="1">IF(B3&gt;$C$2,"Greater","Smaller")</f>
        <v>Greater</v>
      </c>
    </row>
    <row r="4">
      <c r="A4" s="4" t="s">
        <v>10</v>
      </c>
      <c r="B4" s="4">
        <v>45000.0</v>
      </c>
      <c r="C4" s="8" t="str">
        <f t="shared" si="1"/>
        <v>Greater</v>
      </c>
    </row>
    <row r="5">
      <c r="A5" s="4" t="s">
        <v>37</v>
      </c>
      <c r="B5" s="4">
        <v>52000.0</v>
      </c>
      <c r="C5" s="8" t="str">
        <f t="shared" si="1"/>
        <v>Greater</v>
      </c>
    </row>
    <row r="6">
      <c r="A6" s="4" t="s">
        <v>38</v>
      </c>
      <c r="B6" s="4">
        <v>65000.0</v>
      </c>
      <c r="C6" s="8" t="str">
        <f t="shared" si="1"/>
        <v>Greater</v>
      </c>
    </row>
    <row r="7">
      <c r="A7" s="4" t="s">
        <v>21</v>
      </c>
      <c r="B7" s="4">
        <v>35000.0</v>
      </c>
      <c r="C7" s="8" t="str">
        <f t="shared" si="1"/>
        <v>Smaller</v>
      </c>
    </row>
    <row r="8">
      <c r="A8" s="4" t="s">
        <v>39</v>
      </c>
      <c r="B8" s="4">
        <v>30000.0</v>
      </c>
      <c r="C8" s="8" t="str">
        <f t="shared" si="1"/>
        <v>Smaller</v>
      </c>
    </row>
    <row r="12">
      <c r="A12" s="4" t="s">
        <v>40</v>
      </c>
    </row>
    <row r="14">
      <c r="B14" s="4" t="s">
        <v>41</v>
      </c>
      <c r="C14" s="4">
        <v>50000.0</v>
      </c>
    </row>
    <row r="15">
      <c r="B15" s="4" t="s">
        <v>42</v>
      </c>
      <c r="C15" s="4" t="s">
        <v>43</v>
      </c>
    </row>
    <row r="16">
      <c r="C16" s="4" t="s">
        <v>44</v>
      </c>
    </row>
    <row r="19">
      <c r="C19" s="4" t="s">
        <v>19</v>
      </c>
    </row>
    <row r="20">
      <c r="B20" s="7" t="s">
        <v>6</v>
      </c>
      <c r="C20" s="7">
        <v>45000.0</v>
      </c>
      <c r="D20" s="8" t="str">
        <f t="shared" ref="D20:D25" si="2">IF(C20&gt;$C$14,$C$15,$C$16)</f>
        <v>keep it going</v>
      </c>
      <c r="E20" s="4" t="s">
        <v>45</v>
      </c>
    </row>
    <row r="21">
      <c r="B21" s="4" t="s">
        <v>10</v>
      </c>
      <c r="C21" s="4">
        <v>45000.0</v>
      </c>
      <c r="D21" s="8" t="str">
        <f t="shared" si="2"/>
        <v>keep it going</v>
      </c>
    </row>
    <row r="22">
      <c r="B22" s="4" t="s">
        <v>37</v>
      </c>
      <c r="C22" s="4">
        <v>52000.0</v>
      </c>
      <c r="D22" s="8" t="str">
        <f t="shared" si="2"/>
        <v>outstanding</v>
      </c>
    </row>
    <row r="23">
      <c r="B23" s="4" t="s">
        <v>38</v>
      </c>
      <c r="C23" s="4">
        <v>65000.0</v>
      </c>
      <c r="D23" s="8" t="str">
        <f t="shared" si="2"/>
        <v>outstanding</v>
      </c>
    </row>
    <row r="24">
      <c r="B24" s="4" t="s">
        <v>21</v>
      </c>
      <c r="C24" s="4">
        <v>35000.0</v>
      </c>
      <c r="D24" s="8" t="str">
        <f t="shared" si="2"/>
        <v>keep it going</v>
      </c>
    </row>
    <row r="25">
      <c r="B25" s="4" t="s">
        <v>39</v>
      </c>
      <c r="C25" s="4">
        <v>30000.0</v>
      </c>
      <c r="D25" s="8" t="str">
        <f t="shared" si="2"/>
        <v>keep it going</v>
      </c>
    </row>
    <row r="28">
      <c r="A28" s="4" t="s">
        <v>46</v>
      </c>
    </row>
  </sheetData>
  <conditionalFormatting sqref="C3:C8">
    <cfRule type="notContainsBlanks" dxfId="0" priority="1">
      <formula>LEN(TRIM(C3))&gt;0</formula>
    </cfRule>
  </conditionalFormatting>
  <conditionalFormatting sqref="C3:C8">
    <cfRule type="expression" dxfId="1" priority="2">
      <formula>"keep try"</formula>
    </cfRule>
  </conditionalFormatting>
  <conditionalFormatting sqref="C3:C8">
    <cfRule type="colorScale" priority="3">
      <colorScale>
        <cfvo type="min"/>
        <cfvo type="max"/>
        <color rgb="FF57BB8A"/>
        <color rgb="FFFFFFFF"/>
      </colorScale>
    </cfRule>
  </conditionalFormatting>
  <conditionalFormatting sqref="C3:C8">
    <cfRule type="beginsWith" dxfId="2" priority="4" operator="beginsWith" text="Keep try">
      <formula>LEFT((C3),LEN("Keep try"))=("Keep try")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2" max="2" width="78.0"/>
  </cols>
  <sheetData>
    <row r="1">
      <c r="A1" s="4" t="s">
        <v>47</v>
      </c>
      <c r="B1" s="4" t="s">
        <v>48</v>
      </c>
    </row>
    <row r="4">
      <c r="A4" s="4" t="s">
        <v>49</v>
      </c>
      <c r="B4" s="4" t="s">
        <v>50</v>
      </c>
    </row>
    <row r="5">
      <c r="A5" s="4" t="s">
        <v>51</v>
      </c>
      <c r="B5" s="4" t="s">
        <v>52</v>
      </c>
    </row>
    <row r="6">
      <c r="A6" s="4" t="s">
        <v>53</v>
      </c>
      <c r="B6" s="4" t="s">
        <v>54</v>
      </c>
    </row>
    <row r="7">
      <c r="A7" s="4" t="s">
        <v>55</v>
      </c>
      <c r="B7" s="4" t="s">
        <v>56</v>
      </c>
    </row>
    <row r="8">
      <c r="A8" s="4" t="s">
        <v>57</v>
      </c>
      <c r="B8" s="4" t="s">
        <v>58</v>
      </c>
    </row>
    <row r="9">
      <c r="A9" s="4" t="s">
        <v>59</v>
      </c>
      <c r="B9" s="4" t="s">
        <v>60</v>
      </c>
    </row>
    <row r="10">
      <c r="A10" s="4" t="s">
        <v>61</v>
      </c>
      <c r="B10" s="4" t="s">
        <v>62</v>
      </c>
    </row>
    <row r="11">
      <c r="A11" s="4" t="s">
        <v>63</v>
      </c>
    </row>
    <row r="14">
      <c r="A14" s="4" t="s">
        <v>64</v>
      </c>
    </row>
    <row r="16">
      <c r="A16" s="4" t="s">
        <v>65</v>
      </c>
      <c r="B16" s="4" t="s">
        <v>66</v>
      </c>
    </row>
    <row r="19">
      <c r="A19" s="4" t="s">
        <v>67</v>
      </c>
    </row>
    <row r="21">
      <c r="A21" s="4" t="s">
        <v>49</v>
      </c>
      <c r="B21" s="4" t="s">
        <v>56</v>
      </c>
    </row>
    <row r="22">
      <c r="A22" s="4" t="s">
        <v>49</v>
      </c>
      <c r="B22" s="4" t="s">
        <v>56</v>
      </c>
    </row>
    <row r="23">
      <c r="A23" s="4" t="s">
        <v>49</v>
      </c>
      <c r="B23" s="4" t="s">
        <v>56</v>
      </c>
    </row>
    <row r="24">
      <c r="A24" s="4" t="s">
        <v>49</v>
      </c>
      <c r="B24" s="4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13.63"/>
    <col customWidth="1" min="3" max="3" width="19.38"/>
  </cols>
  <sheetData>
    <row r="1">
      <c r="A1" s="4" t="s">
        <v>68</v>
      </c>
      <c r="B1" s="4" t="s">
        <v>69</v>
      </c>
      <c r="C1" s="4" t="s">
        <v>70</v>
      </c>
    </row>
    <row r="4">
      <c r="A4" s="15" t="s">
        <v>71</v>
      </c>
    </row>
    <row r="7">
      <c r="A7" s="4" t="s">
        <v>72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3" max="3" width="13.38"/>
    <col customWidth="1" min="4" max="4" width="10.0"/>
  </cols>
  <sheetData>
    <row r="1">
      <c r="A1" s="4" t="s">
        <v>73</v>
      </c>
      <c r="B1" s="4" t="s">
        <v>74</v>
      </c>
    </row>
    <row r="5">
      <c r="A5" s="4" t="s">
        <v>75</v>
      </c>
    </row>
    <row r="7">
      <c r="B7" s="4" t="s">
        <v>76</v>
      </c>
      <c r="C7" s="4" t="s">
        <v>77</v>
      </c>
      <c r="D7" s="4" t="s">
        <v>76</v>
      </c>
    </row>
    <row r="8">
      <c r="B8" s="4" t="s">
        <v>78</v>
      </c>
      <c r="D8" s="4" t="s">
        <v>76</v>
      </c>
    </row>
    <row r="9">
      <c r="B9" s="4" t="s">
        <v>79</v>
      </c>
      <c r="D9" s="4" t="s">
        <v>76</v>
      </c>
    </row>
    <row r="10">
      <c r="B10" s="4" t="s">
        <v>80</v>
      </c>
      <c r="D10" s="4" t="s">
        <v>76</v>
      </c>
    </row>
    <row r="11">
      <c r="B11" s="4" t="s">
        <v>81</v>
      </c>
      <c r="D11" s="4" t="s">
        <v>76</v>
      </c>
    </row>
    <row r="12">
      <c r="B12" s="4" t="s">
        <v>82</v>
      </c>
    </row>
    <row r="13">
      <c r="B13" s="4" t="s">
        <v>83</v>
      </c>
    </row>
    <row r="14">
      <c r="B14" s="4" t="s">
        <v>84</v>
      </c>
    </row>
    <row r="15">
      <c r="B15" s="4" t="s">
        <v>85</v>
      </c>
    </row>
    <row r="16">
      <c r="B16" s="4" t="s">
        <v>86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87</v>
      </c>
      <c r="B1" s="4" t="s">
        <v>88</v>
      </c>
      <c r="D1" s="4" t="s">
        <v>89</v>
      </c>
      <c r="E1" s="4" t="s">
        <v>90</v>
      </c>
    </row>
    <row r="5">
      <c r="B5" s="16" t="s">
        <v>91</v>
      </c>
      <c r="C5" s="16" t="s">
        <v>92</v>
      </c>
      <c r="D5" s="16" t="s">
        <v>93</v>
      </c>
      <c r="E5" s="16" t="s">
        <v>94</v>
      </c>
    </row>
    <row r="6">
      <c r="B6" s="5" t="s">
        <v>95</v>
      </c>
      <c r="C6" s="5">
        <v>125.0</v>
      </c>
      <c r="D6" s="5">
        <v>698.0</v>
      </c>
      <c r="E6" s="5">
        <v>888.0</v>
      </c>
      <c r="F6" s="8">
        <f t="shared" ref="F6:F11" si="1">SUM(C6:E6)</f>
        <v>1711</v>
      </c>
    </row>
    <row r="7">
      <c r="B7" s="5" t="s">
        <v>96</v>
      </c>
      <c r="C7" s="5">
        <v>552.0</v>
      </c>
      <c r="D7" s="5">
        <v>854.0</v>
      </c>
      <c r="E7" s="5">
        <v>74.0</v>
      </c>
      <c r="F7" s="8">
        <f t="shared" si="1"/>
        <v>1480</v>
      </c>
    </row>
    <row r="8">
      <c r="B8" s="5" t="s">
        <v>97</v>
      </c>
      <c r="C8" s="5">
        <v>144.0</v>
      </c>
      <c r="D8" s="5">
        <v>547.0</v>
      </c>
      <c r="E8" s="5">
        <v>55.0</v>
      </c>
      <c r="F8" s="8">
        <f t="shared" si="1"/>
        <v>746</v>
      </c>
    </row>
    <row r="9">
      <c r="B9" s="5" t="s">
        <v>98</v>
      </c>
      <c r="C9" s="5">
        <v>456.0</v>
      </c>
      <c r="D9" s="5">
        <v>125.0</v>
      </c>
      <c r="E9" s="5">
        <v>123.0</v>
      </c>
      <c r="F9" s="8">
        <f t="shared" si="1"/>
        <v>704</v>
      </c>
    </row>
    <row r="10">
      <c r="B10" s="5" t="s">
        <v>57</v>
      </c>
      <c r="C10" s="5">
        <v>852.0</v>
      </c>
      <c r="D10" s="5">
        <v>452.0</v>
      </c>
      <c r="E10" s="5">
        <v>147.0</v>
      </c>
      <c r="F10" s="8">
        <f t="shared" si="1"/>
        <v>1451</v>
      </c>
    </row>
    <row r="11">
      <c r="B11" s="5" t="s">
        <v>99</v>
      </c>
      <c r="C11" s="5">
        <v>159.0</v>
      </c>
      <c r="D11" s="5">
        <v>147.0</v>
      </c>
      <c r="E11" s="5">
        <v>852.0</v>
      </c>
      <c r="F11" s="8">
        <f t="shared" si="1"/>
        <v>1158</v>
      </c>
    </row>
    <row r="12">
      <c r="B12" s="4" t="s">
        <v>100</v>
      </c>
      <c r="C12" s="8">
        <f t="shared" ref="C12:E12" si="2">SUM(C6:C11)</f>
        <v>2288</v>
      </c>
      <c r="D12" s="8">
        <f t="shared" si="2"/>
        <v>2823</v>
      </c>
      <c r="E12" s="8">
        <f t="shared" si="2"/>
        <v>2139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8.88"/>
  </cols>
  <sheetData>
    <row r="1">
      <c r="A1" s="4" t="s">
        <v>101</v>
      </c>
      <c r="B1" s="4" t="s">
        <v>102</v>
      </c>
      <c r="C1" s="4" t="s">
        <v>103</v>
      </c>
    </row>
    <row r="5">
      <c r="A5" s="16" t="s">
        <v>91</v>
      </c>
      <c r="B5" s="16" t="s">
        <v>92</v>
      </c>
      <c r="C5" s="16" t="s">
        <v>93</v>
      </c>
      <c r="D5" s="16" t="s">
        <v>94</v>
      </c>
    </row>
    <row r="6">
      <c r="A6" s="5" t="s">
        <v>95</v>
      </c>
      <c r="B6" s="5">
        <v>125.0</v>
      </c>
      <c r="C6" s="5">
        <v>698.0</v>
      </c>
      <c r="D6" s="5">
        <v>888.0</v>
      </c>
      <c r="E6" s="8">
        <f t="shared" ref="E6:E11" si="1">SUM(B6:D6)</f>
        <v>1711</v>
      </c>
    </row>
    <row r="7">
      <c r="A7" s="5" t="s">
        <v>96</v>
      </c>
      <c r="B7" s="5">
        <v>552.0</v>
      </c>
      <c r="C7" s="5">
        <v>854.0</v>
      </c>
      <c r="D7" s="5">
        <v>74.0</v>
      </c>
      <c r="E7" s="8">
        <f t="shared" si="1"/>
        <v>1480</v>
      </c>
    </row>
    <row r="8">
      <c r="A8" s="5" t="s">
        <v>97</v>
      </c>
      <c r="B8" s="5">
        <v>144.0</v>
      </c>
      <c r="C8" s="5">
        <v>547.0</v>
      </c>
      <c r="D8" s="5">
        <v>55.0</v>
      </c>
      <c r="E8" s="8">
        <f t="shared" si="1"/>
        <v>746</v>
      </c>
    </row>
    <row r="9">
      <c r="A9" s="5" t="s">
        <v>98</v>
      </c>
      <c r="B9" s="5">
        <v>456.0</v>
      </c>
      <c r="C9" s="5">
        <v>125.0</v>
      </c>
      <c r="D9" s="5">
        <v>123.0</v>
      </c>
      <c r="E9" s="8">
        <f t="shared" si="1"/>
        <v>704</v>
      </c>
    </row>
    <row r="10">
      <c r="A10" s="5" t="s">
        <v>57</v>
      </c>
      <c r="B10" s="5">
        <v>852.0</v>
      </c>
      <c r="C10" s="5">
        <v>452.0</v>
      </c>
      <c r="D10" s="5">
        <v>147.0</v>
      </c>
      <c r="E10" s="8">
        <f t="shared" si="1"/>
        <v>1451</v>
      </c>
    </row>
    <row r="11">
      <c r="A11" s="5" t="s">
        <v>99</v>
      </c>
      <c r="B11" s="5">
        <v>159.0</v>
      </c>
      <c r="C11" s="5">
        <v>147.0</v>
      </c>
      <c r="D11" s="5">
        <v>852.0</v>
      </c>
      <c r="E11" s="8">
        <f t="shared" si="1"/>
        <v>1158</v>
      </c>
    </row>
    <row r="12">
      <c r="A12" s="4" t="s">
        <v>100</v>
      </c>
      <c r="B12" s="8">
        <f t="shared" ref="B12:D12" si="2">SUM(B6:B11)</f>
        <v>2288</v>
      </c>
      <c r="C12" s="8">
        <f t="shared" si="2"/>
        <v>2823</v>
      </c>
      <c r="D12" s="8">
        <f t="shared" si="2"/>
        <v>2139</v>
      </c>
    </row>
    <row r="16">
      <c r="A16" s="4" t="s">
        <v>104</v>
      </c>
    </row>
    <row r="17">
      <c r="B17" s="5"/>
    </row>
    <row r="19">
      <c r="A19" s="16" t="s">
        <v>91</v>
      </c>
      <c r="B19" s="16" t="s">
        <v>92</v>
      </c>
      <c r="C19" s="16" t="s">
        <v>93</v>
      </c>
      <c r="D19" s="16" t="s">
        <v>94</v>
      </c>
    </row>
    <row r="20">
      <c r="A20" s="5" t="s">
        <v>95</v>
      </c>
      <c r="B20" s="5">
        <v>125.0</v>
      </c>
      <c r="C20" s="5">
        <v>698.0</v>
      </c>
      <c r="D20" s="5">
        <v>888.0</v>
      </c>
    </row>
    <row r="21">
      <c r="A21" s="5" t="s">
        <v>96</v>
      </c>
      <c r="B21" s="5">
        <v>552.0</v>
      </c>
      <c r="C21" s="5">
        <v>854.0</v>
      </c>
      <c r="D21" s="5"/>
    </row>
    <row r="22">
      <c r="A22" s="5" t="s">
        <v>97</v>
      </c>
      <c r="B22" s="5">
        <v>144.0</v>
      </c>
      <c r="C22" s="5"/>
      <c r="D22" s="5">
        <v>55.0</v>
      </c>
    </row>
    <row r="23">
      <c r="A23" s="5" t="s">
        <v>98</v>
      </c>
      <c r="B23" s="5"/>
      <c r="C23" s="5">
        <v>125.0</v>
      </c>
      <c r="D23" s="5">
        <v>123.0</v>
      </c>
    </row>
    <row r="24">
      <c r="A24" s="5" t="s">
        <v>57</v>
      </c>
      <c r="B24" s="5">
        <v>852.0</v>
      </c>
      <c r="C24" s="5">
        <v>452.0</v>
      </c>
      <c r="D24" s="5">
        <v>147.0</v>
      </c>
    </row>
    <row r="25">
      <c r="A25" s="5" t="s">
        <v>99</v>
      </c>
      <c r="B25" s="5">
        <v>159.0</v>
      </c>
      <c r="C25" s="5">
        <v>147.0</v>
      </c>
      <c r="D25" s="5"/>
    </row>
    <row r="28">
      <c r="A28" s="4" t="s">
        <v>105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31.0"/>
    <col customWidth="1" min="3" max="3" width="12.75"/>
  </cols>
  <sheetData>
    <row r="1">
      <c r="A1" s="1" t="s">
        <v>106</v>
      </c>
    </row>
    <row r="3">
      <c r="B3" s="17">
        <v>5000.0</v>
      </c>
      <c r="C3" s="4" t="s">
        <v>107</v>
      </c>
    </row>
    <row r="6">
      <c r="B6" s="4" t="s">
        <v>108</v>
      </c>
    </row>
    <row r="11">
      <c r="A11" s="1" t="s">
        <v>109</v>
      </c>
      <c r="B11" s="4" t="s">
        <v>110</v>
      </c>
      <c r="C11" s="1" t="s">
        <v>111</v>
      </c>
    </row>
    <row r="14">
      <c r="B14" s="4" t="s">
        <v>112</v>
      </c>
    </row>
    <row r="15">
      <c r="A15" s="4" t="s">
        <v>113</v>
      </c>
      <c r="B15" s="4" t="s">
        <v>112</v>
      </c>
    </row>
    <row r="16">
      <c r="B16" s="4" t="s">
        <v>112</v>
      </c>
    </row>
    <row r="17">
      <c r="B17" s="4" t="s">
        <v>112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29.5"/>
    <col customWidth="1" min="4" max="4" width="29.75"/>
  </cols>
  <sheetData>
    <row r="1">
      <c r="A1" s="4" t="s">
        <v>114</v>
      </c>
    </row>
    <row r="3">
      <c r="B3" s="4" t="s">
        <v>115</v>
      </c>
      <c r="C3" s="4" t="s">
        <v>116</v>
      </c>
      <c r="D3" s="4" t="s">
        <v>117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1.63"/>
  </cols>
  <sheetData>
    <row r="1">
      <c r="A1" s="1" t="s">
        <v>118</v>
      </c>
      <c r="B1" s="4" t="s">
        <v>119</v>
      </c>
    </row>
    <row r="3">
      <c r="B3" s="4" t="s">
        <v>120</v>
      </c>
      <c r="C3" s="1" t="s">
        <v>121</v>
      </c>
    </row>
    <row r="7">
      <c r="B7" s="5" t="s">
        <v>122</v>
      </c>
      <c r="C7" s="5" t="s">
        <v>123</v>
      </c>
    </row>
    <row r="8">
      <c r="B8" s="5" t="s">
        <v>124</v>
      </c>
      <c r="C8" s="18">
        <v>0.08</v>
      </c>
    </row>
    <row r="9">
      <c r="B9" s="5" t="s">
        <v>125</v>
      </c>
      <c r="C9" s="5">
        <v>25.0</v>
      </c>
    </row>
    <row r="10">
      <c r="B10" s="19" t="s">
        <v>126</v>
      </c>
      <c r="C10" s="20" t="str">
        <f> PMT(C8/12,C9*12,C7)</f>
        <v>#VALUE!</v>
      </c>
    </row>
    <row r="16">
      <c r="A16" s="4" t="s">
        <v>127</v>
      </c>
      <c r="C16" s="4" t="s">
        <v>128</v>
      </c>
    </row>
    <row r="17">
      <c r="C17" s="4" t="s">
        <v>19</v>
      </c>
    </row>
    <row r="21">
      <c r="B21" s="4" t="s">
        <v>129</v>
      </c>
      <c r="C21" s="4">
        <v>560.561</v>
      </c>
    </row>
    <row r="22">
      <c r="B22" s="4" t="s">
        <v>130</v>
      </c>
      <c r="C22" s="4">
        <v>999.0</v>
      </c>
    </row>
    <row r="24">
      <c r="B24" s="4" t="s">
        <v>131</v>
      </c>
      <c r="C24" s="8">
        <f>C21*C22</f>
        <v>560000.439</v>
      </c>
      <c r="D24" s="4" t="s">
        <v>132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  <col customWidth="1" min="5" max="5" width="13.38"/>
  </cols>
  <sheetData>
    <row r="2">
      <c r="A2" s="10" t="s">
        <v>133</v>
      </c>
      <c r="B2" s="10" t="s">
        <v>134</v>
      </c>
      <c r="C2" s="10" t="s">
        <v>135</v>
      </c>
      <c r="D2" s="10" t="s">
        <v>136</v>
      </c>
      <c r="E2" s="10" t="s">
        <v>137</v>
      </c>
      <c r="G2" s="4" t="s">
        <v>138</v>
      </c>
    </row>
    <row r="3">
      <c r="A3" s="21">
        <v>44197.0</v>
      </c>
      <c r="B3" s="21">
        <v>44562.0</v>
      </c>
      <c r="C3" s="6">
        <f t="shared" ref="C3:C5" si="1">DATEDIF(A3,B3,"Y")</f>
        <v>1</v>
      </c>
      <c r="D3" s="6">
        <f t="shared" ref="D3:D5" si="2">datedif(A3,B3,"M")</f>
        <v>12</v>
      </c>
      <c r="E3" s="6">
        <f t="shared" ref="E3:E5" si="3">datedif(A3,B3,"D")</f>
        <v>365</v>
      </c>
    </row>
    <row r="4">
      <c r="A4" s="21">
        <v>44197.0</v>
      </c>
      <c r="B4" s="21">
        <v>45144.0</v>
      </c>
      <c r="C4" s="6">
        <f t="shared" si="1"/>
        <v>2</v>
      </c>
      <c r="D4" s="6">
        <f t="shared" si="2"/>
        <v>31</v>
      </c>
      <c r="E4" s="6">
        <f t="shared" si="3"/>
        <v>947</v>
      </c>
    </row>
    <row r="5">
      <c r="A5" s="21">
        <v>44197.0</v>
      </c>
      <c r="B5" s="21">
        <v>47336.0</v>
      </c>
      <c r="C5" s="6">
        <f t="shared" si="1"/>
        <v>8</v>
      </c>
      <c r="D5" s="6">
        <f t="shared" si="2"/>
        <v>103</v>
      </c>
      <c r="E5" s="6">
        <f t="shared" si="3"/>
        <v>3139</v>
      </c>
    </row>
    <row r="9">
      <c r="B9" s="4" t="s">
        <v>139</v>
      </c>
    </row>
    <row r="10">
      <c r="B10" s="4" t="s">
        <v>140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141</v>
      </c>
      <c r="B1" s="4" t="s">
        <v>142</v>
      </c>
      <c r="D1" s="4" t="s">
        <v>143</v>
      </c>
    </row>
    <row r="5">
      <c r="B5" s="5" t="s">
        <v>0</v>
      </c>
      <c r="C5" s="5" t="s">
        <v>144</v>
      </c>
      <c r="D5" s="4" t="s">
        <v>145</v>
      </c>
      <c r="E5" s="4" t="s">
        <v>146</v>
      </c>
    </row>
    <row r="6">
      <c r="B6" s="5" t="s">
        <v>30</v>
      </c>
      <c r="C6" s="5">
        <v>96.0</v>
      </c>
      <c r="D6" s="8">
        <f t="shared" ref="D6:D11" si="1">RANK(C6,$C$6:$C$11,1)</f>
        <v>6</v>
      </c>
      <c r="E6" s="8">
        <f t="shared" ref="E6:E11" si="2">RANK(C6,$C$6:$C$11,0)</f>
        <v>1</v>
      </c>
    </row>
    <row r="7">
      <c r="B7" s="5" t="s">
        <v>32</v>
      </c>
      <c r="C7" s="5">
        <v>87.0</v>
      </c>
      <c r="D7" s="8">
        <f t="shared" si="1"/>
        <v>5</v>
      </c>
      <c r="E7" s="8">
        <f t="shared" si="2"/>
        <v>2</v>
      </c>
    </row>
    <row r="8">
      <c r="B8" s="5" t="s">
        <v>33</v>
      </c>
      <c r="C8" s="5">
        <v>45.0</v>
      </c>
      <c r="D8" s="8">
        <f t="shared" si="1"/>
        <v>3</v>
      </c>
      <c r="E8" s="8">
        <f t="shared" si="2"/>
        <v>4</v>
      </c>
    </row>
    <row r="9">
      <c r="B9" s="5" t="s">
        <v>31</v>
      </c>
      <c r="C9" s="5">
        <v>25.0</v>
      </c>
      <c r="D9" s="8">
        <f t="shared" si="1"/>
        <v>1</v>
      </c>
      <c r="E9" s="8">
        <f t="shared" si="2"/>
        <v>6</v>
      </c>
    </row>
    <row r="10">
      <c r="B10" s="5" t="s">
        <v>147</v>
      </c>
      <c r="C10" s="5">
        <v>36.0</v>
      </c>
      <c r="D10" s="8">
        <f t="shared" si="1"/>
        <v>2</v>
      </c>
      <c r="E10" s="8">
        <f t="shared" si="2"/>
        <v>5</v>
      </c>
    </row>
    <row r="11">
      <c r="B11" s="5" t="s">
        <v>148</v>
      </c>
      <c r="C11" s="5">
        <v>63.0</v>
      </c>
      <c r="D11" s="8">
        <f t="shared" si="1"/>
        <v>4</v>
      </c>
      <c r="E11" s="8">
        <f t="shared" si="2"/>
        <v>3</v>
      </c>
    </row>
    <row r="12">
      <c r="C12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9.13"/>
  </cols>
  <sheetData>
    <row r="1">
      <c r="A1" s="1" t="s">
        <v>149</v>
      </c>
    </row>
    <row r="4">
      <c r="B4" s="22" t="s">
        <v>150</v>
      </c>
      <c r="C4" s="22" t="s">
        <v>151</v>
      </c>
    </row>
    <row r="5">
      <c r="B5" s="5" t="s">
        <v>152</v>
      </c>
      <c r="C5" s="23">
        <v>0.08</v>
      </c>
    </row>
    <row r="6">
      <c r="B6" s="5" t="s">
        <v>125</v>
      </c>
      <c r="C6" s="5">
        <v>144.0</v>
      </c>
    </row>
    <row r="7">
      <c r="B7" s="5" t="s">
        <v>153</v>
      </c>
      <c r="C7" s="5">
        <v>2000000.0</v>
      </c>
    </row>
    <row r="8">
      <c r="B8" s="5" t="s">
        <v>154</v>
      </c>
      <c r="C8" s="5">
        <v>0.0</v>
      </c>
    </row>
    <row r="9">
      <c r="B9" s="5" t="s">
        <v>155</v>
      </c>
      <c r="C9" s="5">
        <v>0.0</v>
      </c>
    </row>
    <row r="10">
      <c r="B10" s="5" t="s">
        <v>125</v>
      </c>
      <c r="C10" s="5">
        <v>15.0</v>
      </c>
    </row>
    <row r="14">
      <c r="B14" s="24" t="s">
        <v>150</v>
      </c>
      <c r="C14" s="24" t="s">
        <v>156</v>
      </c>
      <c r="D14" s="25"/>
    </row>
    <row r="15">
      <c r="B15" s="5" t="s">
        <v>157</v>
      </c>
      <c r="C15" s="5" t="s">
        <v>158</v>
      </c>
      <c r="D15" s="26">
        <f>PPMT(C5/12,C10,C6,C7,C8,C9)</f>
        <v>-9126.398036</v>
      </c>
    </row>
    <row r="16">
      <c r="B16" s="5" t="s">
        <v>159</v>
      </c>
      <c r="C16" s="5" t="s">
        <v>160</v>
      </c>
      <c r="D16" s="26">
        <f>IPMT(C5/12,C10,C6,C7,C8,0)</f>
        <v>-12522.65363</v>
      </c>
    </row>
    <row r="20">
      <c r="A20" s="4" t="s">
        <v>161</v>
      </c>
      <c r="B20" s="4" t="s">
        <v>162</v>
      </c>
    </row>
    <row r="21">
      <c r="A21" s="4" t="s">
        <v>163</v>
      </c>
      <c r="B21" s="4" t="s">
        <v>162</v>
      </c>
    </row>
  </sheetData>
  <drawing r:id="rId1"/>
</worksheet>
</file>