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/>
  </bookViews>
  <sheets>
    <sheet name="k-mean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2" l="1"/>
  <c r="E40" i="2" s="1"/>
  <c r="T41" i="2"/>
  <c r="T42" i="2"/>
  <c r="E42" i="2" s="1"/>
  <c r="T43" i="2"/>
  <c r="T44" i="2"/>
  <c r="E44" i="2" s="1"/>
  <c r="S40" i="2"/>
  <c r="S41" i="2"/>
  <c r="S42" i="2"/>
  <c r="S43" i="2"/>
  <c r="S44" i="2"/>
  <c r="T39" i="2"/>
  <c r="S39" i="2"/>
  <c r="E32" i="2"/>
  <c r="E43" i="2"/>
  <c r="E41" i="2"/>
  <c r="E39" i="2" l="1"/>
  <c r="T7" i="2"/>
  <c r="T8" i="2"/>
  <c r="T9" i="2"/>
  <c r="T10" i="2"/>
  <c r="T11" i="2"/>
  <c r="T6" i="2"/>
  <c r="S7" i="2"/>
  <c r="S8" i="2"/>
  <c r="S9" i="2"/>
  <c r="S10" i="2"/>
  <c r="S11" i="2"/>
  <c r="S6" i="2"/>
  <c r="R44" i="2" l="1"/>
  <c r="R43" i="2"/>
  <c r="R42" i="2"/>
  <c r="R41" i="2"/>
  <c r="R40" i="2"/>
  <c r="R39" i="2"/>
  <c r="M44" i="2" l="1"/>
  <c r="N43" i="2"/>
  <c r="H42" i="2"/>
  <c r="M42" i="2"/>
  <c r="M41" i="2"/>
  <c r="N40" i="2"/>
  <c r="K39" i="2"/>
  <c r="R11" i="2"/>
  <c r="N11" i="2"/>
  <c r="R10" i="2"/>
  <c r="E10" i="2"/>
  <c r="N10" i="2" s="1"/>
  <c r="R9" i="2"/>
  <c r="L9" i="2"/>
  <c r="R8" i="2"/>
  <c r="E8" i="2"/>
  <c r="N8" i="2" s="1"/>
  <c r="R7" i="2"/>
  <c r="M7" i="2"/>
  <c r="R6" i="2"/>
  <c r="E6" i="2"/>
  <c r="L6" i="2" s="1"/>
  <c r="L42" i="2" l="1"/>
  <c r="K8" i="2"/>
  <c r="L8" i="2"/>
  <c r="K11" i="2"/>
  <c r="L39" i="2"/>
  <c r="K6" i="2"/>
  <c r="K10" i="2"/>
  <c r="L11" i="2"/>
  <c r="M11" i="2"/>
  <c r="K40" i="2"/>
  <c r="M6" i="2"/>
  <c r="K7" i="2"/>
  <c r="M8" i="2"/>
  <c r="N9" i="2"/>
  <c r="L10" i="2"/>
  <c r="M40" i="2"/>
  <c r="K42" i="2"/>
  <c r="K43" i="2"/>
  <c r="N7" i="2"/>
  <c r="M9" i="2"/>
  <c r="N6" i="2"/>
  <c r="L7" i="2"/>
  <c r="K9" i="2"/>
  <c r="M10" i="2"/>
  <c r="N42" i="2"/>
  <c r="N44" i="2"/>
  <c r="M39" i="2"/>
  <c r="L40" i="2"/>
  <c r="K41" i="2"/>
  <c r="L43" i="2"/>
  <c r="K44" i="2"/>
  <c r="N41" i="2"/>
  <c r="N39" i="2"/>
  <c r="L41" i="2"/>
  <c r="M43" i="2"/>
  <c r="L44" i="2"/>
  <c r="H9" i="2" l="1"/>
  <c r="H18" i="2" l="1"/>
  <c r="I17" i="2"/>
  <c r="H17" i="2"/>
  <c r="I18" i="2"/>
  <c r="S18" i="2" l="1"/>
  <c r="S22" i="2"/>
  <c r="S20" i="2"/>
  <c r="S17" i="2"/>
  <c r="S21" i="2"/>
  <c r="S19" i="2"/>
  <c r="T21" i="2"/>
  <c r="T19" i="2"/>
  <c r="T20" i="2"/>
  <c r="T17" i="2"/>
  <c r="T18" i="2"/>
  <c r="T22" i="2"/>
  <c r="R20" i="2" l="1"/>
  <c r="E20" i="2"/>
  <c r="R21" i="2"/>
  <c r="E21" i="2"/>
  <c r="E17" i="2"/>
  <c r="R17" i="2"/>
  <c r="R22" i="2"/>
  <c r="E22" i="2"/>
  <c r="R19" i="2"/>
  <c r="E19" i="2"/>
  <c r="R18" i="2"/>
  <c r="E18" i="2"/>
  <c r="H20" i="2" l="1"/>
  <c r="K22" i="2"/>
  <c r="N22" i="2"/>
  <c r="L22" i="2"/>
  <c r="M22" i="2"/>
  <c r="L18" i="2"/>
  <c r="N18" i="2"/>
  <c r="M18" i="2"/>
  <c r="K18" i="2"/>
  <c r="K19" i="2"/>
  <c r="N19" i="2"/>
  <c r="L19" i="2"/>
  <c r="M19" i="2"/>
  <c r="L21" i="2"/>
  <c r="N21" i="2"/>
  <c r="K21" i="2"/>
  <c r="M21" i="2"/>
  <c r="M20" i="2"/>
  <c r="N20" i="2"/>
  <c r="K20" i="2"/>
  <c r="L20" i="2"/>
  <c r="I29" i="2"/>
  <c r="N17" i="2"/>
  <c r="K17" i="2"/>
  <c r="H28" i="2"/>
  <c r="I28" i="2"/>
  <c r="L17" i="2"/>
  <c r="M17" i="2"/>
  <c r="H29" i="2"/>
  <c r="T30" i="2" l="1"/>
  <c r="T32" i="2"/>
  <c r="T29" i="2"/>
  <c r="T33" i="2"/>
  <c r="T31" i="2"/>
  <c r="T28" i="2"/>
  <c r="S31" i="2"/>
  <c r="S28" i="2"/>
  <c r="S29" i="2"/>
  <c r="S33" i="2"/>
  <c r="S30" i="2"/>
  <c r="S32" i="2"/>
  <c r="E33" i="2" l="1"/>
  <c r="R33" i="2"/>
  <c r="R30" i="2"/>
  <c r="E30" i="2"/>
  <c r="E31" i="2"/>
  <c r="R31" i="2"/>
  <c r="E29" i="2"/>
  <c r="R29" i="2"/>
  <c r="R28" i="2"/>
  <c r="E28" i="2"/>
  <c r="R32" i="2"/>
  <c r="H31" i="2" l="1"/>
  <c r="N32" i="2"/>
  <c r="L32" i="2"/>
  <c r="K32" i="2"/>
  <c r="M32" i="2"/>
  <c r="K30" i="2"/>
  <c r="M30" i="2"/>
  <c r="N30" i="2"/>
  <c r="L30" i="2"/>
  <c r="I39" i="2"/>
  <c r="M28" i="2"/>
  <c r="N28" i="2"/>
  <c r="K28" i="2"/>
  <c r="H40" i="2"/>
  <c r="H39" i="2"/>
  <c r="L28" i="2"/>
  <c r="I40" i="2"/>
  <c r="L29" i="2"/>
  <c r="K29" i="2"/>
  <c r="M29" i="2"/>
  <c r="N29" i="2"/>
  <c r="L31" i="2"/>
  <c r="M31" i="2"/>
  <c r="N31" i="2"/>
  <c r="K31" i="2"/>
  <c r="N33" i="2"/>
  <c r="M33" i="2"/>
  <c r="K33" i="2"/>
  <c r="L33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<sst xmlns="http://schemas.openxmlformats.org/spreadsheetml/2006/main" count="69" uniqueCount="19">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</sst>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'k-means'!$K$6:$K$11</c:f>
              <c:numCache>
                <c:formatCode>General</c:formatCode>
                <c:ptCount val="6"/>
                <c:pt idx="0">
                  <c:v>1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6</c:v>
                </c:pt>
                <c:pt idx="5">
                  <c:v>#N/A</c:v>
                </c:pt>
              </c:numCache>
            </c:numRef>
          </c:xVal>
          <c:yVal>
            <c:numRef>
              <c:f>'k-means'!$L$6:$L$11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'k-means'!$M$6:$M$11</c:f>
              <c:numCache>
                <c:formatCode>General</c:formatCode>
                <c:ptCount val="6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5</c:v>
                </c:pt>
                <c:pt idx="4">
                  <c:v>#N/A</c:v>
                </c:pt>
                <c:pt idx="5">
                  <c:v>4</c:v>
                </c:pt>
              </c:numCache>
            </c:numRef>
          </c:xVal>
          <c:yVal>
            <c:numRef>
              <c:f>'k-means'!$N$6:$N$11</c:f>
              <c:numCache>
                <c:formatCode>General</c:formatCode>
                <c:ptCount val="6"/>
                <c:pt idx="0">
                  <c:v>#N/A</c:v>
                </c:pt>
                <c:pt idx="1">
                  <c:v>3</c:v>
                </c:pt>
                <c:pt idx="2">
                  <c:v>#N/A</c:v>
                </c:pt>
                <c:pt idx="3">
                  <c:v>2</c:v>
                </c:pt>
                <c:pt idx="4">
                  <c:v>#N/A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81152"/>
        <c:axId val="294887424"/>
      </c:scatterChart>
      <c:valAx>
        <c:axId val="2948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7424"/>
        <c:crosses val="autoZero"/>
        <c:crossBetween val="midCat"/>
      </c:valAx>
      <c:valAx>
        <c:axId val="29488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'k-means'!$K$17:$K$22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'k-means'!$L$17:$L$22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'k-means'!$M$17:$M$22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xVal>
          <c:yVal>
            <c:numRef>
              <c:f>'k-means'!$N$17:$N$22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'k-means'!$H$17:$H$18</c:f>
              <c:numCache>
                <c:formatCode>0.0</c:formatCode>
                <c:ptCount val="2"/>
                <c:pt idx="0">
                  <c:v>2.3333333333333335</c:v>
                </c:pt>
                <c:pt idx="1">
                  <c:v>3.3333333333333335</c:v>
                </c:pt>
              </c:numCache>
            </c:numRef>
          </c:xVal>
          <c:yVal>
            <c:numRef>
              <c:f>'k-means'!$I$17:$I$18</c:f>
              <c:numCache>
                <c:formatCode>0.0</c:formatCode>
                <c:ptCount val="2"/>
                <c:pt idx="0">
                  <c:v>3</c:v>
                </c:pt>
                <c:pt idx="1">
                  <c:v>1.6666666666666667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9824"/>
        <c:axId val="295632896"/>
      </c:scatterChart>
      <c:valAx>
        <c:axId val="2949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32896"/>
        <c:crosses val="autoZero"/>
        <c:crossBetween val="midCat"/>
      </c:valAx>
      <c:valAx>
        <c:axId val="29563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0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'k-means'!$K$17:$K$22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'k-means'!$L$17:$L$22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'k-means'!$M$17:$M$22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xVal>
          <c:yVal>
            <c:numRef>
              <c:f>'k-means'!$N$17:$N$22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'k-means'!$H$17:$H$18</c:f>
              <c:numCache>
                <c:formatCode>0.0</c:formatCode>
                <c:ptCount val="2"/>
                <c:pt idx="0">
                  <c:v>2.3333333333333335</c:v>
                </c:pt>
                <c:pt idx="1">
                  <c:v>3.3333333333333335</c:v>
                </c:pt>
              </c:numCache>
            </c:numRef>
          </c:xVal>
          <c:yVal>
            <c:numRef>
              <c:f>'k-means'!$I$17:$I$18</c:f>
              <c:numCache>
                <c:formatCode>0.0</c:formatCode>
                <c:ptCount val="2"/>
                <c:pt idx="0">
                  <c:v>3</c:v>
                </c:pt>
                <c:pt idx="1">
                  <c:v>1.6666666666666667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1680"/>
        <c:axId val="295677952"/>
      </c:scatterChart>
      <c:valAx>
        <c:axId val="2956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7952"/>
        <c:crosses val="autoZero"/>
        <c:crossBetween val="midCat"/>
      </c:valAx>
      <c:valAx>
        <c:axId val="2956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'k-means'!$K$17:$K$22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'k-means'!$L$17:$L$22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'k-means'!$M$17:$M$22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xVal>
          <c:yVal>
            <c:numRef>
              <c:f>'k-means'!$N$17:$N$22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'k-means'!$H$17:$H$18</c:f>
              <c:numCache>
                <c:formatCode>0.0</c:formatCode>
                <c:ptCount val="2"/>
                <c:pt idx="0">
                  <c:v>2.3333333333333335</c:v>
                </c:pt>
                <c:pt idx="1">
                  <c:v>3.3333333333333335</c:v>
                </c:pt>
              </c:numCache>
            </c:numRef>
          </c:xVal>
          <c:yVal>
            <c:numRef>
              <c:f>'k-means'!$I$17:$I$18</c:f>
              <c:numCache>
                <c:formatCode>0.0</c:formatCode>
                <c:ptCount val="2"/>
                <c:pt idx="0">
                  <c:v>3</c:v>
                </c:pt>
                <c:pt idx="1">
                  <c:v>1.6666666666666667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05984"/>
        <c:axId val="295708160"/>
      </c:scatterChart>
      <c:valAx>
        <c:axId val="2957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8160"/>
        <c:crosses val="autoZero"/>
        <c:crossBetween val="midCat"/>
      </c:valAx>
      <c:valAx>
        <c:axId val="29570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19050</xdr:rowOff>
    </xdr:from>
    <xdr:to>
      <xdr:col>16</xdr:col>
      <xdr:colOff>9524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19050</xdr:rowOff>
    </xdr:from>
    <xdr:to>
      <xdr:col>16</xdr:col>
      <xdr:colOff>9524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19050</xdr:rowOff>
    </xdr:from>
    <xdr:to>
      <xdr:col>16</xdr:col>
      <xdr:colOff>9524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B15" zoomScale="80" zoomScaleNormal="80" workbookViewId="0">
      <selection activeCell="T39" sqref="T39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19" width="19.28515625" style="1" bestFit="1" customWidth="1"/>
    <col min="20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0"/>
      <c r="B1" s="40"/>
      <c r="C1" s="40"/>
      <c r="D1" s="40"/>
      <c r="E1" s="40"/>
      <c r="F1" s="40"/>
      <c r="G1" s="40"/>
      <c r="H1" s="40"/>
      <c r="I1" s="40"/>
      <c r="J1" s="41" t="s">
        <v>8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37" ht="15.75" thickBot="1" x14ac:dyDescent="0.3"/>
    <row r="3" spans="1:37" ht="15.75" thickBot="1" x14ac:dyDescent="0.3">
      <c r="B3" s="42" t="s">
        <v>11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4"/>
      <c r="X3" s="28" t="s">
        <v>15</v>
      </c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30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1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3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4" t="s">
        <v>18</v>
      </c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6"/>
    </row>
    <row r="6" spans="1:37" x14ac:dyDescent="0.25">
      <c r="B6" s="2"/>
      <c r="C6" s="7">
        <v>1</v>
      </c>
      <c r="D6" s="8">
        <v>4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1</v>
      </c>
      <c r="L6" s="3">
        <f>IF(OR(E6=1,E6=""),D6,NA())</f>
        <v>4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96.999999999999986</v>
      </c>
      <c r="S6" s="13">
        <f>SQRT(($H$6-C6)^2+($I$6-D6)^2)</f>
        <v>9.8488578017961039</v>
      </c>
      <c r="T6" s="13">
        <f>SQRT(($H$7-C6)^2+($I$7-D6)^2)</f>
        <v>17.11724276862369</v>
      </c>
      <c r="U6" s="5"/>
      <c r="X6" s="34" t="s">
        <v>16</v>
      </c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6"/>
    </row>
    <row r="7" spans="1:37" x14ac:dyDescent="0.25">
      <c r="B7" s="2"/>
      <c r="C7" s="14">
        <v>1</v>
      </c>
      <c r="D7" s="15">
        <v>3</v>
      </c>
      <c r="E7" s="16"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1" si="0">IF(OR(E7=1,E7=""),C7,NA())</f>
        <v>#N/A</v>
      </c>
      <c r="L7" s="3" t="e">
        <f t="shared" ref="L7:L11" si="1">IF(OR(E7=1,E7=""),D7,NA())</f>
        <v>#N/A</v>
      </c>
      <c r="M7" s="3">
        <f t="shared" ref="M7:M11" si="2">IF(E7=2,C7,NA())</f>
        <v>1</v>
      </c>
      <c r="N7" s="3">
        <f t="shared" ref="N7:N11" si="3">IF(E7=2,D7,NA())</f>
        <v>3</v>
      </c>
      <c r="O7" s="3"/>
      <c r="P7" s="3"/>
      <c r="Q7" s="3"/>
      <c r="R7" s="13">
        <f t="shared" ref="R7:R11" si="4">(MIN(S7,T7))^2</f>
        <v>106.00000000000001</v>
      </c>
      <c r="S7" s="13">
        <f t="shared" ref="S7:S11" si="5">SQRT(($H$6-C7)^2+($I$6-D7)^2)</f>
        <v>10.295630140987001</v>
      </c>
      <c r="T7" s="13">
        <f t="shared" ref="T7:T11" si="6">SQRT(($H$7-C7)^2+($I$7-D7)^2)</f>
        <v>17.262676501632068</v>
      </c>
      <c r="U7" s="5"/>
      <c r="X7" s="37" t="s">
        <v>17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9"/>
    </row>
    <row r="8" spans="1:37" x14ac:dyDescent="0.25">
      <c r="B8" s="2"/>
      <c r="C8" s="14">
        <v>0</v>
      </c>
      <c r="D8" s="15">
        <v>4</v>
      </c>
      <c r="E8" s="16">
        <f t="shared" ref="E8:E10" si="7">IF(S8="","",IF(S8&lt;T8,1,2))</f>
        <v>1</v>
      </c>
      <c r="F8" s="3"/>
      <c r="G8" s="19"/>
      <c r="H8" s="19"/>
      <c r="I8" s="19"/>
      <c r="J8" s="3"/>
      <c r="K8" s="3">
        <f t="shared" si="0"/>
        <v>0</v>
      </c>
      <c r="L8" s="3">
        <f t="shared" si="1"/>
        <v>4</v>
      </c>
      <c r="M8" s="3" t="e">
        <f t="shared" si="2"/>
        <v>#N/A</v>
      </c>
      <c r="N8" s="3" t="e">
        <f t="shared" si="3"/>
        <v>#N/A</v>
      </c>
      <c r="O8" s="3"/>
      <c r="P8" s="3"/>
      <c r="Q8" s="3"/>
      <c r="R8" s="13">
        <f t="shared" si="4"/>
        <v>115.99999999999999</v>
      </c>
      <c r="S8" s="13">
        <f t="shared" si="5"/>
        <v>10.770329614269007</v>
      </c>
      <c r="T8" s="13">
        <f t="shared" si="6"/>
        <v>18.110770276274835</v>
      </c>
      <c r="U8" s="5"/>
    </row>
    <row r="9" spans="1:37" x14ac:dyDescent="0.25">
      <c r="B9" s="2"/>
      <c r="C9" s="14">
        <v>5</v>
      </c>
      <c r="D9" s="15">
        <v>2</v>
      </c>
      <c r="E9" s="16">
        <v>2</v>
      </c>
      <c r="F9" s="3"/>
      <c r="G9" s="20" t="s">
        <v>7</v>
      </c>
      <c r="H9" s="21">
        <f>SUM(R6:R11)</f>
        <v>545</v>
      </c>
      <c r="I9" s="19"/>
      <c r="J9" s="3"/>
      <c r="K9" s="3" t="e">
        <f t="shared" si="0"/>
        <v>#N/A</v>
      </c>
      <c r="L9" s="3" t="e">
        <f t="shared" si="1"/>
        <v>#N/A</v>
      </c>
      <c r="M9" s="3">
        <f t="shared" si="2"/>
        <v>5</v>
      </c>
      <c r="N9" s="3">
        <f t="shared" si="3"/>
        <v>2</v>
      </c>
      <c r="O9" s="3"/>
      <c r="P9" s="3"/>
      <c r="Q9" s="3"/>
      <c r="R9" s="13">
        <f t="shared" si="4"/>
        <v>60.999999999999993</v>
      </c>
      <c r="S9" s="13">
        <f t="shared" si="5"/>
        <v>7.810249675906654</v>
      </c>
      <c r="T9" s="13">
        <f t="shared" si="6"/>
        <v>13.601470508735444</v>
      </c>
      <c r="U9" s="5"/>
    </row>
    <row r="10" spans="1:37" x14ac:dyDescent="0.25">
      <c r="B10" s="2"/>
      <c r="C10" s="14">
        <v>6</v>
      </c>
      <c r="D10" s="15">
        <v>1</v>
      </c>
      <c r="E10" s="16">
        <f t="shared" si="7"/>
        <v>1</v>
      </c>
      <c r="F10" s="3"/>
      <c r="G10" s="3"/>
      <c r="H10" s="3"/>
      <c r="I10" s="3"/>
      <c r="J10" s="3"/>
      <c r="K10" s="3">
        <f t="shared" si="0"/>
        <v>6</v>
      </c>
      <c r="L10" s="3">
        <f t="shared" si="1"/>
        <v>1</v>
      </c>
      <c r="M10" s="3" t="e">
        <f t="shared" si="2"/>
        <v>#N/A</v>
      </c>
      <c r="N10" s="3" t="e">
        <f t="shared" si="3"/>
        <v>#N/A</v>
      </c>
      <c r="O10" s="3"/>
      <c r="P10" s="3"/>
      <c r="Q10" s="3"/>
      <c r="R10" s="13">
        <f t="shared" si="4"/>
        <v>64.999999999999986</v>
      </c>
      <c r="S10" s="13">
        <f t="shared" si="5"/>
        <v>8.0622577482985491</v>
      </c>
      <c r="T10" s="13">
        <f t="shared" si="6"/>
        <v>13</v>
      </c>
      <c r="U10" s="5"/>
    </row>
    <row r="11" spans="1:37" x14ac:dyDescent="0.25">
      <c r="B11" s="2"/>
      <c r="C11" s="14">
        <v>4</v>
      </c>
      <c r="D11" s="15">
        <v>0</v>
      </c>
      <c r="E11" s="16">
        <v>2</v>
      </c>
      <c r="F11" s="3"/>
      <c r="G11" s="22"/>
      <c r="H11" s="23"/>
      <c r="I11" s="3"/>
      <c r="J11" s="3"/>
      <c r="K11" s="3" t="e">
        <f t="shared" si="0"/>
        <v>#N/A</v>
      </c>
      <c r="L11" s="3" t="e">
        <f t="shared" si="1"/>
        <v>#N/A</v>
      </c>
      <c r="M11" s="3">
        <f t="shared" si="2"/>
        <v>4</v>
      </c>
      <c r="N11" s="3">
        <f t="shared" si="3"/>
        <v>0</v>
      </c>
      <c r="O11" s="3"/>
      <c r="P11" s="3"/>
      <c r="Q11" s="3"/>
      <c r="R11" s="13">
        <f t="shared" si="4"/>
        <v>100</v>
      </c>
      <c r="S11" s="13">
        <f t="shared" si="5"/>
        <v>10</v>
      </c>
      <c r="T11" s="13">
        <f t="shared" si="6"/>
        <v>15.231546211727817</v>
      </c>
      <c r="U11" s="5"/>
    </row>
    <row r="12" spans="1:37" ht="15.75" thickBot="1" x14ac:dyDescent="0.3">
      <c r="B12" s="24"/>
      <c r="C12" s="25"/>
      <c r="D12" s="25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5"/>
      <c r="S12" s="25"/>
      <c r="T12" s="25"/>
      <c r="U12" s="27"/>
    </row>
    <row r="13" spans="1:37" ht="15.75" thickBot="1" x14ac:dyDescent="0.3">
      <c r="B13" s="3"/>
      <c r="C13" s="19"/>
      <c r="D13" s="19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9"/>
      <c r="S13" s="19"/>
      <c r="T13" s="19"/>
      <c r="U13" s="3"/>
    </row>
    <row r="14" spans="1:37" ht="15.75" thickBot="1" x14ac:dyDescent="0.3">
      <c r="B14" s="42" t="s">
        <v>12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4"/>
    </row>
    <row r="15" spans="1:37" x14ac:dyDescent="0.25">
      <c r="B15" s="2"/>
      <c r="C15" s="19"/>
      <c r="D15" s="19"/>
      <c r="E15" s="19"/>
      <c r="F15" s="3"/>
      <c r="G15" s="4" t="s">
        <v>10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19"/>
      <c r="S15" s="19"/>
      <c r="T15" s="19"/>
      <c r="U15" s="5"/>
    </row>
    <row r="16" spans="1:37" x14ac:dyDescent="0.25">
      <c r="B16" s="2"/>
      <c r="C16" s="6" t="s">
        <v>0</v>
      </c>
      <c r="D16" s="6" t="s">
        <v>1</v>
      </c>
      <c r="E16" s="6" t="s">
        <v>6</v>
      </c>
      <c r="F16" s="3"/>
      <c r="G16" s="6" t="s">
        <v>2</v>
      </c>
      <c r="H16" s="6" t="s">
        <v>0</v>
      </c>
      <c r="I16" s="6" t="s">
        <v>1</v>
      </c>
      <c r="J16" s="3"/>
      <c r="K16" s="3" t="s">
        <v>0</v>
      </c>
      <c r="L16" s="3" t="s">
        <v>1</v>
      </c>
      <c r="M16" s="3" t="s">
        <v>0</v>
      </c>
      <c r="N16" s="3" t="s">
        <v>1</v>
      </c>
      <c r="O16" s="3"/>
      <c r="P16" s="3"/>
      <c r="Q16" s="3"/>
      <c r="R16" s="6" t="s">
        <v>5</v>
      </c>
      <c r="S16" s="6" t="s">
        <v>3</v>
      </c>
      <c r="T16" s="6" t="s">
        <v>4</v>
      </c>
      <c r="U16" s="5"/>
    </row>
    <row r="17" spans="2:21" x14ac:dyDescent="0.25">
      <c r="B17" s="2"/>
      <c r="C17" s="7">
        <v>1</v>
      </c>
      <c r="D17" s="8">
        <v>4</v>
      </c>
      <c r="E17" s="9">
        <f>IF(S17="","",IF(S17&lt;T17,1,2))</f>
        <v>1</v>
      </c>
      <c r="F17" s="3"/>
      <c r="G17" s="6">
        <v>1</v>
      </c>
      <c r="H17" s="11">
        <f>AVERAGEIF(E6:E11,1,C6:C11)</f>
        <v>2.3333333333333335</v>
      </c>
      <c r="I17" s="12">
        <f>AVERAGEIF(E6:E11,1,D6:D11)</f>
        <v>3</v>
      </c>
      <c r="J17" s="3"/>
      <c r="K17" s="3">
        <f>IF(E17=1,C17,NA())</f>
        <v>1</v>
      </c>
      <c r="L17" s="3">
        <f>IF(E17=1,D17,NA())</f>
        <v>4</v>
      </c>
      <c r="M17" s="3" t="e">
        <f>IF(E17=2,C17,NA())</f>
        <v>#N/A</v>
      </c>
      <c r="N17" s="3" t="e">
        <f>IF(E17=2,D17,NA())</f>
        <v>#N/A</v>
      </c>
      <c r="O17" s="3"/>
      <c r="P17" s="3"/>
      <c r="Q17" s="3"/>
      <c r="R17" s="13">
        <f>(MIN(S17,T17))^2</f>
        <v>2.7777777777777781</v>
      </c>
      <c r="S17" s="13">
        <f>SQRT(($H$17-C6)^2+($I$17-D6)^2)</f>
        <v>1.6666666666666667</v>
      </c>
      <c r="T17" s="13">
        <f>SQRT(($H$18-C6)^2+($I$18-D6)^2)</f>
        <v>3.2998316455372216</v>
      </c>
      <c r="U17" s="5"/>
    </row>
    <row r="18" spans="2:21" x14ac:dyDescent="0.25">
      <c r="B18" s="2"/>
      <c r="C18" s="14">
        <v>1</v>
      </c>
      <c r="D18" s="15">
        <v>3</v>
      </c>
      <c r="E18" s="16">
        <f t="shared" ref="E18:E22" si="8">IF(S18="","",IF(S18&lt;T18,1,2))</f>
        <v>1</v>
      </c>
      <c r="F18" s="3"/>
      <c r="G18" s="6">
        <v>2</v>
      </c>
      <c r="H18" s="17">
        <f>AVERAGEIF(E6:E11,2,C6:C11)</f>
        <v>3.3333333333333335</v>
      </c>
      <c r="I18" s="18">
        <f>AVERAGEIF(E6:E11,2,D6:D11)</f>
        <v>1.6666666666666667</v>
      </c>
      <c r="J18" s="3"/>
      <c r="K18" s="3">
        <f t="shared" ref="K18:K22" si="9">IF(E18=1,C18,NA())</f>
        <v>1</v>
      </c>
      <c r="L18" s="3">
        <f t="shared" ref="L18:L22" si="10">IF(E18=1,D18,NA())</f>
        <v>3</v>
      </c>
      <c r="M18" s="3" t="e">
        <f t="shared" ref="M18:M22" si="11">IF(E18=2,C18,NA())</f>
        <v>#N/A</v>
      </c>
      <c r="N18" s="3" t="e">
        <f t="shared" ref="N18:N22" si="12">IF(E18=2,D18,NA())</f>
        <v>#N/A</v>
      </c>
      <c r="O18" s="3"/>
      <c r="P18" s="3"/>
      <c r="Q18" s="3"/>
      <c r="R18" s="13">
        <f t="shared" ref="R18:R22" si="13">(MIN(S18,T18))^2</f>
        <v>1.7777777777777781</v>
      </c>
      <c r="S18" s="13">
        <f>SQRT(($H$17-C7)^2+($I$17-D7)^2)</f>
        <v>1.3333333333333335</v>
      </c>
      <c r="T18" s="13">
        <f>SQRT(($H$18-C7)^2+($I$18-D7)^2)</f>
        <v>2.6874192494328502</v>
      </c>
      <c r="U18" s="5"/>
    </row>
    <row r="19" spans="2:21" x14ac:dyDescent="0.25">
      <c r="B19" s="2"/>
      <c r="C19" s="14">
        <v>0</v>
      </c>
      <c r="D19" s="15">
        <v>4</v>
      </c>
      <c r="E19" s="16">
        <f t="shared" si="8"/>
        <v>1</v>
      </c>
      <c r="F19" s="3"/>
      <c r="G19" s="19"/>
      <c r="H19" s="19"/>
      <c r="I19" s="19"/>
      <c r="J19" s="3"/>
      <c r="K19" s="3">
        <f t="shared" si="9"/>
        <v>0</v>
      </c>
      <c r="L19" s="3">
        <f t="shared" si="10"/>
        <v>4</v>
      </c>
      <c r="M19" s="3" t="e">
        <f t="shared" si="11"/>
        <v>#N/A</v>
      </c>
      <c r="N19" s="3" t="e">
        <f t="shared" si="12"/>
        <v>#N/A</v>
      </c>
      <c r="O19" s="3"/>
      <c r="P19" s="3"/>
      <c r="Q19" s="3"/>
      <c r="R19" s="13">
        <f t="shared" si="13"/>
        <v>6.4444444444444455</v>
      </c>
      <c r="S19" s="13">
        <f>SQRT(($H$17-C8)^2+($I$17-D8)^2)</f>
        <v>2.5385910352879697</v>
      </c>
      <c r="T19" s="13">
        <f>SQRT(($H$18-C8)^2+($I$18-D8)^2)</f>
        <v>4.0688518719112343</v>
      </c>
      <c r="U19" s="5"/>
    </row>
    <row r="20" spans="2:21" x14ac:dyDescent="0.25">
      <c r="B20" s="2"/>
      <c r="C20" s="14">
        <v>5</v>
      </c>
      <c r="D20" s="15">
        <v>2</v>
      </c>
      <c r="E20" s="16">
        <f t="shared" si="8"/>
        <v>2</v>
      </c>
      <c r="F20" s="3"/>
      <c r="G20" s="20" t="s">
        <v>7</v>
      </c>
      <c r="H20" s="21">
        <f>SUM(R17:R22)</f>
        <v>24.666666666666664</v>
      </c>
      <c r="I20" s="19"/>
      <c r="J20" s="3"/>
      <c r="K20" s="3" t="e">
        <f t="shared" si="9"/>
        <v>#N/A</v>
      </c>
      <c r="L20" s="3" t="e">
        <f t="shared" si="10"/>
        <v>#N/A</v>
      </c>
      <c r="M20" s="3">
        <f t="shared" si="11"/>
        <v>5</v>
      </c>
      <c r="N20" s="3">
        <f t="shared" si="12"/>
        <v>2</v>
      </c>
      <c r="O20" s="3"/>
      <c r="P20" s="3"/>
      <c r="Q20" s="3"/>
      <c r="R20" s="13">
        <f t="shared" si="13"/>
        <v>2.8888888888888884</v>
      </c>
      <c r="S20" s="13">
        <f>SQRT(($H$17-C9)^2+($I$17-D9)^2)</f>
        <v>2.8480012484391768</v>
      </c>
      <c r="T20" s="13">
        <f>SQRT(($H$18-C9)^2+($I$18-D9)^2)</f>
        <v>1.6996731711975948</v>
      </c>
      <c r="U20" s="5"/>
    </row>
    <row r="21" spans="2:21" x14ac:dyDescent="0.25">
      <c r="B21" s="2"/>
      <c r="C21" s="14">
        <v>6</v>
      </c>
      <c r="D21" s="15">
        <v>1</v>
      </c>
      <c r="E21" s="16">
        <f t="shared" si="8"/>
        <v>2</v>
      </c>
      <c r="F21" s="3"/>
      <c r="G21" s="3"/>
      <c r="H21" s="3"/>
      <c r="I21" s="3"/>
      <c r="J21" s="3"/>
      <c r="K21" s="3" t="e">
        <f t="shared" si="9"/>
        <v>#N/A</v>
      </c>
      <c r="L21" s="3" t="e">
        <f t="shared" si="10"/>
        <v>#N/A</v>
      </c>
      <c r="M21" s="3">
        <f t="shared" si="11"/>
        <v>6</v>
      </c>
      <c r="N21" s="3">
        <f t="shared" si="12"/>
        <v>1</v>
      </c>
      <c r="O21" s="3"/>
      <c r="P21" s="3"/>
      <c r="Q21" s="3"/>
      <c r="R21" s="13">
        <f t="shared" si="13"/>
        <v>7.5555555555555554</v>
      </c>
      <c r="S21" s="13">
        <f>SQRT(($H$17-C10)^2+($I$17-D10)^2)</f>
        <v>4.1766546953805559</v>
      </c>
      <c r="T21" s="13">
        <f>SQRT(($H$18-C10)^2+($I$18-D10)^2)</f>
        <v>2.7487370837451071</v>
      </c>
      <c r="U21" s="5"/>
    </row>
    <row r="22" spans="2:21" x14ac:dyDescent="0.25">
      <c r="B22" s="2"/>
      <c r="C22" s="14">
        <v>4</v>
      </c>
      <c r="D22" s="15">
        <v>0</v>
      </c>
      <c r="E22" s="16">
        <f t="shared" si="8"/>
        <v>2</v>
      </c>
      <c r="F22" s="3"/>
      <c r="G22" s="3"/>
      <c r="H22" s="3"/>
      <c r="I22" s="3"/>
      <c r="J22" s="3"/>
      <c r="K22" s="3" t="e">
        <f t="shared" si="9"/>
        <v>#N/A</v>
      </c>
      <c r="L22" s="3" t="e">
        <f t="shared" si="10"/>
        <v>#N/A</v>
      </c>
      <c r="M22" s="3">
        <f t="shared" si="11"/>
        <v>4</v>
      </c>
      <c r="N22" s="3">
        <f t="shared" si="12"/>
        <v>0</v>
      </c>
      <c r="O22" s="3"/>
      <c r="P22" s="3"/>
      <c r="Q22" s="3"/>
      <c r="R22" s="13">
        <f t="shared" si="13"/>
        <v>3.2222222222222223</v>
      </c>
      <c r="S22" s="13">
        <f>SQRT(($H$17-C11)^2+($I$17-D11)^2)</f>
        <v>3.4318767136623332</v>
      </c>
      <c r="T22" s="13">
        <f>SQRT(($H$18-C11)^2+($I$18-D11)^2)</f>
        <v>1.7950549357115013</v>
      </c>
      <c r="U22" s="5"/>
    </row>
    <row r="23" spans="2:21" ht="15.75" thickBot="1" x14ac:dyDescent="0.3">
      <c r="B23" s="2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7"/>
    </row>
    <row r="24" spans="2:21" ht="15.75" thickBo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1" ht="15.75" thickBot="1" x14ac:dyDescent="0.3">
      <c r="B25" s="42" t="s">
        <v>13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4"/>
    </row>
    <row r="26" spans="2:21" x14ac:dyDescent="0.25">
      <c r="B26" s="2"/>
      <c r="C26" s="19"/>
      <c r="D26" s="19"/>
      <c r="E26" s="19"/>
      <c r="F26" s="3"/>
      <c r="G26" s="4" t="s">
        <v>10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19"/>
      <c r="S26" s="19"/>
      <c r="T26" s="19"/>
      <c r="U26" s="5"/>
    </row>
    <row r="27" spans="2:21" x14ac:dyDescent="0.25">
      <c r="B27" s="2"/>
      <c r="C27" s="6" t="s">
        <v>0</v>
      </c>
      <c r="D27" s="6" t="s">
        <v>1</v>
      </c>
      <c r="E27" s="6" t="s">
        <v>6</v>
      </c>
      <c r="F27" s="3"/>
      <c r="G27" s="6" t="s">
        <v>2</v>
      </c>
      <c r="H27" s="6" t="s">
        <v>0</v>
      </c>
      <c r="I27" s="6" t="s">
        <v>1</v>
      </c>
      <c r="J27" s="3"/>
      <c r="K27" s="3" t="s">
        <v>0</v>
      </c>
      <c r="L27" s="3" t="s">
        <v>1</v>
      </c>
      <c r="M27" s="3" t="s">
        <v>0</v>
      </c>
      <c r="N27" s="3" t="s">
        <v>1</v>
      </c>
      <c r="O27" s="3"/>
      <c r="P27" s="3"/>
      <c r="Q27" s="3"/>
      <c r="R27" s="6" t="s">
        <v>5</v>
      </c>
      <c r="S27" s="6" t="s">
        <v>3</v>
      </c>
      <c r="T27" s="6" t="s">
        <v>4</v>
      </c>
      <c r="U27" s="5"/>
    </row>
    <row r="28" spans="2:21" x14ac:dyDescent="0.25">
      <c r="B28" s="2"/>
      <c r="C28" s="7">
        <v>1</v>
      </c>
      <c r="D28" s="8">
        <v>4</v>
      </c>
      <c r="E28" s="9">
        <f>IF(S28="","",IF(S28&lt;T28,1,2))</f>
        <v>1</v>
      </c>
      <c r="F28" s="3"/>
      <c r="G28" s="6">
        <v>1</v>
      </c>
      <c r="H28" s="11">
        <f>AVERAGEIF(E17:E22,1,C17:C22)</f>
        <v>0.66666666666666663</v>
      </c>
      <c r="I28" s="12">
        <f>AVERAGEIF(E17:E22,1,D17:D22)</f>
        <v>3.6666666666666665</v>
      </c>
      <c r="J28" s="3"/>
      <c r="K28" s="3">
        <f>IF(E28=1,C28,NA())</f>
        <v>1</v>
      </c>
      <c r="L28" s="3">
        <f>IF(E28=1,D28,NA())</f>
        <v>4</v>
      </c>
      <c r="M28" s="3" t="e">
        <f>IF(E28=2,C28,NA())</f>
        <v>#N/A</v>
      </c>
      <c r="N28" s="3" t="e">
        <f>IF(E28=2,D28,NA())</f>
        <v>#N/A</v>
      </c>
      <c r="O28" s="3"/>
      <c r="P28" s="3"/>
      <c r="Q28" s="3"/>
      <c r="R28" s="13">
        <f>(MIN(S28,T28))^2</f>
        <v>0.22222222222222238</v>
      </c>
      <c r="S28" s="13">
        <f>SQRT(($H$28-C6)^2+($I$28-D6)^2)</f>
        <v>0.47140452079103184</v>
      </c>
      <c r="T28" s="13">
        <f>SQRT(($H$29-C6)^2+($I$29-D6)^2)</f>
        <v>5</v>
      </c>
      <c r="U28" s="5"/>
    </row>
    <row r="29" spans="2:21" x14ac:dyDescent="0.25">
      <c r="B29" s="2"/>
      <c r="C29" s="14">
        <v>1</v>
      </c>
      <c r="D29" s="15">
        <v>3</v>
      </c>
      <c r="E29" s="16">
        <f t="shared" ref="E29:E33" si="14">IF(S29="","",IF(S29&lt;T29,1,2))</f>
        <v>1</v>
      </c>
      <c r="F29" s="3"/>
      <c r="G29" s="6">
        <v>2</v>
      </c>
      <c r="H29" s="17">
        <f>AVERAGEIF(E17:E22,2,C17:C22)</f>
        <v>5</v>
      </c>
      <c r="I29" s="18">
        <f>AVERAGEIF(E17:E22,2,D17:D22)</f>
        <v>1</v>
      </c>
      <c r="J29" s="3"/>
      <c r="K29" s="3">
        <f t="shared" ref="K29:K33" si="15">IF(E29=1,C29,NA())</f>
        <v>1</v>
      </c>
      <c r="L29" s="3">
        <f t="shared" ref="L29:L33" si="16">IF(E29=1,D29,NA())</f>
        <v>3</v>
      </c>
      <c r="M29" s="3" t="e">
        <f t="shared" ref="M29:M33" si="17">IF(E29=2,C29,NA())</f>
        <v>#N/A</v>
      </c>
      <c r="N29" s="3" t="e">
        <f t="shared" ref="N29:N33" si="18">IF(E29=2,D29,NA())</f>
        <v>#N/A</v>
      </c>
      <c r="O29" s="3"/>
      <c r="P29" s="3"/>
      <c r="Q29" s="3"/>
      <c r="R29" s="13">
        <f t="shared" ref="R29:R33" si="19">(MIN(S29,T29))^2</f>
        <v>0.55555555555555536</v>
      </c>
      <c r="S29" s="13">
        <f>SQRT(($H$28-C7)^2+($I$28-D7)^2)</f>
        <v>0.74535599249992979</v>
      </c>
      <c r="T29" s="13">
        <f>SQRT(($H$29-C7)^2+($I$29-D7)^2)</f>
        <v>4.4721359549995796</v>
      </c>
      <c r="U29" s="5"/>
    </row>
    <row r="30" spans="2:21" x14ac:dyDescent="0.25">
      <c r="B30" s="2"/>
      <c r="C30" s="14">
        <v>0</v>
      </c>
      <c r="D30" s="15">
        <v>4</v>
      </c>
      <c r="E30" s="16">
        <f t="shared" si="14"/>
        <v>1</v>
      </c>
      <c r="F30" s="3"/>
      <c r="G30" s="19"/>
      <c r="H30" s="19"/>
      <c r="I30" s="19"/>
      <c r="J30" s="3"/>
      <c r="K30" s="3">
        <f t="shared" si="15"/>
        <v>0</v>
      </c>
      <c r="L30" s="3">
        <f t="shared" si="16"/>
        <v>4</v>
      </c>
      <c r="M30" s="3" t="e">
        <f t="shared" si="17"/>
        <v>#N/A</v>
      </c>
      <c r="N30" s="3" t="e">
        <f t="shared" si="18"/>
        <v>#N/A</v>
      </c>
      <c r="O30" s="3"/>
      <c r="P30" s="3"/>
      <c r="Q30" s="3"/>
      <c r="R30" s="13">
        <f t="shared" si="19"/>
        <v>0.55555555555555558</v>
      </c>
      <c r="S30" s="13">
        <f>SQRT(($H$28-C8)^2+($I$28-D8)^2)</f>
        <v>0.7453559924999299</v>
      </c>
      <c r="T30" s="13">
        <f>SQRT(($H$29-C8)^2+($I$29-D8)^2)</f>
        <v>5.8309518948453007</v>
      </c>
      <c r="U30" s="5"/>
    </row>
    <row r="31" spans="2:21" x14ac:dyDescent="0.25">
      <c r="B31" s="2"/>
      <c r="C31" s="14">
        <v>5</v>
      </c>
      <c r="D31" s="15">
        <v>2</v>
      </c>
      <c r="E31" s="16">
        <f t="shared" si="14"/>
        <v>2</v>
      </c>
      <c r="F31" s="3"/>
      <c r="G31" s="20" t="s">
        <v>7</v>
      </c>
      <c r="H31" s="21">
        <f>SUM(R28:R33)</f>
        <v>5.3333333333333339</v>
      </c>
      <c r="I31" s="19"/>
      <c r="J31" s="3"/>
      <c r="K31" s="3" t="e">
        <f t="shared" si="15"/>
        <v>#N/A</v>
      </c>
      <c r="L31" s="3" t="e">
        <f t="shared" si="16"/>
        <v>#N/A</v>
      </c>
      <c r="M31" s="3">
        <f t="shared" si="17"/>
        <v>5</v>
      </c>
      <c r="N31" s="3">
        <f t="shared" si="18"/>
        <v>2</v>
      </c>
      <c r="O31" s="3"/>
      <c r="P31" s="3"/>
      <c r="Q31" s="3"/>
      <c r="R31" s="13">
        <f t="shared" si="19"/>
        <v>1</v>
      </c>
      <c r="S31" s="13">
        <f>SQRT(($H$28-C9)^2+($I$28-D9)^2)</f>
        <v>4.6427960923947058</v>
      </c>
      <c r="T31" s="13">
        <f>SQRT(($H$29-C9)^2+($I$29-D9)^2)</f>
        <v>1</v>
      </c>
      <c r="U31" s="5"/>
    </row>
    <row r="32" spans="2:21" x14ac:dyDescent="0.25">
      <c r="B32" s="2"/>
      <c r="C32" s="14">
        <v>6</v>
      </c>
      <c r="D32" s="15">
        <v>1</v>
      </c>
      <c r="E32" s="16">
        <f>IF(S32="","",IF(S32&lt;T32,1,2))</f>
        <v>2</v>
      </c>
      <c r="F32" s="3"/>
      <c r="G32" s="3"/>
      <c r="H32" s="3"/>
      <c r="I32" s="3"/>
      <c r="J32" s="3"/>
      <c r="K32" s="3" t="e">
        <f t="shared" si="15"/>
        <v>#N/A</v>
      </c>
      <c r="L32" s="3" t="e">
        <f t="shared" si="16"/>
        <v>#N/A</v>
      </c>
      <c r="M32" s="3">
        <f t="shared" si="17"/>
        <v>6</v>
      </c>
      <c r="N32" s="3">
        <f t="shared" si="18"/>
        <v>1</v>
      </c>
      <c r="O32" s="3"/>
      <c r="P32" s="3"/>
      <c r="Q32" s="3"/>
      <c r="R32" s="13">
        <f t="shared" si="19"/>
        <v>1</v>
      </c>
      <c r="S32" s="13">
        <f>SQRT(($H$28-C10)^2+($I$28-D10)^2)</f>
        <v>5.9628479399994392</v>
      </c>
      <c r="T32" s="13">
        <f>SQRT(($H$29-C10)^2+($I$29-D10)^2)</f>
        <v>1</v>
      </c>
      <c r="U32" s="5"/>
    </row>
    <row r="33" spans="2:21" x14ac:dyDescent="0.25">
      <c r="B33" s="2"/>
      <c r="C33" s="14">
        <v>4</v>
      </c>
      <c r="D33" s="15">
        <v>0</v>
      </c>
      <c r="E33" s="16">
        <f t="shared" si="14"/>
        <v>2</v>
      </c>
      <c r="F33" s="3"/>
      <c r="G33" s="3"/>
      <c r="H33" s="3"/>
      <c r="I33" s="3"/>
      <c r="J33" s="3"/>
      <c r="K33" s="3" t="e">
        <f t="shared" si="15"/>
        <v>#N/A</v>
      </c>
      <c r="L33" s="3" t="e">
        <f t="shared" si="16"/>
        <v>#N/A</v>
      </c>
      <c r="M33" s="3">
        <f t="shared" si="17"/>
        <v>4</v>
      </c>
      <c r="N33" s="3">
        <f t="shared" si="18"/>
        <v>0</v>
      </c>
      <c r="O33" s="3"/>
      <c r="P33" s="3"/>
      <c r="Q33" s="3"/>
      <c r="R33" s="13">
        <f t="shared" si="19"/>
        <v>2.0000000000000004</v>
      </c>
      <c r="S33" s="13">
        <f>SQRT(($H$28-C11)^2+($I$28-D11)^2)</f>
        <v>4.9553562491061687</v>
      </c>
      <c r="T33" s="13">
        <f>SQRT(($H$29-C11)^2+($I$29-D11)^2)</f>
        <v>1.4142135623730951</v>
      </c>
      <c r="U33" s="5"/>
    </row>
    <row r="34" spans="2:21" ht="15.75" thickBot="1" x14ac:dyDescent="0.3">
      <c r="B34" s="2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7"/>
    </row>
    <row r="35" spans="2:21" ht="15.75" thickBot="1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ht="15.75" thickBot="1" x14ac:dyDescent="0.3">
      <c r="B36" s="42" t="s">
        <v>14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4"/>
    </row>
    <row r="37" spans="2:21" x14ac:dyDescent="0.25">
      <c r="B37" s="2"/>
      <c r="C37" s="19"/>
      <c r="D37" s="19"/>
      <c r="E37" s="19"/>
      <c r="F37" s="3"/>
      <c r="G37" s="4" t="s">
        <v>10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19"/>
      <c r="S37" s="19"/>
      <c r="T37" s="19"/>
      <c r="U37" s="5"/>
    </row>
    <row r="38" spans="2:21" x14ac:dyDescent="0.25">
      <c r="B38" s="2"/>
      <c r="C38" s="6" t="s">
        <v>0</v>
      </c>
      <c r="D38" s="6" t="s">
        <v>1</v>
      </c>
      <c r="E38" s="6" t="s">
        <v>6</v>
      </c>
      <c r="F38" s="3"/>
      <c r="G38" s="6" t="s">
        <v>2</v>
      </c>
      <c r="H38" s="6" t="s">
        <v>0</v>
      </c>
      <c r="I38" s="6" t="s">
        <v>1</v>
      </c>
      <c r="J38" s="3"/>
      <c r="K38" s="3" t="s">
        <v>0</v>
      </c>
      <c r="L38" s="3" t="s">
        <v>1</v>
      </c>
      <c r="M38" s="3" t="s">
        <v>0</v>
      </c>
      <c r="N38" s="3" t="s">
        <v>1</v>
      </c>
      <c r="O38" s="3"/>
      <c r="P38" s="3"/>
      <c r="Q38" s="3"/>
      <c r="R38" s="6" t="s">
        <v>5</v>
      </c>
      <c r="S38" s="6" t="s">
        <v>3</v>
      </c>
      <c r="T38" s="6" t="s">
        <v>4</v>
      </c>
      <c r="U38" s="5"/>
    </row>
    <row r="39" spans="2:21" x14ac:dyDescent="0.25">
      <c r="B39" s="2"/>
      <c r="C39" s="7">
        <v>1</v>
      </c>
      <c r="D39" s="8">
        <v>4</v>
      </c>
      <c r="E39" s="9">
        <f>IF(S39="","",IF(S39&lt;T39,1,2))</f>
        <v>1</v>
      </c>
      <c r="F39" s="3"/>
      <c r="G39" s="6">
        <v>1</v>
      </c>
      <c r="H39" s="11">
        <f>AVERAGEIF(E28:E33,1,C28:C33)</f>
        <v>0.66666666666666663</v>
      </c>
      <c r="I39" s="12">
        <f>AVERAGEIF(E28:E33,1,D28:D33)</f>
        <v>3.6666666666666665</v>
      </c>
      <c r="J39" s="3"/>
      <c r="K39" s="3">
        <f>IF(E39=1,C39,NA())</f>
        <v>1</v>
      </c>
      <c r="L39" s="3">
        <f>IF(E39=1,D39,NA())</f>
        <v>4</v>
      </c>
      <c r="M39" s="3" t="e">
        <f>IF(E39=2,C39,NA())</f>
        <v>#N/A</v>
      </c>
      <c r="N39" s="3" t="e">
        <f>IF(E39=2,D39,NA())</f>
        <v>#N/A</v>
      </c>
      <c r="O39" s="3"/>
      <c r="P39" s="3"/>
      <c r="Q39" s="3"/>
      <c r="R39" s="13">
        <f>(MIN(S39,T39))^2</f>
        <v>0.22222222222222238</v>
      </c>
      <c r="S39" s="13">
        <f>SQRT(($H$39-C17)^2+($I$39-D17)^2)</f>
        <v>0.47140452079103184</v>
      </c>
      <c r="T39" s="13">
        <f>SQRT(($H$40-C17)^2+($I$40-D17)^2)</f>
        <v>5</v>
      </c>
      <c r="U39" s="5"/>
    </row>
    <row r="40" spans="2:21" x14ac:dyDescent="0.25">
      <c r="B40" s="2"/>
      <c r="C40" s="14">
        <v>1</v>
      </c>
      <c r="D40" s="15">
        <v>3</v>
      </c>
      <c r="E40" s="16">
        <f t="shared" ref="E40:E44" si="20">IF(S40="","",IF(S40&lt;T40,1,2))</f>
        <v>1</v>
      </c>
      <c r="F40" s="3"/>
      <c r="G40" s="6">
        <v>2</v>
      </c>
      <c r="H40" s="17">
        <f>AVERAGEIF(E28:E33,2,C28:C33)</f>
        <v>5</v>
      </c>
      <c r="I40" s="18">
        <f>AVERAGEIF(E28:E33,2,D28:D33)</f>
        <v>1</v>
      </c>
      <c r="J40" s="3"/>
      <c r="K40" s="3">
        <f t="shared" ref="K40:K44" si="21">IF(E40=1,C40,NA())</f>
        <v>1</v>
      </c>
      <c r="L40" s="3">
        <f t="shared" ref="L40:L44" si="22">IF(E40=1,D40,NA())</f>
        <v>3</v>
      </c>
      <c r="M40" s="3" t="e">
        <f t="shared" ref="M40:M44" si="23">IF(E40=2,C40,NA())</f>
        <v>#N/A</v>
      </c>
      <c r="N40" s="3" t="e">
        <f t="shared" ref="N40:N44" si="24">IF(E40=2,D40,NA())</f>
        <v>#N/A</v>
      </c>
      <c r="O40" s="3"/>
      <c r="P40" s="3"/>
      <c r="Q40" s="3"/>
      <c r="R40" s="13">
        <f t="shared" ref="R40:R44" si="25">(MIN(S40,T40))^2</f>
        <v>0.55555555555555536</v>
      </c>
      <c r="S40" s="13">
        <f t="shared" ref="S40:S44" si="26">SQRT(($H$39-C18)^2+($I$39-D18)^2)</f>
        <v>0.74535599249992979</v>
      </c>
      <c r="T40" s="13">
        <f t="shared" ref="T40:T44" si="27">SQRT(($H$40-C18)^2+($I$40-D18)^2)</f>
        <v>4.4721359549995796</v>
      </c>
      <c r="U40" s="5"/>
    </row>
    <row r="41" spans="2:21" x14ac:dyDescent="0.25">
      <c r="B41" s="2"/>
      <c r="C41" s="14">
        <v>0</v>
      </c>
      <c r="D41" s="15">
        <v>4</v>
      </c>
      <c r="E41" s="16">
        <f t="shared" si="20"/>
        <v>1</v>
      </c>
      <c r="F41" s="3"/>
      <c r="G41" s="19"/>
      <c r="H41" s="19"/>
      <c r="I41" s="19"/>
      <c r="J41" s="3"/>
      <c r="K41" s="3">
        <f t="shared" si="21"/>
        <v>0</v>
      </c>
      <c r="L41" s="3">
        <f t="shared" si="22"/>
        <v>4</v>
      </c>
      <c r="M41" s="3" t="e">
        <f t="shared" si="23"/>
        <v>#N/A</v>
      </c>
      <c r="N41" s="3" t="e">
        <f t="shared" si="24"/>
        <v>#N/A</v>
      </c>
      <c r="O41" s="3"/>
      <c r="P41" s="3"/>
      <c r="Q41" s="3"/>
      <c r="R41" s="13">
        <f t="shared" si="25"/>
        <v>0.55555555555555558</v>
      </c>
      <c r="S41" s="13">
        <f t="shared" si="26"/>
        <v>0.7453559924999299</v>
      </c>
      <c r="T41" s="13">
        <f t="shared" si="27"/>
        <v>5.8309518948453007</v>
      </c>
      <c r="U41" s="5"/>
    </row>
    <row r="42" spans="2:21" x14ac:dyDescent="0.25">
      <c r="B42" s="2"/>
      <c r="C42" s="14">
        <v>5</v>
      </c>
      <c r="D42" s="15">
        <v>2</v>
      </c>
      <c r="E42" s="16">
        <f t="shared" si="20"/>
        <v>2</v>
      </c>
      <c r="F42" s="3"/>
      <c r="G42" s="20" t="s">
        <v>7</v>
      </c>
      <c r="H42" s="21">
        <f>SUM(R39:R44)</f>
        <v>5.3333333333333339</v>
      </c>
      <c r="I42" s="19"/>
      <c r="J42" s="3"/>
      <c r="K42" s="3" t="e">
        <f t="shared" si="21"/>
        <v>#N/A</v>
      </c>
      <c r="L42" s="3" t="e">
        <f t="shared" si="22"/>
        <v>#N/A</v>
      </c>
      <c r="M42" s="3">
        <f t="shared" si="23"/>
        <v>5</v>
      </c>
      <c r="N42" s="3">
        <f t="shared" si="24"/>
        <v>2</v>
      </c>
      <c r="O42" s="3"/>
      <c r="P42" s="3"/>
      <c r="Q42" s="3"/>
      <c r="R42" s="13">
        <f t="shared" si="25"/>
        <v>1</v>
      </c>
      <c r="S42" s="13">
        <f t="shared" si="26"/>
        <v>4.6427960923947058</v>
      </c>
      <c r="T42" s="13">
        <f t="shared" si="27"/>
        <v>1</v>
      </c>
      <c r="U42" s="5"/>
    </row>
    <row r="43" spans="2:21" x14ac:dyDescent="0.25">
      <c r="B43" s="2"/>
      <c r="C43" s="14">
        <v>6</v>
      </c>
      <c r="D43" s="15">
        <v>1</v>
      </c>
      <c r="E43" s="16">
        <f t="shared" si="20"/>
        <v>2</v>
      </c>
      <c r="F43" s="3"/>
      <c r="G43" s="3"/>
      <c r="H43" s="3"/>
      <c r="I43" s="3"/>
      <c r="J43" s="3"/>
      <c r="K43" s="3" t="e">
        <f t="shared" si="21"/>
        <v>#N/A</v>
      </c>
      <c r="L43" s="3" t="e">
        <f t="shared" si="22"/>
        <v>#N/A</v>
      </c>
      <c r="M43" s="3">
        <f t="shared" si="23"/>
        <v>6</v>
      </c>
      <c r="N43" s="3">
        <f t="shared" si="24"/>
        <v>1</v>
      </c>
      <c r="O43" s="3"/>
      <c r="P43" s="3"/>
      <c r="Q43" s="3"/>
      <c r="R43" s="13">
        <f t="shared" si="25"/>
        <v>1</v>
      </c>
      <c r="S43" s="13">
        <f t="shared" si="26"/>
        <v>5.9628479399994392</v>
      </c>
      <c r="T43" s="13">
        <f t="shared" si="27"/>
        <v>1</v>
      </c>
      <c r="U43" s="5"/>
    </row>
    <row r="44" spans="2:21" x14ac:dyDescent="0.25">
      <c r="B44" s="2"/>
      <c r="C44" s="14">
        <v>4</v>
      </c>
      <c r="D44" s="15">
        <v>0</v>
      </c>
      <c r="E44" s="16">
        <f t="shared" si="20"/>
        <v>2</v>
      </c>
      <c r="F44" s="3"/>
      <c r="G44" s="3"/>
      <c r="H44" s="3"/>
      <c r="I44" s="3"/>
      <c r="J44" s="3"/>
      <c r="K44" s="3" t="e">
        <f t="shared" si="21"/>
        <v>#N/A</v>
      </c>
      <c r="L44" s="3" t="e">
        <f t="shared" si="22"/>
        <v>#N/A</v>
      </c>
      <c r="M44" s="3">
        <f t="shared" si="23"/>
        <v>4</v>
      </c>
      <c r="N44" s="3">
        <f t="shared" si="24"/>
        <v>0</v>
      </c>
      <c r="O44" s="3"/>
      <c r="P44" s="3"/>
      <c r="Q44" s="3"/>
      <c r="R44" s="13">
        <f t="shared" si="25"/>
        <v>2.0000000000000004</v>
      </c>
      <c r="S44" s="13">
        <f t="shared" si="26"/>
        <v>4.9553562491061687</v>
      </c>
      <c r="T44" s="13">
        <f t="shared" si="27"/>
        <v>1.4142135623730951</v>
      </c>
      <c r="U44" s="5"/>
    </row>
    <row r="45" spans="2:21" ht="15.75" thickBot="1" x14ac:dyDescent="0.3">
      <c r="B45" s="2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7"/>
    </row>
  </sheetData>
  <mergeCells count="4">
    <mergeCell ref="B3:U3"/>
    <mergeCell ref="B14:U14"/>
    <mergeCell ref="B25:U25"/>
    <mergeCell ref="B36:U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Ashutosh</cp:lastModifiedBy>
  <dcterms:created xsi:type="dcterms:W3CDTF">2016-08-11T06:27:21Z</dcterms:created>
  <dcterms:modified xsi:type="dcterms:W3CDTF">2020-08-15T22:27:30Z</dcterms:modified>
</cp:coreProperties>
</file>