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066541\OneDrive - SAP SE\04. Doc\18 - Stock\"/>
    </mc:Choice>
  </mc:AlternateContent>
  <xr:revisionPtr revIDLastSave="0" documentId="13_ncr:1_{B0C73971-21F6-4491-A8F5-49509A70FA1D}" xr6:coauthVersionLast="45" xr6:coauthVersionMax="45" xr10:uidLastSave="{00000000-0000-0000-0000-000000000000}"/>
  <bookViews>
    <workbookView xWindow="990" yWindow="-110" windowWidth="18320" windowHeight="11020" activeTab="6" xr2:uid="{00000000-000D-0000-FFFF-FFFF00000000}"/>
  </bookViews>
  <sheets>
    <sheet name="Template_R" sheetId="1" r:id="rId1"/>
    <sheet name="Template_Q" sheetId="5" r:id="rId2"/>
    <sheet name="Apple_Q" sheetId="4" r:id="rId3"/>
    <sheet name="SAP_Q" sheetId="6" r:id="rId4"/>
    <sheet name="EA_Q" sheetId="7" r:id="rId5"/>
    <sheet name="FASTLY_Q" sheetId="8" r:id="rId6"/>
    <sheet name="TDOC_Q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9" l="1"/>
  <c r="I15" i="9"/>
  <c r="I14" i="9"/>
  <c r="I13" i="9"/>
  <c r="I16" i="8"/>
  <c r="I15" i="8"/>
  <c r="I14" i="8"/>
  <c r="I13" i="8"/>
  <c r="I16" i="7"/>
  <c r="I15" i="7"/>
  <c r="I14" i="7"/>
  <c r="I13" i="7"/>
  <c r="I16" i="6"/>
  <c r="I15" i="6"/>
  <c r="I14" i="6"/>
  <c r="I13" i="6"/>
  <c r="I16" i="4"/>
  <c r="I15" i="4"/>
  <c r="I14" i="4"/>
  <c r="I13" i="4"/>
  <c r="I16" i="5"/>
  <c r="I15" i="5"/>
  <c r="I14" i="5"/>
  <c r="I13" i="5"/>
  <c r="I6" i="1"/>
  <c r="I5" i="1"/>
  <c r="I4" i="1"/>
  <c r="I3" i="1"/>
  <c r="I12" i="9" l="1"/>
  <c r="B12" i="9"/>
  <c r="D12" i="9" s="1"/>
  <c r="C13" i="9" s="1"/>
  <c r="I12" i="8"/>
  <c r="G12" i="8"/>
  <c r="D12" i="8"/>
  <c r="B12" i="8"/>
  <c r="J12" i="8" s="1"/>
  <c r="I12" i="7"/>
  <c r="B12" i="7"/>
  <c r="D12" i="7" s="1"/>
  <c r="I12" i="6"/>
  <c r="B12" i="6"/>
  <c r="D12" i="6" s="1"/>
  <c r="C13" i="6" s="1"/>
  <c r="B12" i="4"/>
  <c r="D12" i="4" s="1"/>
  <c r="C13" i="4" s="1"/>
  <c r="B12" i="5"/>
  <c r="I12" i="4"/>
  <c r="I12" i="5"/>
  <c r="G12" i="5" s="1"/>
  <c r="D12" i="5"/>
  <c r="C13" i="5" s="1"/>
  <c r="I2" i="9"/>
  <c r="I4" i="9" s="1"/>
  <c r="G4" i="9" s="1"/>
  <c r="J4" i="9" s="1"/>
  <c r="G13" i="9" l="1"/>
  <c r="J13" i="9" s="1"/>
  <c r="C14" i="9"/>
  <c r="G12" i="9"/>
  <c r="J12" i="9"/>
  <c r="K12" i="8"/>
  <c r="C13" i="8"/>
  <c r="C13" i="7"/>
  <c r="G12" i="7"/>
  <c r="C14" i="6"/>
  <c r="G13" i="6"/>
  <c r="J13" i="6" s="1"/>
  <c r="G12" i="6"/>
  <c r="J12" i="6"/>
  <c r="G12" i="4"/>
  <c r="C14" i="4"/>
  <c r="J12" i="4"/>
  <c r="C14" i="5"/>
  <c r="J12" i="5"/>
  <c r="K12" i="5" s="1"/>
  <c r="G2" i="9"/>
  <c r="I3" i="9"/>
  <c r="G3" i="9" s="1"/>
  <c r="J3" i="9" s="1"/>
  <c r="J7" i="8"/>
  <c r="J7" i="6"/>
  <c r="J7" i="4"/>
  <c r="C15" i="9" l="1"/>
  <c r="K12" i="9"/>
  <c r="K13" i="9"/>
  <c r="G14" i="9"/>
  <c r="C14" i="8"/>
  <c r="G14" i="8"/>
  <c r="G13" i="8"/>
  <c r="J13" i="8" s="1"/>
  <c r="C14" i="7"/>
  <c r="G14" i="7"/>
  <c r="J12" i="7"/>
  <c r="G13" i="7"/>
  <c r="K12" i="6"/>
  <c r="K13" i="6"/>
  <c r="G14" i="6"/>
  <c r="C15" i="6"/>
  <c r="G13" i="4"/>
  <c r="K12" i="4"/>
  <c r="C15" i="4"/>
  <c r="C15" i="5"/>
  <c r="G5" i="9"/>
  <c r="J2" i="9"/>
  <c r="G6" i="9"/>
  <c r="J6" i="9" s="1"/>
  <c r="G15" i="9" l="1"/>
  <c r="G16" i="9"/>
  <c r="G17" i="9" s="1"/>
  <c r="J14" i="9"/>
  <c r="C16" i="9"/>
  <c r="J15" i="9"/>
  <c r="K13" i="8"/>
  <c r="J14" i="8"/>
  <c r="K14" i="8" s="1"/>
  <c r="C15" i="8"/>
  <c r="J13" i="7"/>
  <c r="K13" i="7" s="1"/>
  <c r="K12" i="7"/>
  <c r="J14" i="7"/>
  <c r="C15" i="7"/>
  <c r="G15" i="7" s="1"/>
  <c r="C16" i="6"/>
  <c r="G15" i="6"/>
  <c r="J14" i="6"/>
  <c r="C16" i="4"/>
  <c r="J13" i="4"/>
  <c r="G14" i="4"/>
  <c r="J14" i="4" s="1"/>
  <c r="C16" i="5"/>
  <c r="J7" i="9"/>
  <c r="K4" i="9"/>
  <c r="F5" i="9" s="1"/>
  <c r="J5" i="9" s="1"/>
  <c r="K3" i="9"/>
  <c r="K2" i="9"/>
  <c r="J6" i="4"/>
  <c r="G6" i="4"/>
  <c r="F7" i="1"/>
  <c r="I2" i="8"/>
  <c r="I4" i="8" s="1"/>
  <c r="G4" i="8" s="1"/>
  <c r="J4" i="8" s="1"/>
  <c r="G2" i="8"/>
  <c r="J2" i="8" s="1"/>
  <c r="I2" i="7"/>
  <c r="G2" i="7" s="1"/>
  <c r="G6" i="7" s="1"/>
  <c r="J6" i="7" s="1"/>
  <c r="I2" i="6"/>
  <c r="I3" i="6" s="1"/>
  <c r="G3" i="6" s="1"/>
  <c r="J3" i="6" s="1"/>
  <c r="I2" i="4"/>
  <c r="I4" i="4" s="1"/>
  <c r="G4" i="4" s="1"/>
  <c r="J4" i="4" s="1"/>
  <c r="I2" i="1"/>
  <c r="D2" i="1"/>
  <c r="C3" i="1" s="1"/>
  <c r="I2" i="5"/>
  <c r="G18" i="9" l="1"/>
  <c r="J18" i="9" s="1"/>
  <c r="J16" i="9"/>
  <c r="K16" i="9" s="1"/>
  <c r="F17" i="9"/>
  <c r="J17" i="9" s="1"/>
  <c r="K14" i="9"/>
  <c r="K15" i="9"/>
  <c r="C16" i="8"/>
  <c r="G16" i="8"/>
  <c r="G15" i="8"/>
  <c r="J15" i="8" s="1"/>
  <c r="K14" i="7"/>
  <c r="C16" i="7"/>
  <c r="J15" i="7"/>
  <c r="K15" i="7" s="1"/>
  <c r="J15" i="6"/>
  <c r="K15" i="6" s="1"/>
  <c r="K14" i="6"/>
  <c r="F17" i="6"/>
  <c r="G16" i="6"/>
  <c r="G18" i="6" s="1"/>
  <c r="J18" i="6" s="1"/>
  <c r="G15" i="4"/>
  <c r="G16" i="4"/>
  <c r="J16" i="4" s="1"/>
  <c r="F17" i="4"/>
  <c r="K13" i="4"/>
  <c r="K14" i="4"/>
  <c r="G2" i="5"/>
  <c r="G15" i="5"/>
  <c r="J15" i="5" s="1"/>
  <c r="G14" i="5"/>
  <c r="J14" i="5" s="1"/>
  <c r="G13" i="5"/>
  <c r="J13" i="5" s="1"/>
  <c r="F17" i="5"/>
  <c r="G16" i="5"/>
  <c r="G6" i="8"/>
  <c r="J6" i="8" s="1"/>
  <c r="K2" i="8"/>
  <c r="I3" i="8"/>
  <c r="G3" i="8" s="1"/>
  <c r="J3" i="8" s="1"/>
  <c r="K3" i="8" s="1"/>
  <c r="G5" i="8"/>
  <c r="J2" i="7"/>
  <c r="J7" i="7" s="1"/>
  <c r="I3" i="7"/>
  <c r="G3" i="7" s="1"/>
  <c r="J3" i="7" s="1"/>
  <c r="I4" i="7"/>
  <c r="G4" i="7" s="1"/>
  <c r="J4" i="7" s="1"/>
  <c r="G2" i="6"/>
  <c r="G6" i="6" s="1"/>
  <c r="J6" i="6" s="1"/>
  <c r="I4" i="6"/>
  <c r="G4" i="6" s="1"/>
  <c r="J4" i="6" s="1"/>
  <c r="G2" i="4"/>
  <c r="I3" i="4"/>
  <c r="G3" i="4" s="1"/>
  <c r="J3" i="4" s="1"/>
  <c r="C4" i="1"/>
  <c r="G3" i="1"/>
  <c r="J3" i="1" s="1"/>
  <c r="G2" i="1"/>
  <c r="I3" i="5"/>
  <c r="G3" i="5" s="1"/>
  <c r="J3" i="5" s="1"/>
  <c r="I4" i="5"/>
  <c r="G4" i="5"/>
  <c r="J4" i="5" s="1"/>
  <c r="J16" i="6" l="1"/>
  <c r="J19" i="6" s="1"/>
  <c r="J19" i="9"/>
  <c r="K15" i="8"/>
  <c r="J16" i="8"/>
  <c r="K16" i="8" s="1"/>
  <c r="F17" i="8"/>
  <c r="G18" i="8"/>
  <c r="J18" i="8" s="1"/>
  <c r="G17" i="8"/>
  <c r="F17" i="7"/>
  <c r="G16" i="7"/>
  <c r="G17" i="6"/>
  <c r="J17" i="6" s="1"/>
  <c r="G17" i="4"/>
  <c r="J17" i="4" s="1"/>
  <c r="G18" i="4"/>
  <c r="J18" i="4" s="1"/>
  <c r="J15" i="4"/>
  <c r="K13" i="5"/>
  <c r="K14" i="5"/>
  <c r="K15" i="5"/>
  <c r="G17" i="5"/>
  <c r="J17" i="5" s="1"/>
  <c r="J2" i="5"/>
  <c r="G6" i="5"/>
  <c r="J6" i="5" s="1"/>
  <c r="G5" i="5"/>
  <c r="J16" i="5"/>
  <c r="K16" i="5" s="1"/>
  <c r="G18" i="5"/>
  <c r="J18" i="5" s="1"/>
  <c r="J2" i="1"/>
  <c r="K2" i="1" s="1"/>
  <c r="K4" i="5"/>
  <c r="F5" i="5" s="1"/>
  <c r="J5" i="5" s="1"/>
  <c r="K4" i="8"/>
  <c r="F5" i="8" s="1"/>
  <c r="J5" i="8" s="1"/>
  <c r="G5" i="7"/>
  <c r="K3" i="7"/>
  <c r="K4" i="7"/>
  <c r="F5" i="7" s="1"/>
  <c r="K2" i="7"/>
  <c r="J2" i="6"/>
  <c r="G5" i="6"/>
  <c r="J2" i="4"/>
  <c r="G5" i="4"/>
  <c r="C5" i="1"/>
  <c r="G4" i="1"/>
  <c r="J4" i="1" s="1"/>
  <c r="J17" i="8" l="1"/>
  <c r="K16" i="6"/>
  <c r="J19" i="8"/>
  <c r="G17" i="7"/>
  <c r="J17" i="7" s="1"/>
  <c r="G18" i="7"/>
  <c r="J18" i="7" s="1"/>
  <c r="J16" i="7"/>
  <c r="J19" i="4"/>
  <c r="K16" i="4"/>
  <c r="K15" i="4"/>
  <c r="J7" i="5"/>
  <c r="K2" i="5"/>
  <c r="K3" i="5"/>
  <c r="J19" i="5"/>
  <c r="J5" i="7"/>
  <c r="K3" i="1"/>
  <c r="K4" i="6"/>
  <c r="F5" i="6" s="1"/>
  <c r="J5" i="6" s="1"/>
  <c r="K3" i="6"/>
  <c r="K2" i="6"/>
  <c r="K4" i="1"/>
  <c r="G5" i="1"/>
  <c r="J5" i="1" s="1"/>
  <c r="K3" i="4"/>
  <c r="K4" i="4"/>
  <c r="F5" i="4" s="1"/>
  <c r="J5" i="4" s="1"/>
  <c r="K2" i="4"/>
  <c r="C6" i="1"/>
  <c r="K16" i="7" l="1"/>
  <c r="J19" i="7"/>
  <c r="K5" i="1"/>
  <c r="G6" i="1"/>
  <c r="J6" i="1" s="1"/>
  <c r="J9" i="1" s="1"/>
  <c r="K6" i="1" l="1"/>
  <c r="G7" i="1"/>
  <c r="J7" i="1" s="1"/>
  <c r="G8" i="1"/>
  <c r="J8" i="1" s="1"/>
</calcChain>
</file>

<file path=xl/sharedStrings.xml><?xml version="1.0" encoding="utf-8"?>
<sst xmlns="http://schemas.openxmlformats.org/spreadsheetml/2006/main" count="215" uniqueCount="27">
  <si>
    <t>股票名称</t>
    <phoneticPr fontId="1" type="noConversion"/>
  </si>
  <si>
    <t>开仓日期</t>
    <phoneticPr fontId="1" type="noConversion"/>
  </si>
  <si>
    <t>仓位</t>
    <phoneticPr fontId="1" type="noConversion"/>
  </si>
  <si>
    <t>股数</t>
    <phoneticPr fontId="1" type="noConversion"/>
  </si>
  <si>
    <t>清仓日期</t>
    <phoneticPr fontId="1" type="noConversion"/>
  </si>
  <si>
    <t>转弱加仓净价</t>
    <phoneticPr fontId="1" type="noConversion"/>
  </si>
  <si>
    <t>AAPL</t>
    <phoneticPr fontId="1" type="noConversion"/>
  </si>
  <si>
    <t>04.11.2020</t>
    <phoneticPr fontId="1" type="noConversion"/>
  </si>
  <si>
    <t>成本价</t>
    <phoneticPr fontId="1" type="noConversion"/>
  </si>
  <si>
    <t>转弱(周线MACD红柱再次加长)，加仓价</t>
    <phoneticPr fontId="1" type="noConversion"/>
  </si>
  <si>
    <t>转强(周线MACD红柱开始缩短),开仓和加仓价</t>
    <phoneticPr fontId="1" type="noConversion"/>
  </si>
  <si>
    <t>止盈周线MACD绿柱缩短</t>
    <phoneticPr fontId="1" type="noConversion"/>
  </si>
  <si>
    <t>止损跌破最后价格5%(全仓后)</t>
    <phoneticPr fontId="1" type="noConversion"/>
  </si>
  <si>
    <t>止损跌破开仓价10%</t>
    <phoneticPr fontId="1" type="noConversion"/>
  </si>
  <si>
    <t>日线MACD到达上轨附近减仓20%</t>
    <phoneticPr fontId="1" type="noConversion"/>
  </si>
  <si>
    <t>日线MACD到达中轨附近加仓20%</t>
    <phoneticPr fontId="1" type="noConversion"/>
  </si>
  <si>
    <t>实际成交额</t>
    <phoneticPr fontId="1" type="noConversion"/>
  </si>
  <si>
    <t xml:space="preserve">7000.00 </t>
  </si>
  <si>
    <t>估计成交额</t>
    <phoneticPr fontId="1" type="noConversion"/>
  </si>
  <si>
    <t xml:space="preserve">10500.00 </t>
  </si>
  <si>
    <t>SAP</t>
    <phoneticPr fontId="1" type="noConversion"/>
  </si>
  <si>
    <t>EA</t>
    <phoneticPr fontId="1" type="noConversion"/>
  </si>
  <si>
    <t>FASTLY</t>
    <phoneticPr fontId="1" type="noConversion"/>
  </si>
  <si>
    <t>04.12.2020</t>
    <phoneticPr fontId="1" type="noConversion"/>
  </si>
  <si>
    <t>Template_R</t>
  </si>
  <si>
    <t>Template_Q</t>
  </si>
  <si>
    <t>TDOC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</si>
</sst>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NumberFormat="1"/>
    <xf numFmtId="176" fontId="2" fillId="0" borderId="0" xfId="0" applyNumberFormat="1" applyFont="1"/>
    <xf numFmtId="177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176" fontId="2" fillId="2" borderId="0" xfId="0" applyNumberFormat="1" applyFont="1" applyFill="1"/>
    <xf numFmtId="176" fontId="2" fillId="3" borderId="0" xfId="0" applyNumberFormat="1" applyFont="1" applyFill="1"/>
  </cellXfs>
  <cellStyles count="1">
    <cellStyle name="常规" xfId="0" builtinId="0"/>
  </cellStyles>
  <dxfs count="207"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7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8" formatCode="0.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8BFD2A-A094-45C8-AC4E-EFC58D5E248C}" name="表1_10121416610" displayName="表1_10121416610" ref="A1:M9" totalsRowCount="1">
  <autoFilter ref="A1:M8" xr:uid="{646F0C7E-4547-4A78-81C4-0FE80BE618BC}"/>
  <tableColumns count="13">
    <tableColumn id="1" xr3:uid="{FE30A354-937B-47F8-B007-3C9EE0264B9F}" name="股票名称"/>
    <tableColumn id="2" xr3:uid="{34B9B505-342B-43BB-8D56-14F2311BF467}" name="转强(周线MACD红柱开始缩短),开仓和加仓价"/>
    <tableColumn id="3" xr3:uid="{1C4B9ABB-0474-46C6-8DDE-9C5FDD4654E7}" name="转弱(周线MACD红柱再次加长)，加仓价" dataDxfId="206" totalsRowDxfId="48"/>
    <tableColumn id="4" xr3:uid="{02A4D6E9-4540-4328-A4C5-40783FDE9BA2}" name="转弱加仓净价" dataDxfId="205" totalsRowDxfId="47">
      <calculatedColumnFormula xml:space="preserve"> ROUNDUP(B2*0.2/4,2)</calculatedColumnFormula>
    </tableColumn>
    <tableColumn id="5" xr3:uid="{3D019D97-3B4D-42EF-9416-2C26AC571FF5}" name="止盈周线MACD绿柱缩短"/>
    <tableColumn id="6" xr3:uid="{6DFB0723-B3FC-481A-B862-B4E7C631F2B6}" name="止损跌破最后价格5%(全仓后)" dataDxfId="204">
      <calculatedColumnFormula xml:space="preserve"> ROUNDUP(C1*0.98,2)</calculatedColumnFormula>
    </tableColumn>
    <tableColumn id="7" xr3:uid="{D3001901-DCAB-4A4E-A177-68E1433BA9F6}" name="股数" dataDxfId="203" totalsRowDxfId="46">
      <calculatedColumnFormula>ROUNDUP($G$2/2,0)</calculatedColumnFormula>
    </tableColumn>
    <tableColumn id="14" xr3:uid="{522AD2F6-677C-4BE3-88ED-6CB6BDA80E09}" name="仓位" dataDxfId="202" totalsRowDxfId="45"/>
    <tableColumn id="8" xr3:uid="{EFC86538-5743-4053-90AE-CD2CDD6E7057}" name="估计成交额" totalsRowLabel="7000.00 " dataDxfId="201" totalsRowDxfId="44">
      <calculatedColumnFormula xml:space="preserve"> (B2+C2)*ROUNDUP(G2,0)</calculatedColumnFormula>
    </tableColumn>
    <tableColumn id="9" xr3:uid="{CC47EAFB-B0FC-4A25-BC77-CF06469B3815}" name="实际成交额" totalsRowFunction="custom" dataDxfId="200" totalsRowDxfId="43">
      <calculatedColumnFormula xml:space="preserve"> ROUNDUP(B2*G2,2)</calculatedColumnFormula>
      <totalsRowFormula xml:space="preserve"> SUM(J2:J6)</totalsRowFormula>
    </tableColumn>
    <tableColumn id="10" xr3:uid="{A0207F95-ECE5-48DA-9865-D6A50B426698}" name="成本价" dataDxfId="199" totalsRowDxfId="42">
      <calculatedColumnFormula>SUM($I$2:I2)/SUM($G$2:G2)</calculatedColumnFormula>
    </tableColumn>
    <tableColumn id="11" xr3:uid="{7D2B8DEB-06D5-46C9-85FB-BD6F80B9CCD7}" name="开仓日期"/>
    <tableColumn id="12" xr3:uid="{C8063AFD-5847-42D6-9BEE-2840F82E63B3}" name="清仓日期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560D732-700E-4D88-8F48-7D6F2A33BEB4}" name="表1_491113155171819" displayName="表1_491113155171819" ref="A1:M7" totalsRowCount="1">
  <autoFilter ref="A1:M6" xr:uid="{CF71F923-D9AE-4B93-84FB-7D25006E3085}"/>
  <tableColumns count="13">
    <tableColumn id="1" xr3:uid="{71A5FAD1-F4E3-4EFB-B2C9-F5F7E42C7441}" name="股票名称"/>
    <tableColumn id="2" xr3:uid="{47D74E8D-9F5E-401B-9159-2E2BA8C6166B}" name="转强(周线MACD红柱开始缩短),开仓和加仓价" dataDxfId="155"/>
    <tableColumn id="3" xr3:uid="{2C25DF0D-8FB0-45F7-B90F-999018C7FC35}" name="日线MACD到达上轨附近减仓20%" dataDxfId="154" totalsRowDxfId="62"/>
    <tableColumn id="4" xr3:uid="{464D22F0-02CB-4397-88E7-F675449FD6A9}" name="日线MACD到达中轨附近加仓20%" dataDxfId="153" totalsRowDxfId="61">
      <calculatedColumnFormula xml:space="preserve"> ROUNDUP(B2*0.2/4,1)</calculatedColumnFormula>
    </tableColumn>
    <tableColumn id="5" xr3:uid="{E882225A-DB14-48B8-A4CA-CE635724E0FB}" name="止盈周线MACD绿柱缩短"/>
    <tableColumn id="6" xr3:uid="{BEC7E3C0-C0A9-4112-9853-6D69263D0BA8}" name="止损跌破开仓价10%" dataDxfId="152">
      <calculatedColumnFormula xml:space="preserve"> ROUNDUP(K1*0.98,2)</calculatedColumnFormula>
    </tableColumn>
    <tableColumn id="7" xr3:uid="{D238C82C-A8E2-429C-AEFA-A56B9059EE8D}" name="股数" dataDxfId="151" totalsRowDxfId="60">
      <calculatedColumnFormula>ROUNDUP(#REF!/2,0)</calculatedColumnFormula>
    </tableColumn>
    <tableColumn id="14" xr3:uid="{B02F0D4C-C9D6-4A5D-A1D6-57FC749D9CE7}" name="仓位" dataDxfId="150" totalsRowDxfId="59"/>
    <tableColumn id="8" xr3:uid="{AADAAD33-4ED3-42FF-A1D2-83C8F8F2A8BA}" name="估计成交额" totalsRowLabel="7000.00 " dataDxfId="149" totalsRowDxfId="58">
      <calculatedColumnFormula xml:space="preserve"> (B2+C2)*G2</calculatedColumnFormula>
    </tableColumn>
    <tableColumn id="9" xr3:uid="{3FBC7FAA-8057-49BC-8217-1609F9734820}" name="实际成交额" totalsRowFunction="custom" dataDxfId="148" totalsRowDxfId="57">
      <calculatedColumnFormula xml:space="preserve"> ROUNDUP(B2*G2,2)</calculatedColumnFormula>
      <totalsRowFormula xml:space="preserve"> SUM(J2:J4)</totalsRowFormula>
    </tableColumn>
    <tableColumn id="10" xr3:uid="{BCB9CC1C-C780-4801-B5D1-65E3B3C16376}" name="成本价" dataDxfId="147" totalsRowDxfId="56">
      <calculatedColumnFormula>SUM($I$2:I2)/SUM($G$2:G2)</calculatedColumnFormula>
    </tableColumn>
    <tableColumn id="11" xr3:uid="{78197052-B20E-46CF-B341-8409B88448F6}" name="开仓日期"/>
    <tableColumn id="12" xr3:uid="{A46DB914-F9C0-4C48-B24A-BAFF04A9478D}" name="清仓日期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82D0B7-D882-4D84-865C-F960B280189E}" name="表1_10121416610420" displayName="表1_10121416610420" ref="A11:M19" totalsRowCount="1">
  <autoFilter ref="A11:M18" xr:uid="{395D1951-1E98-4770-90E0-7D119F2512A0}"/>
  <tableColumns count="13">
    <tableColumn id="1" xr3:uid="{296260AC-AA49-4BFD-818F-EDDA6B308F25}" name="股票名称"/>
    <tableColumn id="2" xr3:uid="{ED903CF3-F850-4E6A-85C5-5B4E4372A0FD}" name="转强(周线MACD红柱开始缩短),开仓和加仓价" dataDxfId="101">
      <calculatedColumnFormula xml:space="preserve"> B2</calculatedColumnFormula>
    </tableColumn>
    <tableColumn id="3" xr3:uid="{84327758-195F-48A2-800A-172990CFEA27}" name="转弱(周线MACD红柱再次加长)，加仓价" dataDxfId="100" totalsRowDxfId="13"/>
    <tableColumn id="4" xr3:uid="{F90C73CB-C398-45AA-9811-682CEFC8F34B}" name="转弱加仓净价" dataDxfId="99" totalsRowDxfId="12"/>
    <tableColumn id="5" xr3:uid="{D53EDB0D-E871-4746-A2DF-00299DE86F73}" name="止盈周线MACD绿柱缩短"/>
    <tableColumn id="6" xr3:uid="{D85FCBB2-0E7D-407A-9CD7-5A32E39AFDC8}" name="止损跌破最后价格5%(全仓后)" dataDxfId="98"/>
    <tableColumn id="7" xr3:uid="{8016B04F-18F7-4389-9E94-89BE03D13C1F}" name="股数" dataDxfId="97" totalsRowDxfId="11"/>
    <tableColumn id="14" xr3:uid="{3E14EDDB-4D17-4096-B860-99E0827780B5}" name="仓位" dataDxfId="96" totalsRowDxfId="10"/>
    <tableColumn id="8" xr3:uid="{2895C306-801A-4097-8FB8-5F3E4B7F169A}" name="估计成交额" totalsRowLabel="7000.00 " dataDxfId="95" totalsRowDxfId="9"/>
    <tableColumn id="9" xr3:uid="{D717977F-285A-472B-90C2-A4328CA067D2}" name="实际成交额" totalsRowFunction="custom" dataDxfId="94" totalsRowDxfId="8">
      <totalsRowFormula xml:space="preserve"> SUM(J12:J16)</totalsRowFormula>
    </tableColumn>
    <tableColumn id="10" xr3:uid="{73F698E9-67F2-46B4-A943-1304A6ACD00D}" name="成本价" dataDxfId="93" totalsRowDxfId="7"/>
    <tableColumn id="11" xr3:uid="{C5133348-CBE2-401C-B566-7ED826A62314}" name="开仓日期"/>
    <tableColumn id="12" xr3:uid="{7794F057-E1B7-4742-AA8A-B6CDDF9B98B8}" name="清仓日期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A7534-FD98-4FA3-81A4-365EE2B3CA44}" name="表1_4911131551718192" displayName="表1_4911131551718192" ref="A1:M7" totalsRowCount="1">
  <autoFilter ref="A1:M6" xr:uid="{CF71F923-D9AE-4B93-84FB-7D25006E3085}"/>
  <tableColumns count="13">
    <tableColumn id="1" xr3:uid="{E34A814B-1819-43A9-ADA6-66CCDE4E970E}" name="股票名称"/>
    <tableColumn id="2" xr3:uid="{4D9456D3-3801-4A25-9C24-46C3E581DA9E}" name="转强(周线MACD红柱开始缩短),开仓和加仓价" dataDxfId="146"/>
    <tableColumn id="3" xr3:uid="{0F06D942-1729-4ACC-A19E-DA90A15C5C95}" name="日线MACD到达上轨附近减仓20%" dataDxfId="145" totalsRowDxfId="55"/>
    <tableColumn id="4" xr3:uid="{56478696-3073-4B3C-810C-02497413E93C}" name="日线MACD到达中轨附近加仓20%" dataDxfId="144" totalsRowDxfId="54">
      <calculatedColumnFormula xml:space="preserve"> ROUNDUP(B2*0.2/4,1)</calculatedColumnFormula>
    </tableColumn>
    <tableColumn id="5" xr3:uid="{24FF563C-8B26-4892-8158-858CD9C8C159}" name="止盈周线MACD绿柱缩短"/>
    <tableColumn id="6" xr3:uid="{2FD000A6-1684-429D-9A3A-7AB2DC6BC8D7}" name="止损跌破开仓价10%" dataDxfId="143">
      <calculatedColumnFormula xml:space="preserve"> ROUNDUP(K1*0.98,2)</calculatedColumnFormula>
    </tableColumn>
    <tableColumn id="7" xr3:uid="{D32EB0C6-89E9-482B-81EC-E1D2CC4BA1CF}" name="股数" dataDxfId="142" totalsRowDxfId="53">
      <calculatedColumnFormula>ROUNDUP(#REF!/2,0)</calculatedColumnFormula>
    </tableColumn>
    <tableColumn id="14" xr3:uid="{B4F6BFB7-6AB5-41C6-AFC8-607E7FA2A0B4}" name="仓位" dataDxfId="141" totalsRowDxfId="52"/>
    <tableColumn id="8" xr3:uid="{D5C98304-8C60-4ACC-8E1C-351A40121419}" name="估计成交额" totalsRowLabel="7000.00 " dataDxfId="140" totalsRowDxfId="51">
      <calculatedColumnFormula xml:space="preserve"> (B2+C2)*G2</calculatedColumnFormula>
    </tableColumn>
    <tableColumn id="9" xr3:uid="{EEA0BFA2-3BB5-4C1C-80FD-212D4EC282DF}" name="实际成交额" totalsRowFunction="custom" dataDxfId="139" totalsRowDxfId="50">
      <calculatedColumnFormula xml:space="preserve"> ROUNDUP(B2*G2,2)</calculatedColumnFormula>
      <totalsRowFormula xml:space="preserve"> SUM(J2:J4)</totalsRowFormula>
    </tableColumn>
    <tableColumn id="10" xr3:uid="{56C1062D-B1B7-4A7A-BD31-6BBD38800232}" name="成本价" dataDxfId="138" totalsRowDxfId="49">
      <calculatedColumnFormula>SUM($I$2:I2)/SUM($G$2:G2)</calculatedColumnFormula>
    </tableColumn>
    <tableColumn id="11" xr3:uid="{FD634602-F108-4418-B644-00DD1DF09C88}" name="开仓日期"/>
    <tableColumn id="12" xr3:uid="{8736991A-42F0-4FC8-AC72-E7EABE7A8DA4}" name="清仓日期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EDBF24-B7B8-4488-9172-4A2F0F205D22}" name="表1_10121416610421" displayName="表1_10121416610421" ref="A11:M19" totalsRowCount="1">
  <autoFilter ref="A11:M18" xr:uid="{D7BB111E-84D8-4800-B718-8B60BB513F65}"/>
  <tableColumns count="13">
    <tableColumn id="1" xr3:uid="{B0F359C7-2E78-4416-96C9-8858E2E3B00F}" name="股票名称"/>
    <tableColumn id="2" xr3:uid="{AC109ACB-4B8E-4853-87C8-234CC1D1221D}" name="转强(周线MACD红柱开始缩短),开仓和加仓价" dataDxfId="92">
      <calculatedColumnFormula xml:space="preserve"> B2</calculatedColumnFormula>
    </tableColumn>
    <tableColumn id="3" xr3:uid="{9353D774-0874-4F91-A342-5820B3B2755A}" name="转弱(周线MACD红柱再次加长)，加仓价" dataDxfId="91" totalsRowDxfId="6"/>
    <tableColumn id="4" xr3:uid="{1AF095A2-B228-43E7-9E21-47C58CBE59FF}" name="转弱加仓净价" dataDxfId="90" totalsRowDxfId="5"/>
    <tableColumn id="5" xr3:uid="{F3AC84BE-4387-489F-A98F-3292E2E1032A}" name="止盈周线MACD绿柱缩短"/>
    <tableColumn id="6" xr3:uid="{4BA54162-6362-4F6E-8EC4-16AB15B09676}" name="止损跌破最后价格5%(全仓后)" dataDxfId="89"/>
    <tableColumn id="7" xr3:uid="{64264F55-3B20-454F-AF5B-EABD7A8BC802}" name="股数" dataDxfId="88" totalsRowDxfId="4"/>
    <tableColumn id="14" xr3:uid="{158105CD-9DFC-4F67-97C0-F77B30ABE4DC}" name="仓位" dataDxfId="87" totalsRowDxfId="3"/>
    <tableColumn id="8" xr3:uid="{762C0DC1-6065-46CB-BED2-8726BDA34C5B}" name="估计成交额" totalsRowLabel="7000.00 " dataDxfId="86" totalsRowDxfId="2"/>
    <tableColumn id="9" xr3:uid="{416AC7F5-A272-4595-9A03-7A24660E2BBB}" name="实际成交额" totalsRowFunction="custom" dataDxfId="85" totalsRowDxfId="1">
      <totalsRowFormula xml:space="preserve"> SUM(J12:J16)</totalsRowFormula>
    </tableColumn>
    <tableColumn id="10" xr3:uid="{FD35E9DB-CCFF-40B9-BD83-F8117D0305F9}" name="成本价" dataDxfId="84" totalsRowDxfId="0"/>
    <tableColumn id="11" xr3:uid="{8F62E126-3582-4F37-B557-94720A82B2FA}" name="开仓日期"/>
    <tableColumn id="12" xr3:uid="{21268373-CBAD-45FD-8E46-C9EA21DAF120}" name="清仓日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249D9E-C130-4DD0-BA72-5E4397129C77}" name="表1_491113155" displayName="表1_491113155" ref="A1:M7" totalsRowCount="1">
  <autoFilter ref="A1:M6" xr:uid="{9637798D-AACB-4D9F-83AC-A4038CCF6CCA}"/>
  <tableColumns count="13">
    <tableColumn id="1" xr3:uid="{E0970758-4C56-47D9-827A-B9DC6526FA79}" name="股票名称"/>
    <tableColumn id="2" xr3:uid="{42A3F42C-6431-4CAD-8112-27BCB79E842C}" name="转强(周线MACD红柱开始缩短),开仓和加仓价" dataDxfId="198"/>
    <tableColumn id="3" xr3:uid="{C9A6CBB8-846B-4F61-B820-08E0AD2A6464}" name="日线MACD到达上轨附近减仓20%" dataDxfId="197" totalsRowDxfId="196"/>
    <tableColumn id="4" xr3:uid="{5911925F-DB01-4F97-A1E0-F1C169D557F8}" name="日线MACD到达中轨附近加仓20%" dataDxfId="195" totalsRowDxfId="194">
      <calculatedColumnFormula xml:space="preserve"> ROUNDUP(B2*0.2/4,1)</calculatedColumnFormula>
    </tableColumn>
    <tableColumn id="5" xr3:uid="{91559A61-95BD-48D2-BDAC-68DAFE17F9F7}" name="止盈周线MACD绿柱缩短"/>
    <tableColumn id="6" xr3:uid="{22B3CFD1-1610-4A1F-9256-01F1C88CECA2}" name="止损跌破开仓价10%" dataDxfId="193">
      <calculatedColumnFormula xml:space="preserve"> ROUNDUP(K1*0.98,2)</calculatedColumnFormula>
    </tableColumn>
    <tableColumn id="7" xr3:uid="{1E0EC291-3920-4E2C-B797-C97460FC005A}" name="股数" dataDxfId="192" totalsRowDxfId="191">
      <calculatedColumnFormula>ROUNDUP(#REF!/2,0)</calculatedColumnFormula>
    </tableColumn>
    <tableColumn id="14" xr3:uid="{06D1C0EA-528A-44B9-8358-2DFC544366EC}" name="仓位" dataDxfId="190" totalsRowDxfId="189"/>
    <tableColumn id="8" xr3:uid="{C34462A5-BAFA-4504-8BF8-93B421B220CF}" name="估计成交额" totalsRowLabel="7000.00 " dataDxfId="188" totalsRowDxfId="187">
      <calculatedColumnFormula xml:space="preserve"> (B2+C2)*G2</calculatedColumnFormula>
    </tableColumn>
    <tableColumn id="9" xr3:uid="{EF7A2E46-3839-4B8F-BF32-A9A3844FEE51}" name="实际成交额" totalsRowFunction="custom" dataDxfId="186" totalsRowDxfId="185">
      <calculatedColumnFormula xml:space="preserve"> ROUNDUP(B2*G2,2)</calculatedColumnFormula>
      <totalsRowFormula xml:space="preserve"> SUM(J2:J4)</totalsRowFormula>
    </tableColumn>
    <tableColumn id="10" xr3:uid="{7460CCB5-7971-4F45-8916-96C328038D16}" name="成本价" dataDxfId="184" totalsRowDxfId="183">
      <calculatedColumnFormula>SUM($I$2:I2)/SUM($G$2:G2)</calculatedColumnFormula>
    </tableColumn>
    <tableColumn id="11" xr3:uid="{71B80676-60CF-4F69-A05B-E9003A910E73}" name="开仓日期"/>
    <tableColumn id="12" xr3:uid="{D028B9E5-302D-466B-957F-6C83B97A646B}" name="清仓日期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4D1C09-F442-4E48-B6B8-4E66A1B8CCA8}" name="表1_101214166104" displayName="表1_101214166104" ref="A11:M19" totalsRowCount="1">
  <autoFilter ref="A11:M18" xr:uid="{CFD05BF1-121E-4E82-940D-C65F081087B4}"/>
  <tableColumns count="13">
    <tableColumn id="1" xr3:uid="{91B27BCB-E6C8-47F1-9BFC-993082B39BA9}" name="股票名称"/>
    <tableColumn id="2" xr3:uid="{A163D926-FBD7-4076-B185-336AB89E65EF}" name="转强(周线MACD红柱开始缩短),开仓和加仓价" dataDxfId="121">
      <calculatedColumnFormula xml:space="preserve"> B2</calculatedColumnFormula>
    </tableColumn>
    <tableColumn id="3" xr3:uid="{B32C24E2-A31F-41EF-AB86-F1E1F4E1B58C}" name="转弱(周线MACD红柱再次加长)，加仓价" dataDxfId="137" totalsRowDxfId="41"/>
    <tableColumn id="4" xr3:uid="{DE70B184-73AD-40C3-9F89-5A8923402328}" name="转弱加仓净价" dataDxfId="136" totalsRowDxfId="40"/>
    <tableColumn id="5" xr3:uid="{021240CB-F614-44E9-A825-F23664EB3F11}" name="止盈周线MACD绿柱缩短"/>
    <tableColumn id="6" xr3:uid="{4B9C7CC7-7444-42AA-80D7-FED40EAC009A}" name="止损跌破最后价格5%(全仓后)" dataDxfId="135"/>
    <tableColumn id="7" xr3:uid="{CD65CA76-D964-4752-9EFE-E603D9A58CD1}" name="股数" dataDxfId="134" totalsRowDxfId="39"/>
    <tableColumn id="14" xr3:uid="{DB352CE3-726F-4097-9574-2BD97ED3AF8E}" name="仓位" dataDxfId="133" totalsRowDxfId="38"/>
    <tableColumn id="8" xr3:uid="{422D499C-727B-4474-9BE6-7CD1E99D16E0}" name="估计成交额" totalsRowLabel="7000.00 " dataDxfId="132" totalsRowDxfId="37"/>
    <tableColumn id="9" xr3:uid="{F050FEF9-A6B7-4562-B7C4-00FF4FE0DC5B}" name="实际成交额" totalsRowFunction="custom" dataDxfId="131" totalsRowDxfId="36">
      <totalsRowFormula xml:space="preserve"> SUM(J12:J16)</totalsRowFormula>
    </tableColumn>
    <tableColumn id="10" xr3:uid="{F8C42D46-5E2E-4585-A497-E8D23788941A}" name="成本价" dataDxfId="130" totalsRowDxfId="35"/>
    <tableColumn id="11" xr3:uid="{39127C99-20A6-4810-887C-B19777D5827C}" name="开仓日期"/>
    <tableColumn id="12" xr3:uid="{3A7CC8F8-3E12-46E8-9BC9-ED07BE552D7D}" name="清仓日期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2442A3-7445-4921-8147-5119E3FF594C}" name="表1_49111315515" displayName="表1_49111315515" ref="A1:M7" totalsRowCount="1">
  <autoFilter ref="A1:M6" xr:uid="{569844F7-FBD0-48F1-B8AA-F1E6E1A7F0F8}"/>
  <tableColumns count="13">
    <tableColumn id="1" xr3:uid="{A9D119F6-A3B8-4ACE-86D9-A4DCE060A58A}" name="股票名称"/>
    <tableColumn id="2" xr3:uid="{85DC7558-C320-41E9-9990-11D7E39D50D5}" name="转强(周线MACD红柱开始缩短),开仓和加仓价" dataDxfId="182"/>
    <tableColumn id="3" xr3:uid="{5AA92099-E2FB-4C5A-B4C4-C0F9A97918E7}" name="日线MACD到达上轨附近减仓20%" dataDxfId="181" totalsRowDxfId="83"/>
    <tableColumn id="4" xr3:uid="{9D995400-87D8-4E31-B284-00D99842E64E}" name="日线MACD到达中轨附近加仓20%" dataDxfId="180" totalsRowDxfId="82">
      <calculatedColumnFormula xml:space="preserve"> ROUNDUP(B2*0.2/4,1)</calculatedColumnFormula>
    </tableColumn>
    <tableColumn id="5" xr3:uid="{98C309AF-8C81-4D80-A4C0-ECE2B4185E68}" name="止盈周线MACD绿柱缩短"/>
    <tableColumn id="6" xr3:uid="{5D3724C4-B3FB-4E8D-9E3F-3A05695686B3}" name="止损跌破开仓价10%" dataDxfId="179">
      <calculatedColumnFormula xml:space="preserve"> ROUNDUP(K1*0.98,2)</calculatedColumnFormula>
    </tableColumn>
    <tableColumn id="7" xr3:uid="{8C0B5F9F-034D-4ABC-9EDE-3399668B077D}" name="股数" dataDxfId="178" totalsRowDxfId="81">
      <calculatedColumnFormula>ROUNDUP(#REF!/2,0)</calculatedColumnFormula>
    </tableColumn>
    <tableColumn id="14" xr3:uid="{8DFC1CD3-6D88-468D-8A2A-83106F31E683}" name="仓位" dataDxfId="177" totalsRowDxfId="80"/>
    <tableColumn id="8" xr3:uid="{98A9EF23-5C00-4EA9-B664-A46EE8EA40AD}" name="估计成交额" totalsRowLabel="10500.00 " dataDxfId="176" totalsRowDxfId="79">
      <calculatedColumnFormula xml:space="preserve"> (B2+C2)*G2</calculatedColumnFormula>
    </tableColumn>
    <tableColumn id="9" xr3:uid="{12FA4A79-4257-4CFC-BEEF-B452484357B4}" name="实际成交额" totalsRowFunction="custom" dataDxfId="175" totalsRowDxfId="78">
      <calculatedColumnFormula xml:space="preserve"> ROUNDUP(B2*G2,2)</calculatedColumnFormula>
      <totalsRowFormula xml:space="preserve"> SUM(J2:J4)</totalsRowFormula>
    </tableColumn>
    <tableColumn id="10" xr3:uid="{09D880A0-A83E-4FED-B222-F45CE9EF15F2}" name="成本价" dataDxfId="174" totalsRowDxfId="77">
      <calculatedColumnFormula>SUM($I$2:I2)/SUM($G$2:G2)</calculatedColumnFormula>
    </tableColumn>
    <tableColumn id="11" xr3:uid="{684BE374-24E5-4250-83B2-35A3FFC2A785}" name="开仓日期"/>
    <tableColumn id="12" xr3:uid="{20B47CCE-74CC-431E-8313-135308E45563}" name="清仓日期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09DFFA-5E2D-4D9D-8B4B-799DA720DA75}" name="表1_1012141661048" displayName="表1_1012141661048" ref="A11:M19" totalsRowCount="1">
  <autoFilter ref="A11:M18" xr:uid="{2B51E6E4-633B-4A24-AAEC-90B11D7630DB}"/>
  <tableColumns count="13">
    <tableColumn id="1" xr3:uid="{6C317CC0-4AB7-4A12-A16E-D1785148416D}" name="股票名称"/>
    <tableColumn id="2" xr3:uid="{D392F2EC-7643-40E3-8CCC-9583637F2FC0}" name="转强(周线MACD红柱开始缩短),开仓和加仓价" dataDxfId="120">
      <calculatedColumnFormula xml:space="preserve"> B2</calculatedColumnFormula>
    </tableColumn>
    <tableColumn id="3" xr3:uid="{C65542F8-7012-48C6-B5A5-EE598164E5BF}" name="转弱(周线MACD红柱再次加长)，加仓价" dataDxfId="129" totalsRowDxfId="34"/>
    <tableColumn id="4" xr3:uid="{26A963B3-82BE-4F0B-8F79-29D3BDC9EA94}" name="转弱加仓净价" dataDxfId="128" totalsRowDxfId="33"/>
    <tableColumn id="5" xr3:uid="{999E021C-C23A-4BC7-BF2F-ACD262A0EA33}" name="止盈周线MACD绿柱缩短"/>
    <tableColumn id="6" xr3:uid="{1FD02F6E-222F-49D3-8D42-4F867E9F3E13}" name="止损跌破最后价格5%(全仓后)" dataDxfId="127"/>
    <tableColumn id="7" xr3:uid="{1163F1E7-6E26-46C2-AD23-B77C215F2B76}" name="股数" dataDxfId="126" totalsRowDxfId="32"/>
    <tableColumn id="14" xr3:uid="{23829B24-EA0E-461A-AA5D-0C05C872C28C}" name="仓位" dataDxfId="125" totalsRowDxfId="31"/>
    <tableColumn id="8" xr3:uid="{BE003913-C72B-4F0D-9894-7A2AC9CE5113}" name="估计成交额" totalsRowLabel="10500.00 " dataDxfId="122" totalsRowDxfId="30"/>
    <tableColumn id="9" xr3:uid="{C0D3BD5A-3C02-457E-8FBF-6F0FE49A9097}" name="实际成交额" totalsRowFunction="custom" dataDxfId="124" totalsRowDxfId="29">
      <totalsRowFormula xml:space="preserve"> SUM(J12:J16)</totalsRowFormula>
    </tableColumn>
    <tableColumn id="10" xr3:uid="{1C174593-44FD-48B0-833D-3AA599986E5D}" name="成本价" dataDxfId="123" totalsRowDxfId="28"/>
    <tableColumn id="11" xr3:uid="{BFA53CAB-854A-47EE-A28B-06CFE85F9C43}" name="开仓日期"/>
    <tableColumn id="12" xr3:uid="{A4CA31A9-96C0-4988-98A3-78A3E5242920}" name="清仓日期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1FE21D-24FC-4DD3-A436-298A1F086391}" name="表1_49111315517" displayName="表1_49111315517" ref="A1:M7" totalsRowCount="1">
  <autoFilter ref="A1:M6" xr:uid="{CF71F923-D9AE-4B93-84FB-7D25006E3085}"/>
  <tableColumns count="13">
    <tableColumn id="1" xr3:uid="{B0303EF2-D31B-4E85-82FF-5CFF5A9C1301}" name="股票名称"/>
    <tableColumn id="2" xr3:uid="{242C90F9-A3DC-46DD-8A48-E3105ECE9864}" name="转强(周线MACD红柱开始缩短),开仓和加仓价" dataDxfId="173"/>
    <tableColumn id="3" xr3:uid="{504ECB57-6000-4C9C-A347-D5B676038310}" name="日线MACD到达上轨附近减仓20%" dataDxfId="172" totalsRowDxfId="76"/>
    <tableColumn id="4" xr3:uid="{6E840285-13E2-4D4B-9F67-6AA1E3334091}" name="日线MACD到达中轨附近加仓20%" dataDxfId="171" totalsRowDxfId="75">
      <calculatedColumnFormula xml:space="preserve"> ROUNDUP(B2*0.2/4,1)</calculatedColumnFormula>
    </tableColumn>
    <tableColumn id="5" xr3:uid="{EC43931F-505E-4B60-B626-6EB48A25BFAC}" name="止盈周线MACD绿柱缩短"/>
    <tableColumn id="6" xr3:uid="{E819F8E5-464E-46F7-88BC-ED9ECC7CE3E2}" name="止损跌破开仓价10%" dataDxfId="170">
      <calculatedColumnFormula xml:space="preserve"> ROUNDUP(K1*0.98,2)</calculatedColumnFormula>
    </tableColumn>
    <tableColumn id="7" xr3:uid="{1FFBFA9B-6489-408A-9338-3973FAF67B9F}" name="股数" dataDxfId="169" totalsRowDxfId="74">
      <calculatedColumnFormula>ROUNDUP(#REF!/2,0)</calculatedColumnFormula>
    </tableColumn>
    <tableColumn id="14" xr3:uid="{7CA91188-3E2B-4CEE-A6CE-05147936702A}" name="仓位" dataDxfId="168" totalsRowDxfId="73"/>
    <tableColumn id="8" xr3:uid="{4867728C-1ECB-4C64-87D9-21AFE9AB2C1A}" name="估计成交额" totalsRowLabel="7000.00 " dataDxfId="167" totalsRowDxfId="72">
      <calculatedColumnFormula xml:space="preserve"> (B2+C2)*G2</calculatedColumnFormula>
    </tableColumn>
    <tableColumn id="9" xr3:uid="{90D1945C-D940-4E41-9DE1-8CA25B29FE0B}" name="实际成交额" totalsRowFunction="custom" dataDxfId="166" totalsRowDxfId="71">
      <calculatedColumnFormula xml:space="preserve"> ROUNDUP(B2*G2,2)</calculatedColumnFormula>
      <totalsRowFormula xml:space="preserve"> SUM(J2:J4)</totalsRowFormula>
    </tableColumn>
    <tableColumn id="10" xr3:uid="{071DD6FF-6FEE-4B5F-8258-25DBC9B12D7C}" name="成本价" dataDxfId="165" totalsRowDxfId="70">
      <calculatedColumnFormula>SUM($I$2:I2)/SUM($G$2:G2)</calculatedColumnFormula>
    </tableColumn>
    <tableColumn id="11" xr3:uid="{4905AD02-2588-48B6-89BA-41606CAF3E84}" name="开仓日期"/>
    <tableColumn id="12" xr3:uid="{3A0865BC-95EF-4C64-AAC3-14F2ACCF62AF}" name="清仓日期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A27627-A5B1-43A7-8861-100309BD4757}" name="表1_10121416610414" displayName="表1_10121416610414" ref="A11:M19" totalsRowCount="1">
  <autoFilter ref="A11:M18" xr:uid="{263072F4-E3D4-42AD-9BC6-9628E518920D}"/>
  <tableColumns count="13">
    <tableColumn id="1" xr3:uid="{49F74F53-0872-45A8-B26F-CFF82147DDBF}" name="股票名称"/>
    <tableColumn id="2" xr3:uid="{8A72EB4F-9D61-4E03-8B1E-AB63C6F2F820}" name="转强(周线MACD红柱开始缩短),开仓和加仓价" dataDxfId="119">
      <calculatedColumnFormula xml:space="preserve"> B2</calculatedColumnFormula>
    </tableColumn>
    <tableColumn id="3" xr3:uid="{B06F1277-E77B-4F26-A3A7-4A162D0D0307}" name="转弱(周线MACD红柱再次加长)，加仓价" dataDxfId="118" totalsRowDxfId="27"/>
    <tableColumn id="4" xr3:uid="{1DC11358-EC9E-447E-B439-D67B7682ED83}" name="转弱加仓净价" dataDxfId="117" totalsRowDxfId="26"/>
    <tableColumn id="5" xr3:uid="{70B8F68E-59E9-4883-831F-48CE1AF36FA7}" name="止盈周线MACD绿柱缩短"/>
    <tableColumn id="6" xr3:uid="{46F8E065-14BF-4FC1-8151-89B9C117FA79}" name="止损跌破最后价格5%(全仓后)" dataDxfId="116"/>
    <tableColumn id="7" xr3:uid="{4B3370F2-B3E9-4C66-9817-3BCBAE3D4033}" name="股数" dataDxfId="115" totalsRowDxfId="25"/>
    <tableColumn id="14" xr3:uid="{020AAB45-B806-49C7-9AD3-07E59FF46593}" name="仓位" dataDxfId="114" totalsRowDxfId="24"/>
    <tableColumn id="8" xr3:uid="{4F55154F-9EE5-4DE4-ABB5-2B44EB39A514}" name="估计成交额" totalsRowLabel="7000.00 " dataDxfId="113" totalsRowDxfId="23"/>
    <tableColumn id="9" xr3:uid="{BA1D9384-492E-427B-8DDB-326FE59D2C21}" name="实际成交额" totalsRowFunction="custom" dataDxfId="112" totalsRowDxfId="22">
      <totalsRowFormula xml:space="preserve"> SUM(J12:J16)</totalsRowFormula>
    </tableColumn>
    <tableColumn id="10" xr3:uid="{463B2E5A-02C7-4543-BDED-B8263CB40CD9}" name="成本价" dataDxfId="111" totalsRowDxfId="21"/>
    <tableColumn id="11" xr3:uid="{9D3D50D2-75DF-4C30-914D-0FFC0A275606}" name="开仓日期"/>
    <tableColumn id="12" xr3:uid="{2A2CF492-DE83-4DF4-9EC5-64771D033A79}" name="清仓日期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7F9973E-BC52-4191-86D5-1D06DB6465C4}" name="表1_4911131551718" displayName="表1_4911131551718" ref="A1:M7" totalsRowCount="1">
  <autoFilter ref="A1:M6" xr:uid="{CF71F923-D9AE-4B93-84FB-7D25006E3085}"/>
  <tableColumns count="13">
    <tableColumn id="1" xr3:uid="{0247F3F4-4CBE-40D1-B3FF-23D4532B758A}" name="股票名称"/>
    <tableColumn id="2" xr3:uid="{BC4CA231-5C90-4D4C-B716-7B0AF42FB4CD}" name="转强(周线MACD红柱开始缩短),开仓和加仓价" dataDxfId="164"/>
    <tableColumn id="3" xr3:uid="{54601E91-EC5B-4BE6-A8D8-AB708334B4AA}" name="日线MACD到达上轨附近减仓20%" dataDxfId="163" totalsRowDxfId="69"/>
    <tableColumn id="4" xr3:uid="{15040EE8-EEA5-464F-8A76-960DD1F55F8A}" name="日线MACD到达中轨附近加仓20%" dataDxfId="162" totalsRowDxfId="68">
      <calculatedColumnFormula xml:space="preserve"> ROUNDUP(B2*0.2/4,1)</calculatedColumnFormula>
    </tableColumn>
    <tableColumn id="5" xr3:uid="{A8D229BE-D159-45AD-8554-AACB0258710A}" name="止盈周线MACD绿柱缩短"/>
    <tableColumn id="6" xr3:uid="{84AD4B0E-B8F9-45A4-9BD1-CBEB505149CE}" name="止损跌破开仓价10%" dataDxfId="161">
      <calculatedColumnFormula xml:space="preserve"> ROUNDUP(K1*0.98,2)</calculatedColumnFormula>
    </tableColumn>
    <tableColumn id="7" xr3:uid="{4A0F70E1-6445-4FD4-951C-839BEA1142E9}" name="股数" dataDxfId="160" totalsRowDxfId="67">
      <calculatedColumnFormula>ROUNDUP(#REF!/2,0)</calculatedColumnFormula>
    </tableColumn>
    <tableColumn id="14" xr3:uid="{9DF67804-C28C-492F-951F-597E930DAFE8}" name="仓位" dataDxfId="159" totalsRowDxfId="66"/>
    <tableColumn id="8" xr3:uid="{D514680D-44B3-4CE2-B9E1-2B435A1FEE0E}" name="估计成交额" totalsRowLabel="7000.00 " dataDxfId="158" totalsRowDxfId="65">
      <calculatedColumnFormula xml:space="preserve"> (B2+C2)*G2</calculatedColumnFormula>
    </tableColumn>
    <tableColumn id="9" xr3:uid="{5A2EB6AA-1B49-4CEF-989C-95737BA63826}" name="实际成交额" totalsRowFunction="custom" dataDxfId="157" totalsRowDxfId="64">
      <calculatedColumnFormula xml:space="preserve"> ROUNDUP(B2*G2,2)</calculatedColumnFormula>
      <totalsRowFormula xml:space="preserve"> SUM(J2:J4)</totalsRowFormula>
    </tableColumn>
    <tableColumn id="10" xr3:uid="{0CE9C1F2-410F-44F0-BB8E-D0E12F6D9694}" name="成本价" dataDxfId="156" totalsRowDxfId="63">
      <calculatedColumnFormula>SUM($I$2:I2)/SUM($G$2:G2)</calculatedColumnFormula>
    </tableColumn>
    <tableColumn id="11" xr3:uid="{85385808-917F-45B2-8A5B-106EF23467C9}" name="开仓日期"/>
    <tableColumn id="12" xr3:uid="{C30A9905-B729-4F07-8C39-81C281E0AE46}" name="清仓日期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1D94FF-80B9-4C36-AC58-C942DFF4D1A7}" name="表1_10121416610416" displayName="表1_10121416610416" ref="A11:M19" totalsRowCount="1">
  <autoFilter ref="A11:M18" xr:uid="{A2E723BF-E63F-4183-82AC-900FAF3B1CBF}"/>
  <tableColumns count="13">
    <tableColumn id="1" xr3:uid="{F15A77E5-C5D5-4C38-B1FD-845B38B89396}" name="股票名称"/>
    <tableColumn id="2" xr3:uid="{9006C2F7-91B2-4EA9-97D4-1B718CE48183}" name="转强(周线MACD红柱开始缩短),开仓和加仓价" dataDxfId="110">
      <calculatedColumnFormula xml:space="preserve"> B2</calculatedColumnFormula>
    </tableColumn>
    <tableColumn id="3" xr3:uid="{3C4BD5B0-AA63-4961-BF82-F7CC4E29A699}" name="转弱(周线MACD红柱再次加长)，加仓价" dataDxfId="109" totalsRowDxfId="20"/>
    <tableColumn id="4" xr3:uid="{D7827BC0-8464-4815-AFAD-2FF70D8EE700}" name="转弱加仓净价" dataDxfId="108" totalsRowDxfId="19"/>
    <tableColumn id="5" xr3:uid="{1853BAF8-499C-43D9-9F11-ACD71F44B8A7}" name="止盈周线MACD绿柱缩短"/>
    <tableColumn id="6" xr3:uid="{D32421EC-DA2D-450A-AB48-D3DB34C73D07}" name="止损跌破最后价格5%(全仓后)" dataDxfId="107"/>
    <tableColumn id="7" xr3:uid="{11E2931B-28C3-4374-9FC9-75F4BEB9CDC2}" name="股数" dataDxfId="106" totalsRowDxfId="18"/>
    <tableColumn id="14" xr3:uid="{3CD7DF6B-E155-4D7D-9A0B-64A110209EDE}" name="仓位" dataDxfId="105" totalsRowDxfId="17"/>
    <tableColumn id="8" xr3:uid="{F5BD4807-8E14-428A-8BF9-025D0ECEE6A2}" name="估计成交额" totalsRowLabel="7000.00 " dataDxfId="104" totalsRowDxfId="16"/>
    <tableColumn id="9" xr3:uid="{24F296A3-B8F8-4E53-8723-C483647D787D}" name="实际成交额" totalsRowFunction="custom" dataDxfId="103" totalsRowDxfId="15">
      <totalsRowFormula xml:space="preserve"> SUM(J12:J16)</totalsRowFormula>
    </tableColumn>
    <tableColumn id="10" xr3:uid="{02A96E90-32D2-415A-8B4F-B5D372E59864}" name="成本价" dataDxfId="102" totalsRowDxfId="14"/>
    <tableColumn id="11" xr3:uid="{63DC3748-0305-4463-BA71-846FA5403272}" name="开仓日期"/>
    <tableColumn id="12" xr3:uid="{E44075E6-5378-4898-9CA5-E5A6800995C0}" name="清仓日期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workbookViewId="0">
      <selection activeCell="I6" sqref="I6"/>
    </sheetView>
  </sheetViews>
  <sheetFormatPr defaultRowHeight="14" x14ac:dyDescent="0.3"/>
  <cols>
    <col min="1" max="1" width="10.58203125" bestFit="1" customWidth="1"/>
    <col min="2" max="2" width="8.83203125" customWidth="1"/>
    <col min="3" max="3" width="9.5" customWidth="1"/>
    <col min="4" max="4" width="9.08203125" customWidth="1"/>
    <col min="5" max="5" width="9.83203125" customWidth="1"/>
    <col min="6" max="6" width="10.75" customWidth="1"/>
    <col min="7" max="8" width="10" customWidth="1"/>
    <col min="9" max="10" width="12.5" bestFit="1" customWidth="1"/>
    <col min="11" max="11" width="8.75" bestFit="1" customWidth="1"/>
    <col min="12" max="12" width="9.9140625" customWidth="1"/>
    <col min="13" max="13" width="9.58203125" customWidth="1"/>
    <col min="14" max="14" width="14.83203125" customWidth="1"/>
    <col min="15" max="15" width="15.08203125" customWidth="1"/>
  </cols>
  <sheetData>
    <row r="1" spans="1:14" x14ac:dyDescent="0.3">
      <c r="A1" t="s">
        <v>0</v>
      </c>
      <c r="B1" t="s">
        <v>10</v>
      </c>
      <c r="C1" t="s">
        <v>9</v>
      </c>
      <c r="D1" t="s">
        <v>5</v>
      </c>
      <c r="E1" t="s">
        <v>11</v>
      </c>
      <c r="F1" t="s">
        <v>12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4" x14ac:dyDescent="0.3">
      <c r="A2" t="s">
        <v>24</v>
      </c>
      <c r="B2" s="10">
        <v>140</v>
      </c>
      <c r="D2" s="4">
        <f xml:space="preserve"> ROUNDUP(B2*0.2/4,2)</f>
        <v>7</v>
      </c>
      <c r="E2" s="4"/>
      <c r="F2" s="4"/>
      <c r="G2" s="7">
        <f xml:space="preserve"> ROUNDUP(I2/B2,0)</f>
        <v>10</v>
      </c>
      <c r="H2" s="1">
        <v>0.2</v>
      </c>
      <c r="I2" s="2">
        <f xml:space="preserve"> ROUNDUP(I9/5,0)</f>
        <v>1400</v>
      </c>
      <c r="J2" s="2">
        <f t="shared" ref="J2" si="0" xml:space="preserve"> ROUNDUP(B2*G2,2)</f>
        <v>1400</v>
      </c>
      <c r="K2" s="2">
        <f>SUM($J$2:J2)/SUM($G$2:G2)</f>
        <v>140</v>
      </c>
      <c r="L2" t="s">
        <v>7</v>
      </c>
      <c r="N2" s="2"/>
    </row>
    <row r="3" spans="1:14" x14ac:dyDescent="0.3">
      <c r="C3" s="6">
        <f xml:space="preserve"> B2-D2</f>
        <v>133</v>
      </c>
      <c r="D3" s="4"/>
      <c r="G3" s="7">
        <f xml:space="preserve"> ROUNDUP(I3/C3,0)</f>
        <v>11</v>
      </c>
      <c r="H3" s="1">
        <v>0.2</v>
      </c>
      <c r="I3" s="2">
        <f xml:space="preserve"> I2</f>
        <v>1400</v>
      </c>
      <c r="J3" s="2">
        <f xml:space="preserve"> ROUNDUP(C3*G3,2)</f>
        <v>1463</v>
      </c>
      <c r="K3" s="2">
        <f>SUM($J$2:J3)/SUM($G$2:G3)</f>
        <v>136.33333333333334</v>
      </c>
    </row>
    <row r="4" spans="1:14" x14ac:dyDescent="0.3">
      <c r="C4" s="6">
        <f>C3-D2</f>
        <v>126</v>
      </c>
      <c r="D4" s="4"/>
      <c r="G4" s="7">
        <f xml:space="preserve"> ROUNDUP(I4/C4,0)</f>
        <v>12</v>
      </c>
      <c r="H4" s="1">
        <v>0.2</v>
      </c>
      <c r="I4" s="2">
        <f xml:space="preserve"> I2</f>
        <v>1400</v>
      </c>
      <c r="J4" s="2">
        <f t="shared" ref="J4:J6" si="1" xml:space="preserve"> ROUNDUP(C4*G4,2)</f>
        <v>1512</v>
      </c>
      <c r="K4" s="2">
        <f>SUM($J$2:J4)/SUM($G$2:G4)</f>
        <v>132.57575757575756</v>
      </c>
    </row>
    <row r="5" spans="1:14" x14ac:dyDescent="0.3">
      <c r="C5" s="6">
        <f>C4-D2</f>
        <v>119</v>
      </c>
      <c r="D5" s="4"/>
      <c r="G5" s="7">
        <f xml:space="preserve"> ROUNDUP(I5/C5,0)</f>
        <v>12</v>
      </c>
      <c r="H5" s="1">
        <v>0.2</v>
      </c>
      <c r="I5" s="2">
        <f xml:space="preserve"> I2</f>
        <v>1400</v>
      </c>
      <c r="J5" s="2">
        <f t="shared" si="1"/>
        <v>1428</v>
      </c>
      <c r="K5" s="2">
        <f>SUM($J$2:J5)/SUM($G$2:G5)</f>
        <v>128.95555555555555</v>
      </c>
    </row>
    <row r="6" spans="1:14" x14ac:dyDescent="0.3">
      <c r="C6" s="6">
        <f>C5-D2</f>
        <v>112</v>
      </c>
      <c r="D6" s="4"/>
      <c r="G6" s="7">
        <f xml:space="preserve"> ROUNDUP(I6/C6,0)</f>
        <v>13</v>
      </c>
      <c r="H6" s="1">
        <v>0.2</v>
      </c>
      <c r="I6" s="2">
        <f xml:space="preserve"> I2</f>
        <v>1400</v>
      </c>
      <c r="J6" s="2">
        <f t="shared" si="1"/>
        <v>1456</v>
      </c>
      <c r="K6" s="2">
        <f>SUM($J$2:J6)/SUM($G$2:G6)</f>
        <v>125.15517241379311</v>
      </c>
    </row>
    <row r="7" spans="1:14" x14ac:dyDescent="0.3">
      <c r="C7" s="6"/>
      <c r="D7" s="4"/>
      <c r="F7" s="6">
        <f xml:space="preserve"> ROUNDUP(C6*0.98,2)</f>
        <v>109.76</v>
      </c>
      <c r="G7" s="7">
        <f xml:space="preserve"> SUM(G2:G6)</f>
        <v>58</v>
      </c>
      <c r="H7" s="1"/>
      <c r="I7" s="2"/>
      <c r="J7" s="2">
        <f xml:space="preserve"> ROUNDUP(F7*G7,2)</f>
        <v>6366.08</v>
      </c>
      <c r="K7" s="5"/>
    </row>
    <row r="8" spans="1:14" x14ac:dyDescent="0.3">
      <c r="C8" s="2"/>
      <c r="D8" s="4"/>
      <c r="E8" s="6">
        <v>150</v>
      </c>
      <c r="F8" s="5"/>
      <c r="G8" s="7">
        <f xml:space="preserve"> SUM(G2:G6)</f>
        <v>58</v>
      </c>
      <c r="H8" s="8"/>
      <c r="I8" s="2"/>
      <c r="J8" s="2">
        <f xml:space="preserve"> ROUNDUP(E8*G8,2)</f>
        <v>8700</v>
      </c>
      <c r="K8" s="5"/>
      <c r="M8" t="s">
        <v>23</v>
      </c>
    </row>
    <row r="9" spans="1:14" x14ac:dyDescent="0.3">
      <c r="C9" s="2"/>
      <c r="D9" s="4"/>
      <c r="G9" s="3"/>
      <c r="H9" s="3"/>
      <c r="I9" s="6" t="s">
        <v>17</v>
      </c>
      <c r="J9" s="2">
        <f xml:space="preserve"> SUM(J2:J6)</f>
        <v>7259</v>
      </c>
      <c r="K9" s="5"/>
    </row>
    <row r="10" spans="1:14" ht="14.5" customHeight="1" x14ac:dyDescent="0.3">
      <c r="G10" s="3"/>
      <c r="H10" s="3"/>
      <c r="I10" s="2"/>
      <c r="M10" s="1"/>
    </row>
    <row r="11" spans="1:14" x14ac:dyDescent="0.3">
      <c r="G11" s="3"/>
      <c r="H11" s="3"/>
      <c r="I11" s="2"/>
    </row>
    <row r="13" spans="1:14" x14ac:dyDescent="0.3">
      <c r="B13" s="6"/>
      <c r="D13" s="4"/>
      <c r="E13" s="4"/>
      <c r="F13" s="4"/>
      <c r="G13" s="7"/>
      <c r="H13" s="7"/>
      <c r="I13" s="2"/>
      <c r="J13" s="1"/>
      <c r="K13" s="2"/>
    </row>
    <row r="14" spans="1:14" x14ac:dyDescent="0.3">
      <c r="D14" s="4"/>
      <c r="G14" s="3"/>
      <c r="H14" s="3"/>
      <c r="I14" s="2"/>
      <c r="J14" s="1"/>
      <c r="K14" s="2"/>
    </row>
    <row r="15" spans="1:14" x14ac:dyDescent="0.3">
      <c r="C15" s="2"/>
      <c r="D15" s="4"/>
      <c r="G15" s="3"/>
      <c r="H15" s="3"/>
      <c r="I15" s="2"/>
      <c r="J15" s="1"/>
      <c r="K15" s="2"/>
    </row>
    <row r="16" spans="1:14" x14ac:dyDescent="0.3">
      <c r="C16" s="2"/>
      <c r="D16" s="4"/>
      <c r="G16" s="3"/>
      <c r="H16" s="3"/>
      <c r="I16" s="2"/>
      <c r="J16" s="1"/>
      <c r="K16" s="2"/>
    </row>
    <row r="17" spans="2:11" x14ac:dyDescent="0.3">
      <c r="C17" s="2"/>
      <c r="D17" s="4"/>
      <c r="G17" s="3"/>
      <c r="H17" s="3"/>
      <c r="I17" s="2"/>
      <c r="J17" s="1"/>
      <c r="K17" s="5"/>
    </row>
    <row r="18" spans="2:11" x14ac:dyDescent="0.3">
      <c r="B18" s="2"/>
      <c r="C18" s="2"/>
      <c r="D18" s="2"/>
      <c r="E18" s="2"/>
      <c r="F18" s="2"/>
      <c r="G18" s="3"/>
      <c r="H18" s="3"/>
      <c r="I18" s="2"/>
    </row>
    <row r="19" spans="2:11" x14ac:dyDescent="0.3">
      <c r="B19" s="2"/>
      <c r="C19" s="2"/>
      <c r="D19" s="2"/>
      <c r="E19" s="2"/>
      <c r="F19" s="2"/>
      <c r="G19" s="3"/>
      <c r="H19" s="3"/>
      <c r="I19" s="2"/>
    </row>
    <row r="20" spans="2:11" x14ac:dyDescent="0.3">
      <c r="B20" s="2"/>
      <c r="C20" s="2"/>
      <c r="D20" s="2"/>
      <c r="E20" s="2"/>
      <c r="F20" s="2"/>
      <c r="G20" s="3"/>
      <c r="H20" s="3"/>
      <c r="I20" s="2"/>
      <c r="J20" s="1"/>
      <c r="K20" s="1"/>
    </row>
    <row r="21" spans="2:11" x14ac:dyDescent="0.3">
      <c r="B21" s="2"/>
      <c r="C21" s="2"/>
      <c r="D21" s="2"/>
      <c r="E21" s="2"/>
      <c r="F21" s="2"/>
      <c r="G21" s="3"/>
      <c r="H21" s="3"/>
      <c r="I21" s="2"/>
      <c r="J21" s="1"/>
      <c r="K21" s="1"/>
    </row>
    <row r="22" spans="2:11" x14ac:dyDescent="0.3">
      <c r="B22" s="2"/>
      <c r="C22" s="2"/>
      <c r="D22" s="2"/>
      <c r="E22" s="2"/>
      <c r="F22" s="2"/>
      <c r="G22" s="3"/>
      <c r="H22" s="3"/>
      <c r="I22" s="2"/>
      <c r="J22" s="1"/>
      <c r="K22" s="1"/>
    </row>
    <row r="23" spans="2:11" x14ac:dyDescent="0.3">
      <c r="B23" s="2"/>
      <c r="C23" s="2"/>
      <c r="D23" s="2"/>
      <c r="E23" s="2"/>
      <c r="F23" s="2"/>
      <c r="G23" s="3"/>
      <c r="H23" s="3"/>
      <c r="I23" s="2"/>
      <c r="J23" s="1"/>
      <c r="K23" s="1"/>
    </row>
    <row r="24" spans="2:11" x14ac:dyDescent="0.3">
      <c r="B24" s="2"/>
      <c r="C24" s="2"/>
      <c r="D24" s="2"/>
      <c r="E24" s="2"/>
      <c r="F24" s="2"/>
      <c r="G24" s="3"/>
      <c r="H24" s="3"/>
      <c r="J24" s="1"/>
      <c r="K24" s="1"/>
    </row>
    <row r="25" spans="2:11" x14ac:dyDescent="0.3">
      <c r="B25" s="2"/>
      <c r="C25" s="2"/>
      <c r="D25" s="2"/>
      <c r="E25" s="2"/>
      <c r="F25" s="2"/>
      <c r="G25" s="3"/>
      <c r="H25" s="3"/>
      <c r="J25" s="1"/>
      <c r="K25" s="1"/>
    </row>
    <row r="26" spans="2:11" x14ac:dyDescent="0.3">
      <c r="B26" s="2"/>
      <c r="C26" s="2"/>
      <c r="D26" s="2"/>
      <c r="E26" s="2"/>
      <c r="F26" s="2"/>
      <c r="G26" s="3"/>
      <c r="H26" s="3"/>
      <c r="J26" s="1"/>
      <c r="K26" s="1"/>
    </row>
    <row r="27" spans="2:11" x14ac:dyDescent="0.3">
      <c r="B27" s="2"/>
      <c r="C27" s="2"/>
      <c r="D27" s="2"/>
      <c r="E27" s="2"/>
      <c r="F27" s="2"/>
      <c r="G27" s="3"/>
      <c r="H27" s="3"/>
    </row>
    <row r="28" spans="2:11" x14ac:dyDescent="0.3">
      <c r="B28" s="2"/>
      <c r="C28" s="2"/>
      <c r="D28" s="2"/>
      <c r="E28" s="2"/>
      <c r="F28" s="2"/>
      <c r="G28" s="3"/>
      <c r="H28" s="3"/>
    </row>
    <row r="29" spans="2:11" x14ac:dyDescent="0.3">
      <c r="B29" s="2"/>
      <c r="C29" s="2"/>
      <c r="D29" s="2"/>
      <c r="E29" s="2"/>
      <c r="F29" s="2"/>
      <c r="G29" s="2"/>
      <c r="H29" s="2"/>
      <c r="I29" s="2"/>
    </row>
    <row r="30" spans="2:11" x14ac:dyDescent="0.3">
      <c r="B30" s="2"/>
      <c r="C30" s="2"/>
      <c r="D30" s="2"/>
      <c r="E30" s="2"/>
      <c r="F30" s="2"/>
      <c r="G30" s="2"/>
      <c r="H30" s="2"/>
      <c r="I30" s="2"/>
    </row>
    <row r="31" spans="2:11" x14ac:dyDescent="0.3">
      <c r="B31" s="2"/>
      <c r="C31" s="2"/>
      <c r="D31" s="2"/>
      <c r="E31" s="2"/>
      <c r="F31" s="2"/>
      <c r="G31" s="2"/>
      <c r="H31" s="2"/>
      <c r="I31" s="2"/>
    </row>
    <row r="32" spans="2:11" x14ac:dyDescent="0.3">
      <c r="B32" s="2"/>
      <c r="C32" s="2"/>
      <c r="D32" s="2"/>
      <c r="E32" s="2"/>
      <c r="F32" s="2"/>
      <c r="G32" s="2"/>
      <c r="H32" s="2"/>
      <c r="I32" s="2"/>
    </row>
    <row r="33" spans="2:9" x14ac:dyDescent="0.3">
      <c r="B33" s="2"/>
      <c r="C33" s="2"/>
      <c r="D33" s="2"/>
      <c r="E33" s="2"/>
      <c r="F33" s="2"/>
      <c r="G33" s="2"/>
      <c r="H33" s="2"/>
      <c r="I33" s="2"/>
    </row>
    <row r="34" spans="2:9" x14ac:dyDescent="0.3">
      <c r="B34" s="2"/>
      <c r="C34" s="2"/>
      <c r="D34" s="2"/>
      <c r="E34" s="2"/>
      <c r="F34" s="2"/>
      <c r="G34" s="2"/>
      <c r="H34" s="2"/>
      <c r="I34" s="2"/>
    </row>
    <row r="35" spans="2:9" x14ac:dyDescent="0.3">
      <c r="B35" s="2"/>
      <c r="C35" s="2"/>
      <c r="D35" s="2"/>
      <c r="E35" s="2"/>
      <c r="F35" s="2"/>
      <c r="G35" s="2"/>
      <c r="H35" s="2"/>
      <c r="I35" s="2"/>
    </row>
    <row r="36" spans="2:9" x14ac:dyDescent="0.3">
      <c r="B36" s="2"/>
      <c r="C36" s="2"/>
      <c r="D36" s="2"/>
      <c r="E36" s="2"/>
      <c r="F36" s="2"/>
      <c r="G36" s="2"/>
      <c r="H36" s="2"/>
      <c r="I36" s="2"/>
    </row>
    <row r="37" spans="2:9" x14ac:dyDescent="0.3">
      <c r="B37" s="2"/>
      <c r="C37" s="2"/>
      <c r="D37" s="2"/>
      <c r="E37" s="2"/>
      <c r="F37" s="2"/>
      <c r="G37" s="2"/>
      <c r="H37" s="2"/>
      <c r="I37" s="2"/>
    </row>
    <row r="38" spans="2:9" x14ac:dyDescent="0.3">
      <c r="B38" s="2"/>
      <c r="C38" s="2"/>
      <c r="D38" s="2"/>
      <c r="E38" s="2"/>
      <c r="F38" s="2"/>
      <c r="G38" s="2"/>
      <c r="H38" s="2"/>
      <c r="I38" s="2"/>
    </row>
    <row r="39" spans="2:9" x14ac:dyDescent="0.3">
      <c r="B39" s="2"/>
      <c r="C39" s="2"/>
      <c r="D39" s="2"/>
      <c r="E39" s="2"/>
      <c r="F39" s="2"/>
      <c r="G39" s="2"/>
      <c r="H39" s="2"/>
      <c r="I39" s="2"/>
    </row>
    <row r="40" spans="2:9" x14ac:dyDescent="0.3">
      <c r="B40" s="2"/>
      <c r="C40" s="2"/>
      <c r="D40" s="2"/>
      <c r="E40" s="2"/>
      <c r="F40" s="2"/>
      <c r="G40" s="2"/>
      <c r="H40" s="2"/>
      <c r="I40" s="2"/>
    </row>
    <row r="41" spans="2:9" x14ac:dyDescent="0.3">
      <c r="B41" s="2"/>
      <c r="C41" s="2"/>
      <c r="D41" s="2"/>
      <c r="E41" s="2"/>
      <c r="F41" s="2"/>
      <c r="G41" s="2"/>
      <c r="H41" s="2"/>
      <c r="I41" s="2"/>
    </row>
    <row r="42" spans="2:9" x14ac:dyDescent="0.3">
      <c r="B42" s="2"/>
      <c r="C42" s="2"/>
      <c r="D42" s="2"/>
      <c r="E42" s="2"/>
      <c r="F42" s="2"/>
      <c r="G42" s="2"/>
      <c r="H42" s="2"/>
      <c r="I42" s="2"/>
    </row>
    <row r="43" spans="2:9" x14ac:dyDescent="0.3">
      <c r="B43" s="2"/>
      <c r="C43" s="2"/>
      <c r="D43" s="2"/>
      <c r="E43" s="2"/>
      <c r="F43" s="2"/>
      <c r="G43" s="2"/>
      <c r="H43" s="2"/>
      <c r="I43" s="2"/>
    </row>
    <row r="44" spans="2:9" x14ac:dyDescent="0.3">
      <c r="B44" s="2"/>
      <c r="C44" s="2"/>
      <c r="D44" s="2"/>
      <c r="E44" s="2"/>
      <c r="F44" s="2"/>
      <c r="G44" s="2"/>
      <c r="H44" s="2"/>
      <c r="I44" s="2"/>
    </row>
    <row r="45" spans="2:9" x14ac:dyDescent="0.3">
      <c r="B45" s="2"/>
      <c r="C45" s="2"/>
      <c r="D45" s="2"/>
      <c r="E45" s="2"/>
      <c r="F45" s="2"/>
      <c r="G45" s="2"/>
      <c r="H45" s="2"/>
      <c r="I45" s="2"/>
    </row>
    <row r="46" spans="2:9" x14ac:dyDescent="0.3">
      <c r="B46" s="2"/>
      <c r="C46" s="2"/>
      <c r="D46" s="2"/>
      <c r="E46" s="2"/>
      <c r="F46" s="2"/>
      <c r="G46" s="2"/>
      <c r="H46" s="2"/>
      <c r="I46" s="2"/>
    </row>
    <row r="47" spans="2:9" x14ac:dyDescent="0.3">
      <c r="B47" s="2"/>
      <c r="C47" s="2"/>
      <c r="D47" s="2"/>
      <c r="E47" s="2"/>
      <c r="F47" s="2"/>
      <c r="G47" s="2"/>
      <c r="H47" s="2"/>
      <c r="I47" s="2"/>
    </row>
    <row r="48" spans="2:9" x14ac:dyDescent="0.3">
      <c r="B48" s="2"/>
      <c r="C48" s="2"/>
      <c r="D48" s="2"/>
      <c r="E48" s="2"/>
      <c r="F48" s="2"/>
      <c r="G48" s="2"/>
      <c r="H48" s="2"/>
      <c r="I48" s="2"/>
    </row>
    <row r="49" spans="2:9" x14ac:dyDescent="0.3">
      <c r="B49" s="2"/>
      <c r="C49" s="2"/>
      <c r="D49" s="2"/>
      <c r="E49" s="2"/>
      <c r="F49" s="2"/>
      <c r="G49" s="2"/>
      <c r="H49" s="2"/>
      <c r="I49" s="2"/>
    </row>
    <row r="50" spans="2:9" x14ac:dyDescent="0.3">
      <c r="B50" s="2"/>
      <c r="C50" s="2"/>
      <c r="D50" s="2"/>
      <c r="E50" s="2"/>
      <c r="F50" s="2"/>
      <c r="G50" s="2"/>
      <c r="H50" s="2"/>
      <c r="I50" s="2"/>
    </row>
    <row r="51" spans="2:9" x14ac:dyDescent="0.3">
      <c r="B51" s="2"/>
      <c r="C51" s="2"/>
      <c r="D51" s="2"/>
      <c r="E51" s="2"/>
      <c r="F51" s="2"/>
      <c r="G51" s="2"/>
      <c r="H51" s="2"/>
      <c r="I51" s="2"/>
    </row>
    <row r="52" spans="2:9" x14ac:dyDescent="0.3">
      <c r="B52" s="2"/>
      <c r="C52" s="2"/>
      <c r="D52" s="2"/>
      <c r="E52" s="2"/>
      <c r="F52" s="2"/>
      <c r="G52" s="2"/>
      <c r="H52" s="2"/>
      <c r="I52" s="2"/>
    </row>
    <row r="53" spans="2:9" x14ac:dyDescent="0.3">
      <c r="B53" s="2"/>
      <c r="C53" s="2"/>
      <c r="D53" s="2"/>
      <c r="E53" s="2"/>
      <c r="F53" s="2"/>
      <c r="G53" s="2"/>
      <c r="H53" s="2"/>
      <c r="I53" s="2"/>
    </row>
    <row r="54" spans="2:9" x14ac:dyDescent="0.3">
      <c r="B54" s="2"/>
      <c r="C54" s="2"/>
      <c r="D54" s="2"/>
      <c r="E54" s="2"/>
      <c r="F54" s="2"/>
      <c r="G54" s="2"/>
      <c r="H54" s="2"/>
      <c r="I54" s="2"/>
    </row>
    <row r="55" spans="2:9" x14ac:dyDescent="0.3">
      <c r="B55" s="2"/>
      <c r="C55" s="2"/>
      <c r="D55" s="2"/>
      <c r="E55" s="2"/>
      <c r="F55" s="2"/>
      <c r="G55" s="2"/>
      <c r="H55" s="2"/>
      <c r="I55" s="2"/>
    </row>
    <row r="56" spans="2:9" x14ac:dyDescent="0.3">
      <c r="B56" s="2"/>
      <c r="C56" s="2"/>
      <c r="D56" s="2"/>
      <c r="E56" s="2"/>
      <c r="F56" s="2"/>
      <c r="G56" s="2"/>
      <c r="H56" s="2"/>
      <c r="I56" s="2"/>
    </row>
    <row r="57" spans="2:9" x14ac:dyDescent="0.3">
      <c r="B57" s="2"/>
      <c r="C57" s="2"/>
      <c r="D57" s="2"/>
      <c r="E57" s="2"/>
      <c r="F57" s="2"/>
      <c r="G57" s="2"/>
      <c r="H57" s="2"/>
      <c r="I57" s="2"/>
    </row>
    <row r="58" spans="2:9" x14ac:dyDescent="0.3">
      <c r="B58" s="2"/>
      <c r="C58" s="2"/>
      <c r="D58" s="2"/>
      <c r="E58" s="2"/>
      <c r="F58" s="2"/>
      <c r="G58" s="2"/>
      <c r="H58" s="2"/>
      <c r="I58" s="2"/>
    </row>
    <row r="59" spans="2:9" x14ac:dyDescent="0.3">
      <c r="B59" s="2"/>
      <c r="C59" s="2"/>
      <c r="D59" s="2"/>
      <c r="E59" s="2"/>
      <c r="F59" s="2"/>
      <c r="G59" s="2"/>
      <c r="H59" s="2"/>
      <c r="I59" s="2"/>
    </row>
    <row r="60" spans="2:9" x14ac:dyDescent="0.3">
      <c r="B60" s="2"/>
      <c r="C60" s="2"/>
      <c r="D60" s="2"/>
      <c r="E60" s="2"/>
      <c r="F60" s="2"/>
      <c r="G60" s="2"/>
      <c r="H60" s="2"/>
      <c r="I60" s="2"/>
    </row>
    <row r="61" spans="2:9" x14ac:dyDescent="0.3">
      <c r="B61" s="2"/>
      <c r="C61" s="2"/>
      <c r="D61" s="2"/>
      <c r="E61" s="2"/>
      <c r="F61" s="2"/>
      <c r="G61" s="2"/>
      <c r="H61" s="2"/>
      <c r="I61" s="2"/>
    </row>
    <row r="62" spans="2:9" x14ac:dyDescent="0.3">
      <c r="B62" s="2"/>
      <c r="C62" s="2"/>
      <c r="D62" s="2"/>
      <c r="E62" s="2"/>
      <c r="F62" s="2"/>
      <c r="G62" s="2"/>
      <c r="H62" s="2"/>
      <c r="I62" s="2"/>
    </row>
    <row r="63" spans="2:9" x14ac:dyDescent="0.3">
      <c r="B63" s="2"/>
      <c r="C63" s="2"/>
      <c r="D63" s="2"/>
      <c r="E63" s="2"/>
      <c r="F63" s="2"/>
      <c r="G63" s="2"/>
      <c r="H63" s="2"/>
      <c r="I63" s="2"/>
    </row>
    <row r="64" spans="2:9" x14ac:dyDescent="0.3">
      <c r="B64" s="2"/>
      <c r="C64" s="2"/>
      <c r="D64" s="2"/>
      <c r="E64" s="2"/>
      <c r="F64" s="2"/>
      <c r="G64" s="2"/>
      <c r="H64" s="2"/>
      <c r="I64" s="2"/>
    </row>
    <row r="65" spans="2:9" x14ac:dyDescent="0.3">
      <c r="B65" s="2"/>
      <c r="C65" s="2"/>
      <c r="D65" s="2"/>
      <c r="E65" s="2"/>
      <c r="F65" s="2"/>
      <c r="G65" s="2"/>
      <c r="H65" s="2"/>
      <c r="I65" s="2"/>
    </row>
    <row r="66" spans="2:9" x14ac:dyDescent="0.3">
      <c r="B66" s="2"/>
      <c r="C66" s="2"/>
      <c r="D66" s="2"/>
      <c r="E66" s="2"/>
      <c r="F66" s="2"/>
      <c r="G66" s="2"/>
      <c r="H66" s="2"/>
      <c r="I66" s="2"/>
    </row>
    <row r="67" spans="2:9" x14ac:dyDescent="0.3">
      <c r="B67" s="2"/>
      <c r="C67" s="2"/>
      <c r="D67" s="2"/>
      <c r="E67" s="2"/>
      <c r="F67" s="2"/>
      <c r="G67" s="2"/>
      <c r="H67" s="2"/>
      <c r="I67" s="2"/>
    </row>
    <row r="68" spans="2:9" x14ac:dyDescent="0.3">
      <c r="B68" s="2"/>
      <c r="C68" s="2"/>
      <c r="D68" s="2"/>
      <c r="E68" s="2"/>
      <c r="F68" s="2"/>
      <c r="G68" s="2"/>
      <c r="H68" s="2"/>
      <c r="I68" s="2"/>
    </row>
    <row r="69" spans="2:9" x14ac:dyDescent="0.3">
      <c r="B69" s="2"/>
      <c r="C69" s="2"/>
      <c r="D69" s="2"/>
      <c r="E69" s="2"/>
      <c r="F69" s="2"/>
      <c r="G69" s="2"/>
      <c r="H69" s="2"/>
      <c r="I69" s="2"/>
    </row>
    <row r="70" spans="2:9" x14ac:dyDescent="0.3">
      <c r="B70" s="2"/>
      <c r="C70" s="2"/>
      <c r="D70" s="2"/>
      <c r="E70" s="2"/>
      <c r="F70" s="2"/>
      <c r="G70" s="2"/>
      <c r="H70" s="2"/>
      <c r="I70" s="2"/>
    </row>
    <row r="71" spans="2:9" x14ac:dyDescent="0.3">
      <c r="B71" s="2"/>
      <c r="C71" s="2"/>
      <c r="D71" s="2"/>
      <c r="E71" s="2"/>
      <c r="F71" s="2"/>
      <c r="G71" s="2"/>
      <c r="H71" s="2"/>
      <c r="I71" s="2"/>
    </row>
    <row r="72" spans="2:9" x14ac:dyDescent="0.3">
      <c r="B72" s="2"/>
      <c r="C72" s="2"/>
      <c r="D72" s="2"/>
      <c r="E72" s="2"/>
      <c r="F72" s="2"/>
      <c r="G72" s="2"/>
      <c r="H72" s="2"/>
      <c r="I72" s="2"/>
    </row>
    <row r="73" spans="2:9" x14ac:dyDescent="0.3">
      <c r="B73" s="2"/>
      <c r="C73" s="2"/>
      <c r="D73" s="2"/>
      <c r="E73" s="2"/>
      <c r="F73" s="2"/>
      <c r="G73" s="2"/>
      <c r="H73" s="2"/>
      <c r="I73" s="2"/>
    </row>
    <row r="74" spans="2:9" x14ac:dyDescent="0.3">
      <c r="B74" s="2"/>
      <c r="C74" s="2"/>
      <c r="D74" s="2"/>
      <c r="E74" s="2"/>
      <c r="F74" s="2"/>
      <c r="G74" s="2"/>
      <c r="H74" s="2"/>
      <c r="I74" s="2"/>
    </row>
    <row r="75" spans="2:9" x14ac:dyDescent="0.3">
      <c r="B75" s="2"/>
      <c r="C75" s="2"/>
      <c r="D75" s="2"/>
      <c r="E75" s="2"/>
      <c r="F75" s="2"/>
      <c r="G75" s="2"/>
      <c r="H75" s="2"/>
      <c r="I75" s="2"/>
    </row>
    <row r="76" spans="2:9" x14ac:dyDescent="0.3">
      <c r="B76" s="2"/>
      <c r="C76" s="2"/>
      <c r="D76" s="2"/>
      <c r="E76" s="2"/>
      <c r="F76" s="2"/>
      <c r="G76" s="2"/>
      <c r="H76" s="2"/>
      <c r="I76" s="2"/>
    </row>
    <row r="77" spans="2:9" x14ac:dyDescent="0.3">
      <c r="B77" s="2"/>
      <c r="C77" s="2"/>
      <c r="D77" s="2"/>
      <c r="E77" s="2"/>
      <c r="F77" s="2"/>
      <c r="G77" s="2"/>
      <c r="H77" s="2"/>
      <c r="I77" s="2"/>
    </row>
    <row r="78" spans="2:9" x14ac:dyDescent="0.3">
      <c r="B78" s="2"/>
      <c r="C78" s="2"/>
      <c r="D78" s="2"/>
      <c r="E78" s="2"/>
      <c r="F78" s="2"/>
      <c r="G78" s="2"/>
      <c r="H78" s="2"/>
      <c r="I78" s="2"/>
    </row>
    <row r="79" spans="2:9" x14ac:dyDescent="0.3">
      <c r="B79" s="2"/>
      <c r="C79" s="2"/>
      <c r="D79" s="2"/>
      <c r="E79" s="2"/>
      <c r="F79" s="2"/>
      <c r="G79" s="2"/>
      <c r="H79" s="2"/>
      <c r="I79" s="2"/>
    </row>
    <row r="80" spans="2:9" x14ac:dyDescent="0.3">
      <c r="B80" s="2"/>
      <c r="C80" s="2"/>
      <c r="D80" s="2"/>
      <c r="E80" s="2"/>
      <c r="F80" s="2"/>
      <c r="G80" s="2"/>
      <c r="H80" s="2"/>
      <c r="I80" s="2"/>
    </row>
    <row r="81" spans="2:9" x14ac:dyDescent="0.3">
      <c r="B81" s="2"/>
      <c r="C81" s="2"/>
      <c r="D81" s="2"/>
      <c r="E81" s="2"/>
      <c r="F81" s="2"/>
      <c r="G81" s="2"/>
      <c r="H81" s="2"/>
      <c r="I81" s="2"/>
    </row>
    <row r="82" spans="2:9" x14ac:dyDescent="0.3">
      <c r="B82" s="2"/>
      <c r="C82" s="2"/>
      <c r="D82" s="2"/>
      <c r="E82" s="2"/>
      <c r="F82" s="2"/>
      <c r="G82" s="2"/>
      <c r="H82" s="2"/>
      <c r="I82" s="2"/>
    </row>
    <row r="83" spans="2:9" x14ac:dyDescent="0.3">
      <c r="B83" s="2"/>
      <c r="C83" s="2"/>
      <c r="D83" s="2"/>
      <c r="E83" s="2"/>
      <c r="F83" s="2"/>
      <c r="G83" s="2"/>
      <c r="H83" s="2"/>
      <c r="I83" s="2"/>
    </row>
    <row r="84" spans="2:9" x14ac:dyDescent="0.3">
      <c r="B84" s="2"/>
      <c r="C84" s="2"/>
      <c r="D84" s="2"/>
      <c r="E84" s="2"/>
      <c r="F84" s="2"/>
      <c r="G84" s="2"/>
      <c r="H84" s="2"/>
      <c r="I84" s="2"/>
    </row>
    <row r="85" spans="2:9" x14ac:dyDescent="0.3">
      <c r="B85" s="2"/>
      <c r="C85" s="2"/>
      <c r="D85" s="2"/>
      <c r="E85" s="2"/>
      <c r="F85" s="2"/>
      <c r="G85" s="2"/>
      <c r="H85" s="2"/>
      <c r="I85" s="2"/>
    </row>
    <row r="86" spans="2:9" x14ac:dyDescent="0.3">
      <c r="B86" s="2"/>
      <c r="C86" s="2"/>
      <c r="D86" s="2"/>
      <c r="E86" s="2"/>
      <c r="F86" s="2"/>
      <c r="G86" s="2"/>
      <c r="H86" s="2"/>
      <c r="I86" s="2"/>
    </row>
    <row r="87" spans="2:9" x14ac:dyDescent="0.3">
      <c r="B87" s="2"/>
      <c r="C87" s="2"/>
      <c r="D87" s="2"/>
      <c r="E87" s="2"/>
      <c r="F87" s="2"/>
      <c r="G87" s="2"/>
      <c r="H87" s="2"/>
      <c r="I87" s="2"/>
    </row>
    <row r="88" spans="2:9" x14ac:dyDescent="0.3">
      <c r="B88" s="2"/>
      <c r="C88" s="2"/>
      <c r="D88" s="2"/>
      <c r="E88" s="2"/>
      <c r="F88" s="2"/>
      <c r="G88" s="2"/>
      <c r="H88" s="2"/>
      <c r="I88" s="2"/>
    </row>
    <row r="89" spans="2:9" x14ac:dyDescent="0.3">
      <c r="B89" s="2"/>
      <c r="C89" s="2"/>
      <c r="D89" s="2"/>
      <c r="E89" s="2"/>
      <c r="F89" s="2"/>
      <c r="G89" s="2"/>
      <c r="H89" s="2"/>
      <c r="I89" s="2"/>
    </row>
    <row r="90" spans="2:9" x14ac:dyDescent="0.3">
      <c r="B90" s="2"/>
      <c r="C90" s="2"/>
      <c r="D90" s="2"/>
      <c r="E90" s="2"/>
      <c r="F90" s="2"/>
      <c r="G90" s="2"/>
      <c r="H90" s="2"/>
      <c r="I90" s="2"/>
    </row>
    <row r="91" spans="2:9" x14ac:dyDescent="0.3">
      <c r="B91" s="2"/>
      <c r="C91" s="2"/>
      <c r="D91" s="2"/>
      <c r="E91" s="2"/>
      <c r="F91" s="2"/>
      <c r="G91" s="2"/>
      <c r="H91" s="2"/>
      <c r="I91" s="2"/>
    </row>
    <row r="92" spans="2:9" x14ac:dyDescent="0.3">
      <c r="B92" s="2"/>
      <c r="C92" s="2"/>
      <c r="D92" s="2"/>
      <c r="E92" s="2"/>
      <c r="F92" s="2"/>
      <c r="G92" s="2"/>
      <c r="H92" s="2"/>
      <c r="I92" s="2"/>
    </row>
    <row r="93" spans="2:9" x14ac:dyDescent="0.3">
      <c r="B93" s="2"/>
      <c r="C93" s="2"/>
      <c r="D93" s="2"/>
      <c r="E93" s="2"/>
      <c r="F93" s="2"/>
      <c r="G93" s="2"/>
      <c r="H93" s="2"/>
      <c r="I93" s="2"/>
    </row>
    <row r="94" spans="2:9" x14ac:dyDescent="0.3">
      <c r="B94" s="2"/>
      <c r="C94" s="2"/>
      <c r="D94" s="2"/>
      <c r="E94" s="2"/>
      <c r="F94" s="2"/>
      <c r="G94" s="2"/>
      <c r="H94" s="2"/>
      <c r="I94" s="2"/>
    </row>
    <row r="95" spans="2:9" x14ac:dyDescent="0.3">
      <c r="B95" s="2"/>
      <c r="C95" s="2"/>
      <c r="D95" s="2"/>
      <c r="E95" s="2"/>
      <c r="F95" s="2"/>
      <c r="G95" s="2"/>
      <c r="H95" s="2"/>
      <c r="I95" s="2"/>
    </row>
    <row r="96" spans="2:9" x14ac:dyDescent="0.3">
      <c r="B96" s="2"/>
      <c r="C96" s="2"/>
      <c r="D96" s="2"/>
      <c r="E96" s="2"/>
      <c r="F96" s="2"/>
      <c r="G96" s="2"/>
      <c r="H96" s="2"/>
      <c r="I96" s="2"/>
    </row>
    <row r="97" spans="2:9" x14ac:dyDescent="0.3">
      <c r="B97" s="2"/>
      <c r="C97" s="2"/>
      <c r="D97" s="2"/>
      <c r="E97" s="2"/>
      <c r="F97" s="2"/>
      <c r="G97" s="2"/>
      <c r="H97" s="2"/>
      <c r="I97" s="2"/>
    </row>
    <row r="98" spans="2:9" x14ac:dyDescent="0.3">
      <c r="B98" s="2"/>
      <c r="C98" s="2"/>
      <c r="D98" s="2"/>
      <c r="E98" s="2"/>
      <c r="F98" s="2"/>
      <c r="G98" s="2"/>
      <c r="H98" s="2"/>
      <c r="I98" s="2"/>
    </row>
    <row r="99" spans="2:9" x14ac:dyDescent="0.3">
      <c r="B99" s="2"/>
      <c r="C99" s="2"/>
      <c r="D99" s="2"/>
      <c r="E99" s="2"/>
      <c r="F99" s="2"/>
      <c r="G99" s="2"/>
      <c r="H99" s="2"/>
      <c r="I99" s="2"/>
    </row>
    <row r="100" spans="2:9" x14ac:dyDescent="0.3">
      <c r="B100" s="2"/>
      <c r="C100" s="2"/>
      <c r="D100" s="2"/>
      <c r="E100" s="2"/>
      <c r="F100" s="2"/>
      <c r="G100" s="2"/>
      <c r="H100" s="2"/>
      <c r="I100" s="2"/>
    </row>
    <row r="101" spans="2:9" x14ac:dyDescent="0.3">
      <c r="B101" s="2"/>
      <c r="C101" s="2"/>
      <c r="D101" s="2"/>
      <c r="E101" s="2"/>
      <c r="F101" s="2"/>
      <c r="G101" s="2"/>
      <c r="H101" s="2"/>
      <c r="I101" s="2"/>
    </row>
    <row r="102" spans="2:9" x14ac:dyDescent="0.3">
      <c r="B102" s="2"/>
      <c r="C102" s="2"/>
      <c r="D102" s="2"/>
      <c r="E102" s="2"/>
      <c r="F102" s="2"/>
      <c r="G102" s="2"/>
      <c r="H102" s="2"/>
      <c r="I102" s="2"/>
    </row>
    <row r="103" spans="2:9" x14ac:dyDescent="0.3">
      <c r="B103" s="2"/>
      <c r="C103" s="2"/>
      <c r="D103" s="2"/>
      <c r="E103" s="2"/>
      <c r="F103" s="2"/>
      <c r="G103" s="2"/>
      <c r="H103" s="2"/>
      <c r="I103" s="2"/>
    </row>
    <row r="104" spans="2:9" x14ac:dyDescent="0.3">
      <c r="B104" s="2"/>
      <c r="C104" s="2"/>
      <c r="D104" s="2"/>
      <c r="E104" s="2"/>
      <c r="F104" s="2"/>
      <c r="G104" s="2"/>
      <c r="H104" s="2"/>
      <c r="I104" s="2"/>
    </row>
    <row r="105" spans="2:9" x14ac:dyDescent="0.3">
      <c r="B105" s="2"/>
      <c r="C105" s="2"/>
      <c r="D105" s="2"/>
      <c r="E105" s="2"/>
      <c r="F105" s="2"/>
      <c r="G105" s="2"/>
      <c r="H105" s="2"/>
      <c r="I105" s="2"/>
    </row>
    <row r="106" spans="2:9" x14ac:dyDescent="0.3">
      <c r="B106" s="2"/>
      <c r="C106" s="2"/>
      <c r="D106" s="2"/>
      <c r="E106" s="2"/>
      <c r="F106" s="2"/>
      <c r="G106" s="2"/>
      <c r="H106" s="2"/>
      <c r="I106" s="2"/>
    </row>
    <row r="107" spans="2:9" x14ac:dyDescent="0.3">
      <c r="B107" s="2"/>
      <c r="C107" s="2"/>
      <c r="D107" s="2"/>
      <c r="E107" s="2"/>
      <c r="F107" s="2"/>
      <c r="G107" s="2"/>
      <c r="H107" s="2"/>
      <c r="I107" s="2"/>
    </row>
    <row r="108" spans="2:9" x14ac:dyDescent="0.3">
      <c r="B108" s="2"/>
      <c r="C108" s="2"/>
      <c r="D108" s="2"/>
      <c r="E108" s="2"/>
      <c r="F108" s="2"/>
      <c r="G108" s="2"/>
      <c r="H108" s="2"/>
      <c r="I108" s="2"/>
    </row>
    <row r="109" spans="2:9" x14ac:dyDescent="0.3">
      <c r="B109" s="2"/>
      <c r="C109" s="2"/>
      <c r="D109" s="2"/>
      <c r="E109" s="2"/>
      <c r="F109" s="2"/>
      <c r="G109" s="2"/>
      <c r="H109" s="2"/>
      <c r="I109" s="2"/>
    </row>
    <row r="110" spans="2:9" x14ac:dyDescent="0.3">
      <c r="B110" s="2"/>
      <c r="C110" s="2"/>
      <c r="D110" s="2"/>
      <c r="E110" s="2"/>
      <c r="F110" s="2"/>
      <c r="G110" s="2"/>
      <c r="H110" s="2"/>
      <c r="I110" s="2"/>
    </row>
    <row r="111" spans="2:9" x14ac:dyDescent="0.3">
      <c r="B111" s="2"/>
      <c r="C111" s="2"/>
      <c r="D111" s="2"/>
      <c r="E111" s="2"/>
      <c r="F111" s="2"/>
      <c r="G111" s="2"/>
      <c r="H111" s="2"/>
      <c r="I111" s="2"/>
    </row>
    <row r="112" spans="2:9" x14ac:dyDescent="0.3">
      <c r="B112" s="2"/>
      <c r="C112" s="2"/>
      <c r="D112" s="2"/>
      <c r="E112" s="2"/>
      <c r="F112" s="2"/>
      <c r="G112" s="2"/>
      <c r="H112" s="2"/>
      <c r="I112" s="2"/>
    </row>
    <row r="113" spans="2:9" x14ac:dyDescent="0.3">
      <c r="B113" s="2"/>
      <c r="C113" s="2"/>
      <c r="D113" s="2"/>
      <c r="E113" s="2"/>
      <c r="F113" s="2"/>
      <c r="G113" s="2"/>
      <c r="H113" s="2"/>
      <c r="I113" s="2"/>
    </row>
    <row r="114" spans="2:9" x14ac:dyDescent="0.3">
      <c r="B114" s="2"/>
      <c r="C114" s="2"/>
      <c r="D114" s="2"/>
      <c r="E114" s="2"/>
      <c r="F114" s="2"/>
      <c r="G114" s="2"/>
      <c r="H114" s="2"/>
      <c r="I114" s="2"/>
    </row>
    <row r="115" spans="2:9" x14ac:dyDescent="0.3">
      <c r="B115" s="2"/>
      <c r="C115" s="2"/>
      <c r="D115" s="2"/>
      <c r="E115" s="2"/>
      <c r="F115" s="2"/>
      <c r="G115" s="2"/>
      <c r="H115" s="2"/>
      <c r="I115" s="2"/>
    </row>
    <row r="116" spans="2:9" x14ac:dyDescent="0.3">
      <c r="B116" s="2"/>
      <c r="C116" s="2"/>
      <c r="D116" s="2"/>
      <c r="E116" s="2"/>
      <c r="F116" s="2"/>
      <c r="G116" s="2"/>
      <c r="H116" s="2"/>
      <c r="I116" s="2"/>
    </row>
    <row r="117" spans="2:9" x14ac:dyDescent="0.3">
      <c r="B117" s="2"/>
      <c r="C117" s="2"/>
      <c r="D117" s="2"/>
      <c r="E117" s="2"/>
      <c r="F117" s="2"/>
      <c r="G117" s="2"/>
      <c r="H117" s="2"/>
      <c r="I117" s="2"/>
    </row>
    <row r="118" spans="2:9" x14ac:dyDescent="0.3">
      <c r="B118" s="2"/>
      <c r="C118" s="2"/>
      <c r="D118" s="2"/>
      <c r="E118" s="2"/>
      <c r="F118" s="2"/>
      <c r="G118" s="2"/>
      <c r="H118" s="2"/>
      <c r="I118" s="2"/>
    </row>
    <row r="119" spans="2:9" x14ac:dyDescent="0.3">
      <c r="B119" s="2"/>
      <c r="C119" s="2"/>
      <c r="D119" s="2"/>
      <c r="E119" s="2"/>
      <c r="F119" s="2"/>
      <c r="G119" s="2"/>
      <c r="H119" s="2"/>
      <c r="I119" s="2"/>
    </row>
    <row r="120" spans="2:9" x14ac:dyDescent="0.3">
      <c r="B120" s="2"/>
      <c r="C120" s="2"/>
      <c r="D120" s="2"/>
      <c r="E120" s="2"/>
      <c r="F120" s="2"/>
      <c r="G120" s="2"/>
      <c r="H120" s="2"/>
      <c r="I120" s="2"/>
    </row>
    <row r="121" spans="2:9" x14ac:dyDescent="0.3">
      <c r="B121" s="2"/>
      <c r="C121" s="2"/>
      <c r="D121" s="2"/>
      <c r="E121" s="2"/>
      <c r="F121" s="2"/>
      <c r="G121" s="2"/>
      <c r="H121" s="2"/>
      <c r="I121" s="2"/>
    </row>
    <row r="122" spans="2:9" x14ac:dyDescent="0.3">
      <c r="B122" s="2"/>
      <c r="C122" s="2"/>
      <c r="D122" s="2"/>
      <c r="E122" s="2"/>
      <c r="F122" s="2"/>
      <c r="G122" s="2"/>
      <c r="H122" s="2"/>
      <c r="I122" s="2"/>
    </row>
    <row r="123" spans="2:9" x14ac:dyDescent="0.3">
      <c r="B123" s="2"/>
      <c r="C123" s="2"/>
      <c r="D123" s="2"/>
      <c r="E123" s="2"/>
      <c r="F123" s="2"/>
      <c r="G123" s="2"/>
      <c r="H123" s="2"/>
      <c r="I123" s="2"/>
    </row>
    <row r="124" spans="2:9" x14ac:dyDescent="0.3">
      <c r="B124" s="2"/>
      <c r="C124" s="2"/>
      <c r="D124" s="2"/>
      <c r="E124" s="2"/>
      <c r="F124" s="2"/>
      <c r="G124" s="2"/>
      <c r="H124" s="2"/>
      <c r="I124" s="2"/>
    </row>
    <row r="125" spans="2:9" x14ac:dyDescent="0.3">
      <c r="B125" s="2"/>
      <c r="C125" s="2"/>
      <c r="D125" s="2"/>
      <c r="E125" s="2"/>
      <c r="F125" s="2"/>
      <c r="G125" s="2"/>
      <c r="H125" s="2"/>
      <c r="I125" s="2"/>
    </row>
    <row r="126" spans="2:9" x14ac:dyDescent="0.3">
      <c r="B126" s="2"/>
      <c r="C126" s="2"/>
      <c r="D126" s="2"/>
      <c r="E126" s="2"/>
      <c r="F126" s="2"/>
      <c r="G126" s="2"/>
      <c r="H126" s="2"/>
      <c r="I126" s="2"/>
    </row>
    <row r="127" spans="2:9" x14ac:dyDescent="0.3">
      <c r="B127" s="2"/>
      <c r="C127" s="2"/>
      <c r="D127" s="2"/>
      <c r="E127" s="2"/>
      <c r="F127" s="2"/>
      <c r="G127" s="2"/>
      <c r="H127" s="2"/>
      <c r="I127" s="2"/>
    </row>
    <row r="128" spans="2:9" x14ac:dyDescent="0.3">
      <c r="B128" s="2"/>
      <c r="C128" s="2"/>
      <c r="D128" s="2"/>
      <c r="E128" s="2"/>
      <c r="F128" s="2"/>
      <c r="G128" s="2"/>
      <c r="H128" s="2"/>
      <c r="I128" s="2"/>
    </row>
    <row r="129" spans="2:9" x14ac:dyDescent="0.3">
      <c r="B129" s="2"/>
      <c r="C129" s="2"/>
      <c r="D129" s="2"/>
      <c r="E129" s="2"/>
      <c r="F129" s="2"/>
      <c r="G129" s="2"/>
      <c r="H129" s="2"/>
      <c r="I129" s="2"/>
    </row>
    <row r="130" spans="2:9" x14ac:dyDescent="0.3">
      <c r="B130" s="2"/>
      <c r="C130" s="2"/>
      <c r="D130" s="2"/>
      <c r="E130" s="2"/>
      <c r="F130" s="2"/>
      <c r="G130" s="2"/>
      <c r="H130" s="2"/>
      <c r="I130" s="2"/>
    </row>
    <row r="131" spans="2:9" x14ac:dyDescent="0.3">
      <c r="B131" s="2"/>
      <c r="C131" s="2"/>
      <c r="D131" s="2"/>
      <c r="E131" s="2"/>
      <c r="F131" s="2"/>
      <c r="G131" s="2"/>
      <c r="H131" s="2"/>
      <c r="I131" s="2"/>
    </row>
    <row r="132" spans="2:9" x14ac:dyDescent="0.3">
      <c r="B132" s="2"/>
      <c r="C132" s="2"/>
      <c r="D132" s="2"/>
      <c r="E132" s="2"/>
      <c r="F132" s="2"/>
      <c r="G132" s="2"/>
      <c r="H132" s="2"/>
      <c r="I132" s="2"/>
    </row>
    <row r="133" spans="2:9" x14ac:dyDescent="0.3">
      <c r="B133" s="2"/>
      <c r="C133" s="2"/>
      <c r="D133" s="2"/>
      <c r="E133" s="2"/>
      <c r="F133" s="2"/>
      <c r="G133" s="2"/>
      <c r="H133" s="2"/>
      <c r="I133" s="2"/>
    </row>
    <row r="134" spans="2:9" x14ac:dyDescent="0.3">
      <c r="B134" s="2"/>
      <c r="C134" s="2"/>
      <c r="D134" s="2"/>
      <c r="E134" s="2"/>
      <c r="F134" s="2"/>
      <c r="G134" s="2"/>
      <c r="H134" s="2"/>
      <c r="I134" s="2"/>
    </row>
    <row r="135" spans="2:9" x14ac:dyDescent="0.3">
      <c r="B135" s="2"/>
      <c r="C135" s="2"/>
      <c r="D135" s="2"/>
      <c r="E135" s="2"/>
      <c r="F135" s="2"/>
      <c r="G135" s="2"/>
      <c r="H135" s="2"/>
      <c r="I135" s="2"/>
    </row>
    <row r="136" spans="2:9" x14ac:dyDescent="0.3">
      <c r="B136" s="2"/>
      <c r="C136" s="2"/>
      <c r="D136" s="2"/>
      <c r="E136" s="2"/>
      <c r="F136" s="2"/>
      <c r="G136" s="2"/>
      <c r="H136" s="2"/>
      <c r="I136" s="2"/>
    </row>
    <row r="137" spans="2:9" x14ac:dyDescent="0.3">
      <c r="B137" s="2"/>
      <c r="C137" s="2"/>
      <c r="D137" s="2"/>
      <c r="E137" s="2"/>
      <c r="F137" s="2"/>
      <c r="G137" s="2"/>
      <c r="H137" s="2"/>
      <c r="I137" s="2"/>
    </row>
    <row r="138" spans="2:9" x14ac:dyDescent="0.3">
      <c r="B138" s="2"/>
      <c r="C138" s="2"/>
      <c r="D138" s="2"/>
      <c r="E138" s="2"/>
      <c r="F138" s="2"/>
      <c r="G138" s="2"/>
      <c r="H138" s="2"/>
      <c r="I138" s="2"/>
    </row>
    <row r="139" spans="2:9" x14ac:dyDescent="0.3">
      <c r="B139" s="2"/>
      <c r="C139" s="2"/>
      <c r="D139" s="2"/>
      <c r="E139" s="2"/>
      <c r="F139" s="2"/>
      <c r="G139" s="2"/>
      <c r="H139" s="2"/>
      <c r="I139" s="2"/>
    </row>
    <row r="140" spans="2:9" x14ac:dyDescent="0.3">
      <c r="B140" s="2"/>
      <c r="C140" s="2"/>
      <c r="D140" s="2"/>
      <c r="E140" s="2"/>
      <c r="F140" s="2"/>
      <c r="G140" s="2"/>
      <c r="H140" s="2"/>
      <c r="I140" s="2"/>
    </row>
    <row r="141" spans="2:9" x14ac:dyDescent="0.3">
      <c r="B141" s="2"/>
      <c r="C141" s="2"/>
      <c r="D141" s="2"/>
      <c r="E141" s="2"/>
      <c r="F141" s="2"/>
      <c r="G141" s="2"/>
      <c r="H141" s="2"/>
      <c r="I141" s="2"/>
    </row>
    <row r="142" spans="2:9" x14ac:dyDescent="0.3">
      <c r="B142" s="2"/>
      <c r="C142" s="2"/>
      <c r="D142" s="2"/>
      <c r="E142" s="2"/>
      <c r="F142" s="2"/>
      <c r="G142" s="2"/>
      <c r="H142" s="2"/>
      <c r="I142" s="2"/>
    </row>
    <row r="143" spans="2:9" x14ac:dyDescent="0.3">
      <c r="B143" s="2"/>
      <c r="C143" s="2"/>
      <c r="D143" s="2"/>
      <c r="E143" s="2"/>
      <c r="F143" s="2"/>
      <c r="G143" s="2"/>
      <c r="H143" s="2"/>
      <c r="I143" s="2"/>
    </row>
    <row r="144" spans="2:9" x14ac:dyDescent="0.3">
      <c r="B144" s="2"/>
      <c r="C144" s="2"/>
      <c r="D144" s="2"/>
      <c r="E144" s="2"/>
      <c r="F144" s="2"/>
      <c r="G144" s="2"/>
      <c r="H144" s="2"/>
      <c r="I144" s="2"/>
    </row>
    <row r="145" spans="2:9" x14ac:dyDescent="0.3">
      <c r="B145" s="2"/>
      <c r="C145" s="2"/>
      <c r="D145" s="2"/>
      <c r="E145" s="2"/>
      <c r="F145" s="2"/>
      <c r="G145" s="2"/>
      <c r="H145" s="2"/>
      <c r="I145" s="2"/>
    </row>
    <row r="146" spans="2:9" x14ac:dyDescent="0.3">
      <c r="B146" s="2"/>
      <c r="C146" s="2"/>
      <c r="D146" s="2"/>
      <c r="E146" s="2"/>
      <c r="F146" s="2"/>
      <c r="G146" s="2"/>
      <c r="H146" s="2"/>
      <c r="I146" s="2"/>
    </row>
    <row r="147" spans="2:9" x14ac:dyDescent="0.3">
      <c r="B147" s="2"/>
      <c r="C147" s="2"/>
      <c r="D147" s="2"/>
      <c r="E147" s="2"/>
      <c r="F147" s="2"/>
      <c r="G147" s="2"/>
      <c r="H147" s="2"/>
      <c r="I147" s="2"/>
    </row>
    <row r="148" spans="2:9" x14ac:dyDescent="0.3">
      <c r="B148" s="2"/>
      <c r="C148" s="2"/>
      <c r="D148" s="2"/>
      <c r="E148" s="2"/>
      <c r="F148" s="2"/>
      <c r="G148" s="2"/>
      <c r="H148" s="2"/>
      <c r="I148" s="2"/>
    </row>
    <row r="149" spans="2:9" x14ac:dyDescent="0.3">
      <c r="B149" s="2"/>
      <c r="C149" s="2"/>
      <c r="D149" s="2"/>
      <c r="E149" s="2"/>
      <c r="F149" s="2"/>
      <c r="G149" s="2"/>
      <c r="H149" s="2"/>
      <c r="I149" s="2"/>
    </row>
    <row r="150" spans="2:9" x14ac:dyDescent="0.3">
      <c r="B150" s="2"/>
      <c r="C150" s="2"/>
      <c r="D150" s="2"/>
      <c r="E150" s="2"/>
      <c r="F150" s="2"/>
      <c r="G150" s="2"/>
      <c r="H150" s="2"/>
      <c r="I150" s="2"/>
    </row>
    <row r="151" spans="2:9" x14ac:dyDescent="0.3">
      <c r="B151" s="2"/>
      <c r="C151" s="2"/>
      <c r="D151" s="2"/>
      <c r="E151" s="2"/>
      <c r="F151" s="2"/>
      <c r="G151" s="2"/>
      <c r="H151" s="2"/>
      <c r="I151" s="2"/>
    </row>
    <row r="152" spans="2:9" x14ac:dyDescent="0.3">
      <c r="B152" s="2"/>
      <c r="C152" s="2"/>
      <c r="D152" s="2"/>
      <c r="E152" s="2"/>
      <c r="F152" s="2"/>
      <c r="G152" s="2"/>
      <c r="H152" s="2"/>
      <c r="I152" s="2"/>
    </row>
    <row r="153" spans="2:9" x14ac:dyDescent="0.3">
      <c r="B153" s="2"/>
      <c r="C153" s="2"/>
      <c r="D153" s="2"/>
      <c r="E153" s="2"/>
      <c r="F153" s="2"/>
      <c r="G153" s="2"/>
      <c r="H153" s="2"/>
      <c r="I153" s="2"/>
    </row>
    <row r="154" spans="2:9" x14ac:dyDescent="0.3">
      <c r="B154" s="2"/>
      <c r="C154" s="2"/>
      <c r="D154" s="2"/>
      <c r="E154" s="2"/>
      <c r="F154" s="2"/>
      <c r="G154" s="2"/>
      <c r="H154" s="2"/>
      <c r="I154" s="2"/>
    </row>
    <row r="155" spans="2:9" x14ac:dyDescent="0.3">
      <c r="B155" s="2"/>
      <c r="C155" s="2"/>
      <c r="D155" s="2"/>
      <c r="E155" s="2"/>
      <c r="F155" s="2"/>
      <c r="G155" s="2"/>
      <c r="H155" s="2"/>
      <c r="I155" s="2"/>
    </row>
    <row r="156" spans="2:9" x14ac:dyDescent="0.3">
      <c r="B156" s="2"/>
      <c r="C156" s="2"/>
      <c r="D156" s="2"/>
      <c r="E156" s="2"/>
      <c r="F156" s="2"/>
      <c r="G156" s="2"/>
      <c r="H156" s="2"/>
      <c r="I156" s="2"/>
    </row>
    <row r="157" spans="2:9" x14ac:dyDescent="0.3">
      <c r="B157" s="2"/>
      <c r="C157" s="2"/>
      <c r="D157" s="2"/>
      <c r="E157" s="2"/>
      <c r="F157" s="2"/>
      <c r="G157" s="2"/>
      <c r="H157" s="2"/>
      <c r="I157" s="2"/>
    </row>
    <row r="158" spans="2:9" x14ac:dyDescent="0.3">
      <c r="B158" s="2"/>
      <c r="C158" s="2"/>
      <c r="D158" s="2"/>
      <c r="E158" s="2"/>
      <c r="F158" s="2"/>
      <c r="G158" s="2"/>
      <c r="H158" s="2"/>
      <c r="I158" s="2"/>
    </row>
    <row r="159" spans="2:9" x14ac:dyDescent="0.3">
      <c r="B159" s="2"/>
      <c r="C159" s="2"/>
      <c r="D159" s="2"/>
      <c r="E159" s="2"/>
      <c r="F159" s="2"/>
      <c r="G159" s="2"/>
      <c r="H159" s="2"/>
      <c r="I159" s="2"/>
    </row>
    <row r="160" spans="2:9" x14ac:dyDescent="0.3">
      <c r="B160" s="2"/>
      <c r="C160" s="2"/>
      <c r="D160" s="2"/>
      <c r="E160" s="2"/>
      <c r="F160" s="2"/>
      <c r="G160" s="2"/>
      <c r="H160" s="2"/>
      <c r="I160" s="2"/>
    </row>
    <row r="161" spans="2:9" x14ac:dyDescent="0.3">
      <c r="B161" s="2"/>
      <c r="C161" s="2"/>
      <c r="D161" s="2"/>
      <c r="E161" s="2"/>
      <c r="F161" s="2"/>
      <c r="G161" s="2"/>
      <c r="H161" s="2"/>
      <c r="I161" s="2"/>
    </row>
    <row r="162" spans="2:9" x14ac:dyDescent="0.3">
      <c r="B162" s="2"/>
      <c r="C162" s="2"/>
      <c r="D162" s="2"/>
      <c r="E162" s="2"/>
      <c r="F162" s="2"/>
      <c r="G162" s="2"/>
      <c r="H162" s="2"/>
      <c r="I162" s="2"/>
    </row>
    <row r="163" spans="2:9" x14ac:dyDescent="0.3">
      <c r="B163" s="2"/>
      <c r="C163" s="2"/>
      <c r="D163" s="2"/>
      <c r="E163" s="2"/>
      <c r="F163" s="2"/>
      <c r="G163" s="2"/>
      <c r="H163" s="2"/>
      <c r="I163" s="2"/>
    </row>
    <row r="164" spans="2:9" x14ac:dyDescent="0.3">
      <c r="B164" s="2"/>
      <c r="C164" s="2"/>
      <c r="D164" s="2"/>
      <c r="E164" s="2"/>
      <c r="F164" s="2"/>
      <c r="G164" s="2"/>
      <c r="H164" s="2"/>
      <c r="I164" s="2"/>
    </row>
    <row r="165" spans="2:9" x14ac:dyDescent="0.3">
      <c r="B165" s="2"/>
      <c r="C165" s="2"/>
      <c r="D165" s="2"/>
      <c r="E165" s="2"/>
      <c r="F165" s="2"/>
      <c r="G165" s="2"/>
      <c r="H165" s="2"/>
      <c r="I165" s="2"/>
    </row>
    <row r="166" spans="2:9" x14ac:dyDescent="0.3">
      <c r="B166" s="2"/>
      <c r="C166" s="2"/>
      <c r="D166" s="2"/>
      <c r="E166" s="2"/>
      <c r="F166" s="2"/>
      <c r="G166" s="2"/>
      <c r="H166" s="2"/>
      <c r="I166" s="2"/>
    </row>
    <row r="167" spans="2:9" x14ac:dyDescent="0.3">
      <c r="B167" s="2"/>
      <c r="C167" s="2"/>
      <c r="D167" s="2"/>
      <c r="E167" s="2"/>
      <c r="F167" s="2"/>
      <c r="G167" s="2"/>
      <c r="H167" s="2"/>
      <c r="I167" s="2"/>
    </row>
    <row r="168" spans="2:9" x14ac:dyDescent="0.3">
      <c r="B168" s="2"/>
      <c r="C168" s="2"/>
      <c r="D168" s="2"/>
      <c r="E168" s="2"/>
      <c r="F168" s="2"/>
      <c r="G168" s="2"/>
      <c r="H168" s="2"/>
      <c r="I168" s="2"/>
    </row>
    <row r="169" spans="2:9" x14ac:dyDescent="0.3">
      <c r="B169" s="2"/>
      <c r="C169" s="2"/>
      <c r="D169" s="2"/>
      <c r="E169" s="2"/>
      <c r="F169" s="2"/>
      <c r="G169" s="2"/>
      <c r="H169" s="2"/>
      <c r="I169" s="2"/>
    </row>
    <row r="170" spans="2:9" x14ac:dyDescent="0.3">
      <c r="B170" s="2"/>
      <c r="C170" s="2"/>
      <c r="D170" s="2"/>
      <c r="E170" s="2"/>
      <c r="F170" s="2"/>
      <c r="G170" s="2"/>
      <c r="H170" s="2"/>
      <c r="I170" s="2"/>
    </row>
    <row r="171" spans="2:9" x14ac:dyDescent="0.3">
      <c r="B171" s="2"/>
      <c r="C171" s="2"/>
      <c r="D171" s="2"/>
      <c r="E171" s="2"/>
      <c r="F171" s="2"/>
      <c r="G171" s="2"/>
      <c r="H171" s="2"/>
      <c r="I171" s="2"/>
    </row>
    <row r="172" spans="2:9" x14ac:dyDescent="0.3">
      <c r="B172" s="2"/>
      <c r="C172" s="2"/>
      <c r="D172" s="2"/>
      <c r="E172" s="2"/>
      <c r="F172" s="2"/>
      <c r="G172" s="2"/>
      <c r="H172" s="2"/>
      <c r="I172" s="2"/>
    </row>
    <row r="173" spans="2:9" x14ac:dyDescent="0.3">
      <c r="B173" s="2"/>
      <c r="C173" s="2"/>
      <c r="D173" s="2"/>
      <c r="E173" s="2"/>
      <c r="F173" s="2"/>
      <c r="G173" s="2"/>
      <c r="H173" s="2"/>
      <c r="I173" s="2"/>
    </row>
    <row r="174" spans="2:9" x14ac:dyDescent="0.3">
      <c r="B174" s="2"/>
      <c r="C174" s="2"/>
      <c r="D174" s="2"/>
      <c r="E174" s="2"/>
      <c r="F174" s="2"/>
      <c r="G174" s="2"/>
      <c r="H174" s="2"/>
      <c r="I174" s="2"/>
    </row>
    <row r="175" spans="2:9" x14ac:dyDescent="0.3">
      <c r="B175" s="2"/>
      <c r="C175" s="2"/>
      <c r="D175" s="2"/>
      <c r="E175" s="2"/>
      <c r="F175" s="2"/>
      <c r="G175" s="2"/>
      <c r="H175" s="2"/>
      <c r="I175" s="2"/>
    </row>
    <row r="176" spans="2:9" x14ac:dyDescent="0.3">
      <c r="B176" s="2"/>
      <c r="C176" s="2"/>
      <c r="D176" s="2"/>
      <c r="E176" s="2"/>
      <c r="F176" s="2"/>
      <c r="G176" s="2"/>
      <c r="H176" s="2"/>
      <c r="I176" s="2"/>
    </row>
    <row r="177" spans="2:9" x14ac:dyDescent="0.3">
      <c r="B177" s="2"/>
      <c r="C177" s="2"/>
      <c r="D177" s="2"/>
      <c r="E177" s="2"/>
      <c r="F177" s="2"/>
      <c r="G177" s="2"/>
      <c r="H177" s="2"/>
      <c r="I177" s="2"/>
    </row>
    <row r="178" spans="2:9" x14ac:dyDescent="0.3">
      <c r="B178" s="2"/>
      <c r="C178" s="2"/>
      <c r="D178" s="2"/>
      <c r="E178" s="2"/>
      <c r="F178" s="2"/>
      <c r="G178" s="2"/>
      <c r="H178" s="2"/>
      <c r="I178" s="2"/>
    </row>
    <row r="179" spans="2:9" x14ac:dyDescent="0.3">
      <c r="B179" s="2"/>
      <c r="C179" s="2"/>
      <c r="D179" s="2"/>
      <c r="E179" s="2"/>
      <c r="F179" s="2"/>
      <c r="G179" s="2"/>
      <c r="H179" s="2"/>
      <c r="I179" s="2"/>
    </row>
    <row r="180" spans="2:9" x14ac:dyDescent="0.3">
      <c r="C180" s="2"/>
    </row>
    <row r="181" spans="2:9" x14ac:dyDescent="0.3">
      <c r="C181" s="2"/>
    </row>
    <row r="182" spans="2:9" x14ac:dyDescent="0.3">
      <c r="C182" s="2"/>
    </row>
    <row r="183" spans="2:9" x14ac:dyDescent="0.3">
      <c r="C183" s="2"/>
    </row>
    <row r="184" spans="2:9" x14ac:dyDescent="0.3">
      <c r="C184" s="2"/>
    </row>
    <row r="185" spans="2:9" x14ac:dyDescent="0.3">
      <c r="C185" s="2"/>
    </row>
    <row r="186" spans="2:9" x14ac:dyDescent="0.3">
      <c r="C186" s="2"/>
    </row>
    <row r="187" spans="2:9" x14ac:dyDescent="0.3">
      <c r="C187" s="2"/>
    </row>
    <row r="188" spans="2:9" x14ac:dyDescent="0.3">
      <c r="C188" s="2"/>
    </row>
    <row r="189" spans="2:9" x14ac:dyDescent="0.3">
      <c r="C189" s="2"/>
    </row>
    <row r="190" spans="2:9" x14ac:dyDescent="0.3">
      <c r="C190" s="2"/>
    </row>
    <row r="191" spans="2:9" x14ac:dyDescent="0.3">
      <c r="C191" s="2"/>
    </row>
    <row r="192" spans="2:9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  <row r="205" spans="3:3" x14ac:dyDescent="0.3">
      <c r="C205" s="2"/>
    </row>
    <row r="206" spans="3:3" x14ac:dyDescent="0.3">
      <c r="C206" s="2"/>
    </row>
    <row r="207" spans="3:3" x14ac:dyDescent="0.3">
      <c r="C207" s="2"/>
    </row>
    <row r="208" spans="3:3" x14ac:dyDescent="0.3">
      <c r="C208" s="2"/>
    </row>
    <row r="209" spans="3:3" x14ac:dyDescent="0.3">
      <c r="C209" s="2"/>
    </row>
    <row r="210" spans="3:3" x14ac:dyDescent="0.3">
      <c r="C210" s="2"/>
    </row>
    <row r="211" spans="3:3" x14ac:dyDescent="0.3">
      <c r="C21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73ED-C92B-4448-A33D-34212D754298}">
  <dimension ref="A1:M19"/>
  <sheetViews>
    <sheetView workbookViewId="0">
      <selection activeCell="I3" sqref="I3"/>
    </sheetView>
  </sheetViews>
  <sheetFormatPr defaultRowHeight="14" x14ac:dyDescent="0.3"/>
  <cols>
    <col min="1" max="1" width="10.58203125" bestFit="1" customWidth="1"/>
    <col min="9" max="9" width="12.5" bestFit="1" customWidth="1"/>
    <col min="10" max="10" width="12.5" customWidth="1"/>
    <col min="12" max="13" width="10.58203125" bestFit="1" customWidth="1"/>
  </cols>
  <sheetData>
    <row r="1" spans="1:13" x14ac:dyDescent="0.3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13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3" x14ac:dyDescent="0.3">
      <c r="A2" t="s">
        <v>25</v>
      </c>
      <c r="B2" s="10">
        <v>140</v>
      </c>
      <c r="D2" s="4"/>
      <c r="E2" s="4"/>
      <c r="F2" s="4"/>
      <c r="G2" s="7">
        <f xml:space="preserve"> ROUNDUP(I2/B2,0)</f>
        <v>10</v>
      </c>
      <c r="H2" s="1">
        <v>0.2</v>
      </c>
      <c r="I2" s="2">
        <f xml:space="preserve"> ROUNDUP(I7/5,0)</f>
        <v>1400</v>
      </c>
      <c r="J2" s="2">
        <f xml:space="preserve"> ROUNDUP(B2*G2,2)</f>
        <v>1400</v>
      </c>
      <c r="K2" s="2">
        <f>SUM($J$2:J2)/SUM($G$2:G2)</f>
        <v>140</v>
      </c>
      <c r="L2" s="9" t="s">
        <v>7</v>
      </c>
    </row>
    <row r="3" spans="1:13" x14ac:dyDescent="0.3">
      <c r="B3" s="6">
        <v>150</v>
      </c>
      <c r="D3" s="4"/>
      <c r="F3" s="2"/>
      <c r="G3" s="7">
        <f t="shared" ref="G3:G4" si="0" xml:space="preserve"> ROUNDUP(I3/B3,0)</f>
        <v>19</v>
      </c>
      <c r="H3" s="1">
        <v>0.4</v>
      </c>
      <c r="I3" s="2">
        <f xml:space="preserve"> I2*2</f>
        <v>2800</v>
      </c>
      <c r="J3" s="2">
        <f t="shared" ref="J3:J4" si="1" xml:space="preserve"> ROUNDUP(B3*G3,2)</f>
        <v>2850</v>
      </c>
      <c r="K3" s="2">
        <f>SUM($J$2:J3)/SUM($G$2:G3)</f>
        <v>146.55172413793105</v>
      </c>
    </row>
    <row r="4" spans="1:13" x14ac:dyDescent="0.3">
      <c r="B4" s="6">
        <v>160</v>
      </c>
      <c r="C4" s="2"/>
      <c r="D4" s="4"/>
      <c r="F4" s="2"/>
      <c r="G4" s="7">
        <f t="shared" si="0"/>
        <v>18</v>
      </c>
      <c r="H4" s="1">
        <v>0.4</v>
      </c>
      <c r="I4" s="2">
        <f xml:space="preserve"> I2*2</f>
        <v>2800</v>
      </c>
      <c r="J4" s="2">
        <f t="shared" si="1"/>
        <v>2880</v>
      </c>
      <c r="K4" s="2">
        <f>SUM($J$2:J4)/SUM($G$2:G4)</f>
        <v>151.70212765957447</v>
      </c>
    </row>
    <row r="5" spans="1:13" x14ac:dyDescent="0.3">
      <c r="B5" s="6"/>
      <c r="C5" s="2"/>
      <c r="D5" s="4"/>
      <c r="F5" s="6">
        <f t="shared" ref="F5" si="2" xml:space="preserve"> ROUNDUP(K4*0.98,2)</f>
        <v>148.66999999999999</v>
      </c>
      <c r="G5" s="7">
        <f xml:space="preserve"> SUM(G2:G4)</f>
        <v>47</v>
      </c>
      <c r="H5" s="7"/>
      <c r="I5" s="2"/>
      <c r="J5" s="2">
        <f xml:space="preserve"> ROUNDUP(F5*G5,2)</f>
        <v>6987.49</v>
      </c>
      <c r="K5" s="2"/>
    </row>
    <row r="6" spans="1:13" x14ac:dyDescent="0.3">
      <c r="B6" s="6"/>
      <c r="C6" s="2"/>
      <c r="D6" s="4"/>
      <c r="E6" s="6">
        <v>170</v>
      </c>
      <c r="F6" s="6"/>
      <c r="G6" s="7">
        <f xml:space="preserve"> SUM(G2:G4)</f>
        <v>47</v>
      </c>
      <c r="H6" s="7"/>
      <c r="I6" s="2"/>
      <c r="J6" s="2">
        <f xml:space="preserve"> ROUNDUP(E6*G6,2)</f>
        <v>7990</v>
      </c>
      <c r="K6" s="2"/>
      <c r="M6" s="9" t="s">
        <v>23</v>
      </c>
    </row>
    <row r="7" spans="1:13" x14ac:dyDescent="0.3">
      <c r="C7" s="2"/>
      <c r="D7" s="4"/>
      <c r="G7" s="3"/>
      <c r="H7" s="3"/>
      <c r="I7" s="6" t="s">
        <v>17</v>
      </c>
      <c r="J7" s="2">
        <f xml:space="preserve"> SUM(J2:J4)</f>
        <v>7130</v>
      </c>
      <c r="K7" s="5"/>
    </row>
    <row r="11" spans="1:13" x14ac:dyDescent="0.3">
      <c r="A11" t="s">
        <v>0</v>
      </c>
      <c r="B11" t="s">
        <v>10</v>
      </c>
      <c r="C11" t="s">
        <v>9</v>
      </c>
      <c r="D11" t="s">
        <v>5</v>
      </c>
      <c r="E11" t="s">
        <v>11</v>
      </c>
      <c r="F11" t="s">
        <v>12</v>
      </c>
      <c r="G11" t="s">
        <v>3</v>
      </c>
      <c r="H11" t="s">
        <v>2</v>
      </c>
      <c r="I11" t="s">
        <v>18</v>
      </c>
      <c r="J11" t="s">
        <v>16</v>
      </c>
      <c r="K11" t="s">
        <v>8</v>
      </c>
      <c r="L11" t="s">
        <v>1</v>
      </c>
      <c r="M11" t="s">
        <v>4</v>
      </c>
    </row>
    <row r="12" spans="1:13" x14ac:dyDescent="0.3">
      <c r="A12" t="s">
        <v>24</v>
      </c>
      <c r="B12" s="6">
        <f t="shared" ref="B12:B18" si="3" xml:space="preserve"> B2</f>
        <v>140</v>
      </c>
      <c r="D12" s="4">
        <f xml:space="preserve"> ROUNDUP(B12*0.2/4,2)</f>
        <v>7</v>
      </c>
      <c r="E12" s="4"/>
      <c r="F12" s="4"/>
      <c r="G12" s="7">
        <f xml:space="preserve"> ROUNDUP(I12/B12,0)</f>
        <v>10</v>
      </c>
      <c r="H12" s="1">
        <v>0.2</v>
      </c>
      <c r="I12" s="2">
        <f xml:space="preserve"> ROUNDUP(I19/5,0)</f>
        <v>1400</v>
      </c>
      <c r="J12" s="2">
        <f t="shared" ref="J12" si="4" xml:space="preserve"> ROUNDUP(B12*G12,2)</f>
        <v>1400</v>
      </c>
      <c r="K12" s="2">
        <f>SUM($J$12:J12)/SUM($G$12:G12)</f>
        <v>140</v>
      </c>
    </row>
    <row r="13" spans="1:13" x14ac:dyDescent="0.3">
      <c r="B13" s="2"/>
      <c r="C13" s="6">
        <f xml:space="preserve"> B12-D12</f>
        <v>133</v>
      </c>
      <c r="D13" s="4"/>
      <c r="G13" s="7">
        <f xml:space="preserve"> ROUNDUP(I13/C13,0)</f>
        <v>11</v>
      </c>
      <c r="H13" s="1">
        <v>0.2</v>
      </c>
      <c r="I13" s="2">
        <f xml:space="preserve"> I12</f>
        <v>1400</v>
      </c>
      <c r="J13" s="2">
        <f xml:space="preserve"> ROUNDUP(C13*G13,2)</f>
        <v>1463</v>
      </c>
      <c r="K13" s="2">
        <f>SUM($J$12:J13)/SUM($G$12:G13)</f>
        <v>136.33333333333334</v>
      </c>
    </row>
    <row r="14" spans="1:13" x14ac:dyDescent="0.3">
      <c r="B14" s="2"/>
      <c r="C14" s="6">
        <f>C13-D12</f>
        <v>126</v>
      </c>
      <c r="D14" s="4"/>
      <c r="G14" s="7">
        <f xml:space="preserve"> ROUNDUP(I14/C14,0)</f>
        <v>12</v>
      </c>
      <c r="H14" s="1">
        <v>0.2</v>
      </c>
      <c r="I14" s="2">
        <f xml:space="preserve"> I12</f>
        <v>1400</v>
      </c>
      <c r="J14" s="2">
        <f t="shared" ref="J14:J16" si="5" xml:space="preserve"> ROUNDUP(C14*G14,2)</f>
        <v>1512</v>
      </c>
      <c r="K14" s="2">
        <f>SUM($J$12:J14)/SUM($G$12:G14)</f>
        <v>132.57575757575756</v>
      </c>
    </row>
    <row r="15" spans="1:13" x14ac:dyDescent="0.3">
      <c r="B15" s="2"/>
      <c r="C15" s="6">
        <f>C14-D12</f>
        <v>119</v>
      </c>
      <c r="D15" s="4"/>
      <c r="G15" s="7">
        <f xml:space="preserve"> ROUNDUP(I15/C15,0)</f>
        <v>12</v>
      </c>
      <c r="H15" s="1">
        <v>0.2</v>
      </c>
      <c r="I15" s="2">
        <f xml:space="preserve"> I12</f>
        <v>1400</v>
      </c>
      <c r="J15" s="2">
        <f t="shared" si="5"/>
        <v>1428</v>
      </c>
      <c r="K15" s="2">
        <f>SUM($J$12:J15)/SUM($G$12:G15)</f>
        <v>128.95555555555555</v>
      </c>
    </row>
    <row r="16" spans="1:13" x14ac:dyDescent="0.3">
      <c r="B16" s="2"/>
      <c r="C16" s="6">
        <f>C15-D12</f>
        <v>112</v>
      </c>
      <c r="D16" s="4"/>
      <c r="G16" s="7">
        <f xml:space="preserve"> ROUNDUP(I16/C16,0)</f>
        <v>13</v>
      </c>
      <c r="H16" s="1">
        <v>0.2</v>
      </c>
      <c r="I16" s="2">
        <f xml:space="preserve"> I12</f>
        <v>1400</v>
      </c>
      <c r="J16" s="2">
        <f t="shared" si="5"/>
        <v>1456</v>
      </c>
      <c r="K16" s="2">
        <f>SUM($J$12:J16)/SUM($G$12:G16)</f>
        <v>125.15517241379311</v>
      </c>
    </row>
    <row r="17" spans="2:13" x14ac:dyDescent="0.3">
      <c r="B17" s="2"/>
      <c r="C17" s="6"/>
      <c r="D17" s="4"/>
      <c r="F17" s="6">
        <f xml:space="preserve"> ROUNDUP(C16*0.98,2)</f>
        <v>109.76</v>
      </c>
      <c r="G17" s="7">
        <f xml:space="preserve"> SUM(G12:G16)</f>
        <v>58</v>
      </c>
      <c r="H17" s="1"/>
      <c r="I17" s="2"/>
      <c r="J17" s="2">
        <f xml:space="preserve"> ROUNDUP(F17*G17,2)</f>
        <v>6366.08</v>
      </c>
      <c r="K17" s="5"/>
    </row>
    <row r="18" spans="2:13" x14ac:dyDescent="0.3">
      <c r="B18" s="2"/>
      <c r="C18" s="2"/>
      <c r="D18" s="4"/>
      <c r="E18" s="6">
        <v>150</v>
      </c>
      <c r="F18" s="5"/>
      <c r="G18" s="7">
        <f xml:space="preserve"> SUM(G12:G16)</f>
        <v>58</v>
      </c>
      <c r="H18" s="8"/>
      <c r="I18" s="2"/>
      <c r="J18" s="2">
        <f xml:space="preserve"> ROUNDUP(E18*G18,2)</f>
        <v>8700</v>
      </c>
      <c r="K18" s="5"/>
      <c r="M18" s="9" t="s">
        <v>23</v>
      </c>
    </row>
    <row r="19" spans="2:13" x14ac:dyDescent="0.3">
      <c r="C19" s="2"/>
      <c r="D19" s="4"/>
      <c r="G19" s="3"/>
      <c r="H19" s="3"/>
      <c r="I19" s="6" t="s">
        <v>17</v>
      </c>
      <c r="J19" s="2">
        <f xml:space="preserve"> SUM(J12:J16)</f>
        <v>7259</v>
      </c>
      <c r="K19" s="5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A316-7502-4BD1-852C-94B4A8050036}">
  <dimension ref="A1:M204"/>
  <sheetViews>
    <sheetView workbookViewId="0">
      <selection activeCell="I16" sqref="I16"/>
    </sheetView>
  </sheetViews>
  <sheetFormatPr defaultRowHeight="14" x14ac:dyDescent="0.3"/>
  <cols>
    <col min="1" max="1" width="9.9140625" customWidth="1"/>
    <col min="2" max="2" width="13.83203125" customWidth="1"/>
    <col min="3" max="3" width="15.08203125" customWidth="1"/>
    <col min="4" max="4" width="11.58203125" customWidth="1"/>
    <col min="5" max="5" width="11.08203125" customWidth="1"/>
    <col min="6" max="6" width="12.9140625" customWidth="1"/>
    <col min="7" max="7" width="7.1640625" bestFit="1" customWidth="1"/>
    <col min="8" max="8" width="6.9140625" bestFit="1" customWidth="1"/>
    <col min="9" max="10" width="12.5" bestFit="1" customWidth="1"/>
    <col min="11" max="11" width="8.75" bestFit="1" customWidth="1"/>
    <col min="12" max="12" width="9.9140625" customWidth="1"/>
    <col min="13" max="13" width="9.58203125" customWidth="1"/>
    <col min="14" max="14" width="12.5" bestFit="1" customWidth="1"/>
    <col min="15" max="15" width="6.9140625" bestFit="1" customWidth="1"/>
    <col min="17" max="17" width="12.5" bestFit="1" customWidth="1"/>
    <col min="18" max="19" width="10.58203125" bestFit="1" customWidth="1"/>
  </cols>
  <sheetData>
    <row r="1" spans="1:13" x14ac:dyDescent="0.3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13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3" ht="14.5" customHeight="1" x14ac:dyDescent="0.3">
      <c r="A2" t="s">
        <v>6</v>
      </c>
      <c r="B2" s="11">
        <v>112.97</v>
      </c>
      <c r="D2" s="4"/>
      <c r="E2" s="4"/>
      <c r="F2" s="4"/>
      <c r="G2" s="7">
        <f xml:space="preserve"> ROUNDUP(I2/B2,0)</f>
        <v>19</v>
      </c>
      <c r="H2" s="1">
        <v>0.2</v>
      </c>
      <c r="I2" s="2">
        <f xml:space="preserve"> ROUNDUP(I7/5,0)</f>
        <v>2100</v>
      </c>
      <c r="J2" s="2">
        <f xml:space="preserve"> ROUNDUP(B2*G2,2)</f>
        <v>2146.4299999999998</v>
      </c>
      <c r="K2" s="2">
        <f>SUM($J$2:J2)/SUM($G$2:G2)</f>
        <v>112.96999999999998</v>
      </c>
      <c r="L2" s="9" t="s">
        <v>23</v>
      </c>
    </row>
    <row r="3" spans="1:13" x14ac:dyDescent="0.3">
      <c r="B3" s="6"/>
      <c r="D3" s="4"/>
      <c r="F3" s="2"/>
      <c r="G3" s="7" t="e">
        <f t="shared" ref="G3:G4" si="0" xml:space="preserve"> ROUNDUP(I3/B3,0)</f>
        <v>#DIV/0!</v>
      </c>
      <c r="H3" s="1">
        <v>0.4</v>
      </c>
      <c r="I3" s="2">
        <f xml:space="preserve"> I2*2</f>
        <v>4200</v>
      </c>
      <c r="J3" s="2" t="e">
        <f t="shared" ref="J3:J4" si="1" xml:space="preserve"> ROUNDUP(B3*G3,2)</f>
        <v>#DIV/0!</v>
      </c>
      <c r="K3" s="2" t="e">
        <f>SUM($J$2:J3)/SUM($G$2:G3)</f>
        <v>#DIV/0!</v>
      </c>
    </row>
    <row r="4" spans="1:13" x14ac:dyDescent="0.3">
      <c r="B4" s="6"/>
      <c r="C4" s="2"/>
      <c r="D4" s="4"/>
      <c r="F4" s="2"/>
      <c r="G4" s="7" t="e">
        <f t="shared" si="0"/>
        <v>#DIV/0!</v>
      </c>
      <c r="H4" s="1">
        <v>0.4</v>
      </c>
      <c r="I4" s="2">
        <f xml:space="preserve"> I2*2</f>
        <v>4200</v>
      </c>
      <c r="J4" s="2" t="e">
        <f t="shared" si="1"/>
        <v>#DIV/0!</v>
      </c>
      <c r="K4" s="2" t="e">
        <f>SUM($J$2:J4)/SUM($G$2:G4)</f>
        <v>#DIV/0!</v>
      </c>
    </row>
    <row r="5" spans="1:13" x14ac:dyDescent="0.3">
      <c r="B5" s="6"/>
      <c r="C5" s="2"/>
      <c r="D5" s="4"/>
      <c r="F5" s="6" t="e">
        <f xml:space="preserve"> ROUNDUP(K4*0.98,2)</f>
        <v>#DIV/0!</v>
      </c>
      <c r="G5" s="7" t="e">
        <f xml:space="preserve"> SUM(G2:G4)</f>
        <v>#DIV/0!</v>
      </c>
      <c r="H5" s="7"/>
      <c r="I5" s="2"/>
      <c r="J5" s="2" t="e">
        <f xml:space="preserve"> ROUNDUP(F5*G5,2)</f>
        <v>#DIV/0!</v>
      </c>
      <c r="K5" s="2"/>
    </row>
    <row r="6" spans="1:13" x14ac:dyDescent="0.3">
      <c r="B6" s="6"/>
      <c r="C6" s="2"/>
      <c r="D6" s="4"/>
      <c r="F6" s="6"/>
      <c r="G6" s="7" t="e">
        <f xml:space="preserve"> SUM(G2:G4)</f>
        <v>#DIV/0!</v>
      </c>
      <c r="H6" s="7"/>
      <c r="I6" s="2"/>
      <c r="J6" s="2" t="e">
        <f xml:space="preserve"> ROUNDUP(E6*G6,2)</f>
        <v>#DIV/0!</v>
      </c>
      <c r="K6" s="2"/>
      <c r="M6" s="9" t="s">
        <v>23</v>
      </c>
    </row>
    <row r="7" spans="1:13" x14ac:dyDescent="0.3">
      <c r="C7" s="2"/>
      <c r="D7" s="4"/>
      <c r="G7" s="3"/>
      <c r="H7" s="3"/>
      <c r="I7" s="6" t="s">
        <v>19</v>
      </c>
      <c r="J7" s="2" t="e">
        <f xml:space="preserve"> SUM(J2:J4)</f>
        <v>#DIV/0!</v>
      </c>
      <c r="K7" s="5"/>
    </row>
    <row r="8" spans="1:13" x14ac:dyDescent="0.3">
      <c r="C8" s="2"/>
      <c r="D8" s="4"/>
      <c r="G8" s="3"/>
      <c r="H8" s="2"/>
      <c r="I8" s="1"/>
      <c r="J8" s="2"/>
    </row>
    <row r="10" spans="1:13" x14ac:dyDescent="0.3">
      <c r="B10" s="6"/>
      <c r="D10" s="4"/>
      <c r="E10" s="4"/>
      <c r="F10" s="4"/>
      <c r="G10" s="7"/>
      <c r="H10" s="1"/>
      <c r="I10" s="2"/>
      <c r="J10" s="2"/>
      <c r="K10" s="2"/>
    </row>
    <row r="11" spans="1:13" x14ac:dyDescent="0.3">
      <c r="A11" t="s">
        <v>0</v>
      </c>
      <c r="B11" t="s">
        <v>10</v>
      </c>
      <c r="C11" t="s">
        <v>9</v>
      </c>
      <c r="D11" t="s">
        <v>5</v>
      </c>
      <c r="E11" t="s">
        <v>11</v>
      </c>
      <c r="F11" t="s">
        <v>12</v>
      </c>
      <c r="G11" t="s">
        <v>3</v>
      </c>
      <c r="H11" t="s">
        <v>2</v>
      </c>
      <c r="I11" t="s">
        <v>18</v>
      </c>
      <c r="J11" t="s">
        <v>16</v>
      </c>
      <c r="K11" t="s">
        <v>8</v>
      </c>
      <c r="L11" t="s">
        <v>1</v>
      </c>
      <c r="M11" t="s">
        <v>4</v>
      </c>
    </row>
    <row r="12" spans="1:13" x14ac:dyDescent="0.3">
      <c r="A12" t="s">
        <v>6</v>
      </c>
      <c r="B12" s="6">
        <f t="shared" ref="B12:B18" si="2" xml:space="preserve"> B2</f>
        <v>112.97</v>
      </c>
      <c r="D12" s="4">
        <f xml:space="preserve"> ROUNDUP(B12*0.2/4,2)</f>
        <v>5.6499999999999995</v>
      </c>
      <c r="E12" s="4"/>
      <c r="F12" s="4"/>
      <c r="G12" s="7">
        <f xml:space="preserve"> ROUNDUP(I12/B12,0)</f>
        <v>19</v>
      </c>
      <c r="H12" s="1">
        <v>0.2</v>
      </c>
      <c r="I12" s="2">
        <f xml:space="preserve"> ROUNDUP(I19/5,0)</f>
        <v>2100</v>
      </c>
      <c r="J12" s="2">
        <f t="shared" ref="J12" si="3" xml:space="preserve"> ROUNDUP(B12*G12,2)</f>
        <v>2146.4299999999998</v>
      </c>
      <c r="K12" s="2">
        <f>SUM($J$12:J12)/SUM($G$12:G12)</f>
        <v>112.96999999999998</v>
      </c>
    </row>
    <row r="13" spans="1:13" x14ac:dyDescent="0.3">
      <c r="B13" s="2"/>
      <c r="C13" s="10">
        <f xml:space="preserve"> B12-D12</f>
        <v>107.32</v>
      </c>
      <c r="D13" s="4"/>
      <c r="G13" s="7">
        <f xml:space="preserve"> ROUNDUP(I13/C13,0)</f>
        <v>20</v>
      </c>
      <c r="H13" s="1">
        <v>0.2</v>
      </c>
      <c r="I13" s="2">
        <f xml:space="preserve"> I12</f>
        <v>2100</v>
      </c>
      <c r="J13" s="2">
        <f xml:space="preserve"> ROUNDUP(C13*G13,2)</f>
        <v>2146.4</v>
      </c>
      <c r="K13" s="2">
        <f>SUM($J$12:J13)/SUM($G$12:G13)</f>
        <v>110.0725641025641</v>
      </c>
    </row>
    <row r="14" spans="1:13" x14ac:dyDescent="0.3">
      <c r="B14" s="2"/>
      <c r="C14" s="6">
        <f>C13-D12</f>
        <v>101.66999999999999</v>
      </c>
      <c r="D14" s="4"/>
      <c r="G14" s="7">
        <f xml:space="preserve"> ROUNDUP(I14/C14,0)</f>
        <v>21</v>
      </c>
      <c r="H14" s="1">
        <v>0.2</v>
      </c>
      <c r="I14" s="2">
        <f xml:space="preserve"> I12</f>
        <v>2100</v>
      </c>
      <c r="J14" s="2">
        <f t="shared" ref="J14:J16" si="4" xml:space="preserve"> ROUNDUP(C14*G14,2)</f>
        <v>2135.0700000000002</v>
      </c>
      <c r="K14" s="2">
        <f>SUM($J$12:J14)/SUM($G$12:G14)</f>
        <v>107.13166666666666</v>
      </c>
    </row>
    <row r="15" spans="1:13" x14ac:dyDescent="0.3">
      <c r="B15" s="2"/>
      <c r="C15" s="6">
        <f>C14-D12</f>
        <v>96.019999999999982</v>
      </c>
      <c r="D15" s="4"/>
      <c r="G15" s="7">
        <f xml:space="preserve"> ROUNDUP(I15/C15,0)</f>
        <v>22</v>
      </c>
      <c r="H15" s="1">
        <v>0.2</v>
      </c>
      <c r="I15" s="2">
        <f xml:space="preserve"> I12</f>
        <v>2100</v>
      </c>
      <c r="J15" s="2">
        <f t="shared" si="4"/>
        <v>2112.44</v>
      </c>
      <c r="K15" s="2">
        <f>SUM($J$12:J15)/SUM($G$12:G15)</f>
        <v>104.15048780487805</v>
      </c>
    </row>
    <row r="16" spans="1:13" x14ac:dyDescent="0.3">
      <c r="B16" s="2"/>
      <c r="C16" s="6">
        <f>C15-D12</f>
        <v>90.369999999999976</v>
      </c>
      <c r="D16" s="4"/>
      <c r="G16" s="7">
        <f xml:space="preserve"> ROUNDUP(I16/C16,0)</f>
        <v>24</v>
      </c>
      <c r="H16" s="1">
        <v>0.2</v>
      </c>
      <c r="I16" s="2">
        <f xml:space="preserve"> I12</f>
        <v>2100</v>
      </c>
      <c r="J16" s="2">
        <f t="shared" si="4"/>
        <v>2168.88</v>
      </c>
      <c r="K16" s="2">
        <f>SUM($J$12:J16)/SUM($G$12:G16)</f>
        <v>101.03037735849058</v>
      </c>
    </row>
    <row r="17" spans="2:13" x14ac:dyDescent="0.3">
      <c r="B17" s="2"/>
      <c r="C17" s="6"/>
      <c r="D17" s="4"/>
      <c r="F17" s="6">
        <f xml:space="preserve"> ROUNDUP(C16*0.98,2)</f>
        <v>88.570000000000007</v>
      </c>
      <c r="G17" s="7">
        <f xml:space="preserve"> SUM(G12:G16)</f>
        <v>106</v>
      </c>
      <c r="H17" s="1"/>
      <c r="I17" s="2"/>
      <c r="J17" s="2">
        <f xml:space="preserve"> ROUNDUP(F17*G17,2)</f>
        <v>9388.42</v>
      </c>
      <c r="K17" s="5"/>
    </row>
    <row r="18" spans="2:13" x14ac:dyDescent="0.3">
      <c r="B18" s="2"/>
      <c r="C18" s="2"/>
      <c r="D18" s="4"/>
      <c r="E18" s="6">
        <v>150</v>
      </c>
      <c r="F18" s="5"/>
      <c r="G18" s="7">
        <f xml:space="preserve"> SUM(G12:G16)</f>
        <v>106</v>
      </c>
      <c r="H18" s="8"/>
      <c r="I18" s="2"/>
      <c r="J18" s="2">
        <f xml:space="preserve"> ROUNDUP(E18*G18,2)</f>
        <v>15900</v>
      </c>
      <c r="K18" s="5"/>
      <c r="M18" s="9" t="s">
        <v>23</v>
      </c>
    </row>
    <row r="19" spans="2:13" x14ac:dyDescent="0.3">
      <c r="C19" s="2"/>
      <c r="D19" s="4"/>
      <c r="G19" s="3"/>
      <c r="H19" s="3"/>
      <c r="I19" s="6" t="s">
        <v>19</v>
      </c>
      <c r="J19" s="2">
        <f xml:space="preserve"> SUM(J12:J16)</f>
        <v>10709.220000000001</v>
      </c>
      <c r="K19" s="5"/>
    </row>
    <row r="20" spans="2:13" x14ac:dyDescent="0.3">
      <c r="B20" s="2"/>
      <c r="C20" s="2"/>
      <c r="D20" s="2"/>
      <c r="E20" s="2"/>
      <c r="F20" s="2"/>
      <c r="G20" s="3"/>
    </row>
    <row r="21" spans="2:13" x14ac:dyDescent="0.3">
      <c r="B21" s="2"/>
      <c r="C21" s="2"/>
      <c r="D21" s="2"/>
      <c r="E21" s="2"/>
      <c r="F21" s="2"/>
      <c r="G21" s="3"/>
    </row>
    <row r="22" spans="2:13" x14ac:dyDescent="0.3">
      <c r="B22" s="2"/>
      <c r="C22" s="2"/>
      <c r="D22" s="2"/>
      <c r="E22" s="2"/>
      <c r="F22" s="2"/>
      <c r="G22" s="2"/>
      <c r="H22" s="2"/>
    </row>
    <row r="23" spans="2:13" x14ac:dyDescent="0.3">
      <c r="B23" s="2"/>
      <c r="C23" s="2"/>
      <c r="D23" s="2"/>
      <c r="E23" s="2"/>
      <c r="F23" s="2"/>
      <c r="G23" s="2"/>
      <c r="H23" s="2"/>
    </row>
    <row r="24" spans="2:13" x14ac:dyDescent="0.3">
      <c r="B24" s="2"/>
      <c r="C24" s="2"/>
      <c r="D24" s="2"/>
      <c r="E24" s="2"/>
      <c r="F24" s="2"/>
      <c r="G24" s="2"/>
      <c r="H24" s="2"/>
    </row>
    <row r="25" spans="2:13" x14ac:dyDescent="0.3">
      <c r="B25" s="2"/>
      <c r="C25" s="2"/>
      <c r="D25" s="2"/>
      <c r="E25" s="2"/>
      <c r="F25" s="2"/>
      <c r="G25" s="2"/>
      <c r="H25" s="2"/>
    </row>
    <row r="26" spans="2:13" x14ac:dyDescent="0.3">
      <c r="B26" s="2"/>
      <c r="C26" s="2"/>
      <c r="D26" s="2"/>
      <c r="E26" s="2"/>
      <c r="F26" s="2"/>
      <c r="G26" s="2"/>
      <c r="H26" s="2"/>
    </row>
    <row r="27" spans="2:13" x14ac:dyDescent="0.3">
      <c r="B27" s="2"/>
      <c r="C27" s="2"/>
      <c r="D27" s="2"/>
      <c r="E27" s="2"/>
      <c r="F27" s="2"/>
      <c r="G27" s="2"/>
      <c r="H27" s="2"/>
    </row>
    <row r="28" spans="2:13" x14ac:dyDescent="0.3">
      <c r="B28" s="2"/>
      <c r="C28" s="2"/>
      <c r="D28" s="2"/>
      <c r="E28" s="2"/>
      <c r="F28" s="2"/>
      <c r="G28" s="2"/>
      <c r="H28" s="2"/>
    </row>
    <row r="29" spans="2:13" x14ac:dyDescent="0.3">
      <c r="B29" s="2"/>
      <c r="C29" s="2"/>
      <c r="D29" s="2"/>
      <c r="E29" s="2"/>
      <c r="F29" s="2"/>
      <c r="G29" s="2"/>
      <c r="H29" s="2"/>
    </row>
    <row r="30" spans="2:13" x14ac:dyDescent="0.3">
      <c r="B30" s="2"/>
      <c r="C30" s="2"/>
      <c r="D30" s="2"/>
      <c r="E30" s="2"/>
      <c r="F30" s="2"/>
      <c r="G30" s="2"/>
      <c r="H30" s="2"/>
    </row>
    <row r="31" spans="2:13" x14ac:dyDescent="0.3">
      <c r="B31" s="2"/>
      <c r="C31" s="2"/>
      <c r="D31" s="2"/>
      <c r="E31" s="2"/>
      <c r="F31" s="2"/>
      <c r="G31" s="2"/>
      <c r="H31" s="2"/>
    </row>
    <row r="32" spans="2:13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  <row r="55" spans="2:8" x14ac:dyDescent="0.3">
      <c r="B55" s="2"/>
      <c r="C55" s="2"/>
      <c r="D55" s="2"/>
      <c r="E55" s="2"/>
      <c r="F55" s="2"/>
      <c r="G55" s="2"/>
      <c r="H55" s="2"/>
    </row>
    <row r="56" spans="2:8" x14ac:dyDescent="0.3">
      <c r="B56" s="2"/>
      <c r="C56" s="2"/>
      <c r="D56" s="2"/>
      <c r="E56" s="2"/>
      <c r="F56" s="2"/>
      <c r="G56" s="2"/>
      <c r="H56" s="2"/>
    </row>
    <row r="57" spans="2:8" x14ac:dyDescent="0.3">
      <c r="B57" s="2"/>
      <c r="C57" s="2"/>
      <c r="D57" s="2"/>
      <c r="E57" s="2"/>
      <c r="F57" s="2"/>
      <c r="G57" s="2"/>
      <c r="H57" s="2"/>
    </row>
    <row r="58" spans="2:8" x14ac:dyDescent="0.3">
      <c r="B58" s="2"/>
      <c r="C58" s="2"/>
      <c r="D58" s="2"/>
      <c r="E58" s="2"/>
      <c r="F58" s="2"/>
      <c r="G58" s="2"/>
      <c r="H58" s="2"/>
    </row>
    <row r="59" spans="2:8" x14ac:dyDescent="0.3">
      <c r="B59" s="2"/>
      <c r="C59" s="2"/>
      <c r="D59" s="2"/>
      <c r="E59" s="2"/>
      <c r="F59" s="2"/>
      <c r="G59" s="2"/>
      <c r="H59" s="2"/>
    </row>
    <row r="60" spans="2:8" x14ac:dyDescent="0.3">
      <c r="B60" s="2"/>
      <c r="C60" s="2"/>
      <c r="D60" s="2"/>
      <c r="E60" s="2"/>
      <c r="F60" s="2"/>
      <c r="G60" s="2"/>
      <c r="H60" s="2"/>
    </row>
    <row r="61" spans="2:8" x14ac:dyDescent="0.3">
      <c r="B61" s="2"/>
      <c r="C61" s="2"/>
      <c r="D61" s="2"/>
      <c r="E61" s="2"/>
      <c r="F61" s="2"/>
      <c r="G61" s="2"/>
      <c r="H61" s="2"/>
    </row>
    <row r="62" spans="2:8" x14ac:dyDescent="0.3">
      <c r="B62" s="2"/>
      <c r="C62" s="2"/>
      <c r="D62" s="2"/>
      <c r="E62" s="2"/>
      <c r="F62" s="2"/>
      <c r="G62" s="2"/>
      <c r="H62" s="2"/>
    </row>
    <row r="63" spans="2:8" x14ac:dyDescent="0.3">
      <c r="B63" s="2"/>
      <c r="C63" s="2"/>
      <c r="D63" s="2"/>
      <c r="E63" s="2"/>
      <c r="F63" s="2"/>
      <c r="G63" s="2"/>
      <c r="H63" s="2"/>
    </row>
    <row r="64" spans="2:8" x14ac:dyDescent="0.3">
      <c r="B64" s="2"/>
      <c r="C64" s="2"/>
      <c r="D64" s="2"/>
      <c r="E64" s="2"/>
      <c r="F64" s="2"/>
      <c r="G64" s="2"/>
      <c r="H64" s="2"/>
    </row>
    <row r="65" spans="2:8" x14ac:dyDescent="0.3">
      <c r="B65" s="2"/>
      <c r="C65" s="2"/>
      <c r="D65" s="2"/>
      <c r="E65" s="2"/>
      <c r="F65" s="2"/>
      <c r="G65" s="2"/>
      <c r="H65" s="2"/>
    </row>
    <row r="66" spans="2:8" x14ac:dyDescent="0.3">
      <c r="B66" s="2"/>
      <c r="C66" s="2"/>
      <c r="D66" s="2"/>
      <c r="E66" s="2"/>
      <c r="F66" s="2"/>
      <c r="G66" s="2"/>
      <c r="H66" s="2"/>
    </row>
    <row r="67" spans="2:8" x14ac:dyDescent="0.3">
      <c r="B67" s="2"/>
      <c r="C67" s="2"/>
      <c r="D67" s="2"/>
      <c r="E67" s="2"/>
      <c r="F67" s="2"/>
      <c r="G67" s="2"/>
      <c r="H67" s="2"/>
    </row>
    <row r="68" spans="2:8" x14ac:dyDescent="0.3">
      <c r="B68" s="2"/>
      <c r="C68" s="2"/>
      <c r="D68" s="2"/>
      <c r="E68" s="2"/>
      <c r="F68" s="2"/>
      <c r="G68" s="2"/>
      <c r="H68" s="2"/>
    </row>
    <row r="69" spans="2:8" x14ac:dyDescent="0.3">
      <c r="B69" s="2"/>
      <c r="C69" s="2"/>
      <c r="D69" s="2"/>
      <c r="E69" s="2"/>
      <c r="F69" s="2"/>
      <c r="G69" s="2"/>
      <c r="H69" s="2"/>
    </row>
    <row r="70" spans="2:8" x14ac:dyDescent="0.3">
      <c r="B70" s="2"/>
      <c r="C70" s="2"/>
      <c r="D70" s="2"/>
      <c r="E70" s="2"/>
      <c r="F70" s="2"/>
      <c r="G70" s="2"/>
      <c r="H70" s="2"/>
    </row>
    <row r="71" spans="2:8" x14ac:dyDescent="0.3">
      <c r="B71" s="2"/>
      <c r="C71" s="2"/>
      <c r="D71" s="2"/>
      <c r="E71" s="2"/>
      <c r="F71" s="2"/>
      <c r="G71" s="2"/>
      <c r="H71" s="2"/>
    </row>
    <row r="72" spans="2:8" x14ac:dyDescent="0.3">
      <c r="B72" s="2"/>
      <c r="C72" s="2"/>
      <c r="D72" s="2"/>
      <c r="E72" s="2"/>
      <c r="F72" s="2"/>
      <c r="G72" s="2"/>
      <c r="H72" s="2"/>
    </row>
    <row r="73" spans="2:8" x14ac:dyDescent="0.3">
      <c r="B73" s="2"/>
      <c r="C73" s="2"/>
      <c r="D73" s="2"/>
      <c r="E73" s="2"/>
      <c r="F73" s="2"/>
      <c r="G73" s="2"/>
      <c r="H73" s="2"/>
    </row>
    <row r="74" spans="2:8" x14ac:dyDescent="0.3">
      <c r="B74" s="2"/>
      <c r="C74" s="2"/>
      <c r="D74" s="2"/>
      <c r="E74" s="2"/>
      <c r="F74" s="2"/>
      <c r="G74" s="2"/>
      <c r="H74" s="2"/>
    </row>
    <row r="75" spans="2:8" x14ac:dyDescent="0.3">
      <c r="B75" s="2"/>
      <c r="C75" s="2"/>
      <c r="D75" s="2"/>
      <c r="E75" s="2"/>
      <c r="F75" s="2"/>
      <c r="G75" s="2"/>
      <c r="H75" s="2"/>
    </row>
    <row r="76" spans="2:8" x14ac:dyDescent="0.3">
      <c r="B76" s="2"/>
      <c r="C76" s="2"/>
      <c r="D76" s="2"/>
      <c r="E76" s="2"/>
      <c r="F76" s="2"/>
      <c r="G76" s="2"/>
      <c r="H76" s="2"/>
    </row>
    <row r="77" spans="2:8" x14ac:dyDescent="0.3">
      <c r="B77" s="2"/>
      <c r="C77" s="2"/>
      <c r="D77" s="2"/>
      <c r="E77" s="2"/>
      <c r="F77" s="2"/>
      <c r="G77" s="2"/>
      <c r="H77" s="2"/>
    </row>
    <row r="78" spans="2:8" x14ac:dyDescent="0.3">
      <c r="B78" s="2"/>
      <c r="C78" s="2"/>
      <c r="D78" s="2"/>
      <c r="E78" s="2"/>
      <c r="F78" s="2"/>
      <c r="G78" s="2"/>
      <c r="H78" s="2"/>
    </row>
    <row r="79" spans="2:8" x14ac:dyDescent="0.3">
      <c r="B79" s="2"/>
      <c r="C79" s="2"/>
      <c r="D79" s="2"/>
      <c r="E79" s="2"/>
      <c r="F79" s="2"/>
      <c r="G79" s="2"/>
      <c r="H79" s="2"/>
    </row>
    <row r="80" spans="2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  <row r="86" spans="2:8" x14ac:dyDescent="0.3">
      <c r="B86" s="2"/>
      <c r="C86" s="2"/>
      <c r="D86" s="2"/>
      <c r="E86" s="2"/>
      <c r="F86" s="2"/>
      <c r="G86" s="2"/>
      <c r="H86" s="2"/>
    </row>
    <row r="87" spans="2:8" x14ac:dyDescent="0.3">
      <c r="B87" s="2"/>
      <c r="C87" s="2"/>
      <c r="D87" s="2"/>
      <c r="E87" s="2"/>
      <c r="F87" s="2"/>
      <c r="G87" s="2"/>
      <c r="H87" s="2"/>
    </row>
    <row r="88" spans="2:8" x14ac:dyDescent="0.3">
      <c r="B88" s="2"/>
      <c r="C88" s="2"/>
      <c r="D88" s="2"/>
      <c r="E88" s="2"/>
      <c r="F88" s="2"/>
      <c r="G88" s="2"/>
      <c r="H88" s="2"/>
    </row>
    <row r="89" spans="2:8" x14ac:dyDescent="0.3">
      <c r="B89" s="2"/>
      <c r="C89" s="2"/>
      <c r="D89" s="2"/>
      <c r="E89" s="2"/>
      <c r="F89" s="2"/>
      <c r="G89" s="2"/>
      <c r="H89" s="2"/>
    </row>
    <row r="90" spans="2:8" x14ac:dyDescent="0.3">
      <c r="B90" s="2"/>
      <c r="C90" s="2"/>
      <c r="D90" s="2"/>
      <c r="E90" s="2"/>
      <c r="F90" s="2"/>
      <c r="G90" s="2"/>
      <c r="H90" s="2"/>
    </row>
    <row r="91" spans="2:8" x14ac:dyDescent="0.3">
      <c r="B91" s="2"/>
      <c r="C91" s="2"/>
      <c r="D91" s="2"/>
      <c r="E91" s="2"/>
      <c r="F91" s="2"/>
      <c r="G91" s="2"/>
      <c r="H91" s="2"/>
    </row>
    <row r="92" spans="2:8" x14ac:dyDescent="0.3">
      <c r="B92" s="2"/>
      <c r="C92" s="2"/>
      <c r="D92" s="2"/>
      <c r="E92" s="2"/>
      <c r="F92" s="2"/>
      <c r="G92" s="2"/>
      <c r="H92" s="2"/>
    </row>
    <row r="93" spans="2:8" x14ac:dyDescent="0.3">
      <c r="B93" s="2"/>
      <c r="C93" s="2"/>
      <c r="D93" s="2"/>
      <c r="E93" s="2"/>
      <c r="F93" s="2"/>
      <c r="G93" s="2"/>
      <c r="H93" s="2"/>
    </row>
    <row r="94" spans="2:8" x14ac:dyDescent="0.3">
      <c r="B94" s="2"/>
      <c r="C94" s="2"/>
      <c r="D94" s="2"/>
      <c r="E94" s="2"/>
      <c r="F94" s="2"/>
      <c r="G94" s="2"/>
      <c r="H94" s="2"/>
    </row>
    <row r="95" spans="2:8" x14ac:dyDescent="0.3">
      <c r="B95" s="2"/>
      <c r="C95" s="2"/>
      <c r="D95" s="2"/>
      <c r="E95" s="2"/>
      <c r="F95" s="2"/>
      <c r="G95" s="2"/>
      <c r="H95" s="2"/>
    </row>
    <row r="96" spans="2:8" x14ac:dyDescent="0.3">
      <c r="B96" s="2"/>
      <c r="C96" s="2"/>
      <c r="D96" s="2"/>
      <c r="E96" s="2"/>
      <c r="F96" s="2"/>
      <c r="G96" s="2"/>
      <c r="H96" s="2"/>
    </row>
    <row r="97" spans="2:8" x14ac:dyDescent="0.3">
      <c r="B97" s="2"/>
      <c r="C97" s="2"/>
      <c r="D97" s="2"/>
      <c r="E97" s="2"/>
      <c r="F97" s="2"/>
      <c r="G97" s="2"/>
      <c r="H97" s="2"/>
    </row>
    <row r="98" spans="2:8" x14ac:dyDescent="0.3">
      <c r="B98" s="2"/>
      <c r="C98" s="2"/>
      <c r="D98" s="2"/>
      <c r="E98" s="2"/>
      <c r="F98" s="2"/>
      <c r="G98" s="2"/>
      <c r="H98" s="2"/>
    </row>
    <row r="99" spans="2:8" x14ac:dyDescent="0.3">
      <c r="B99" s="2"/>
      <c r="C99" s="2"/>
      <c r="D99" s="2"/>
      <c r="E99" s="2"/>
      <c r="F99" s="2"/>
      <c r="G99" s="2"/>
      <c r="H99" s="2"/>
    </row>
    <row r="100" spans="2:8" x14ac:dyDescent="0.3">
      <c r="B100" s="2"/>
      <c r="C100" s="2"/>
      <c r="D100" s="2"/>
      <c r="E100" s="2"/>
      <c r="F100" s="2"/>
      <c r="G100" s="2"/>
      <c r="H100" s="2"/>
    </row>
    <row r="101" spans="2:8" x14ac:dyDescent="0.3">
      <c r="B101" s="2"/>
      <c r="C101" s="2"/>
      <c r="D101" s="2"/>
      <c r="E101" s="2"/>
      <c r="F101" s="2"/>
      <c r="G101" s="2"/>
      <c r="H101" s="2"/>
    </row>
    <row r="102" spans="2:8" x14ac:dyDescent="0.3">
      <c r="B102" s="2"/>
      <c r="C102" s="2"/>
      <c r="D102" s="2"/>
      <c r="E102" s="2"/>
      <c r="F102" s="2"/>
      <c r="G102" s="2"/>
      <c r="H102" s="2"/>
    </row>
    <row r="103" spans="2:8" x14ac:dyDescent="0.3">
      <c r="B103" s="2"/>
      <c r="C103" s="2"/>
      <c r="D103" s="2"/>
      <c r="E103" s="2"/>
      <c r="F103" s="2"/>
      <c r="G103" s="2"/>
      <c r="H103" s="2"/>
    </row>
    <row r="104" spans="2:8" x14ac:dyDescent="0.3">
      <c r="B104" s="2"/>
      <c r="C104" s="2"/>
      <c r="D104" s="2"/>
      <c r="E104" s="2"/>
      <c r="F104" s="2"/>
      <c r="G104" s="2"/>
      <c r="H104" s="2"/>
    </row>
    <row r="105" spans="2:8" x14ac:dyDescent="0.3">
      <c r="B105" s="2"/>
      <c r="C105" s="2"/>
      <c r="D105" s="2"/>
      <c r="E105" s="2"/>
      <c r="F105" s="2"/>
      <c r="G105" s="2"/>
      <c r="H105" s="2"/>
    </row>
    <row r="106" spans="2:8" x14ac:dyDescent="0.3">
      <c r="B106" s="2"/>
      <c r="C106" s="2"/>
      <c r="D106" s="2"/>
      <c r="E106" s="2"/>
      <c r="F106" s="2"/>
      <c r="G106" s="2"/>
      <c r="H106" s="2"/>
    </row>
    <row r="107" spans="2:8" x14ac:dyDescent="0.3">
      <c r="B107" s="2"/>
      <c r="C107" s="2"/>
      <c r="D107" s="2"/>
      <c r="E107" s="2"/>
      <c r="F107" s="2"/>
      <c r="G107" s="2"/>
      <c r="H107" s="2"/>
    </row>
    <row r="108" spans="2:8" x14ac:dyDescent="0.3">
      <c r="B108" s="2"/>
      <c r="C108" s="2"/>
      <c r="D108" s="2"/>
      <c r="E108" s="2"/>
      <c r="F108" s="2"/>
      <c r="G108" s="2"/>
      <c r="H108" s="2"/>
    </row>
    <row r="109" spans="2:8" x14ac:dyDescent="0.3">
      <c r="B109" s="2"/>
      <c r="C109" s="2"/>
      <c r="D109" s="2"/>
      <c r="E109" s="2"/>
      <c r="F109" s="2"/>
      <c r="G109" s="2"/>
      <c r="H109" s="2"/>
    </row>
    <row r="110" spans="2:8" x14ac:dyDescent="0.3">
      <c r="B110" s="2"/>
      <c r="C110" s="2"/>
      <c r="D110" s="2"/>
      <c r="E110" s="2"/>
      <c r="F110" s="2"/>
      <c r="G110" s="2"/>
      <c r="H110" s="2"/>
    </row>
    <row r="111" spans="2:8" x14ac:dyDescent="0.3">
      <c r="B111" s="2"/>
      <c r="C111" s="2"/>
      <c r="D111" s="2"/>
      <c r="E111" s="2"/>
      <c r="F111" s="2"/>
      <c r="G111" s="2"/>
      <c r="H111" s="2"/>
    </row>
    <row r="112" spans="2:8" x14ac:dyDescent="0.3">
      <c r="B112" s="2"/>
      <c r="C112" s="2"/>
      <c r="D112" s="2"/>
      <c r="E112" s="2"/>
      <c r="F112" s="2"/>
      <c r="G112" s="2"/>
      <c r="H112" s="2"/>
    </row>
    <row r="113" spans="2:8" x14ac:dyDescent="0.3">
      <c r="B113" s="2"/>
      <c r="C113" s="2"/>
      <c r="D113" s="2"/>
      <c r="E113" s="2"/>
      <c r="F113" s="2"/>
      <c r="G113" s="2"/>
      <c r="H113" s="2"/>
    </row>
    <row r="114" spans="2:8" x14ac:dyDescent="0.3">
      <c r="B114" s="2"/>
      <c r="C114" s="2"/>
      <c r="D114" s="2"/>
      <c r="E114" s="2"/>
      <c r="F114" s="2"/>
      <c r="G114" s="2"/>
      <c r="H114" s="2"/>
    </row>
    <row r="115" spans="2:8" x14ac:dyDescent="0.3">
      <c r="B115" s="2"/>
      <c r="C115" s="2"/>
      <c r="D115" s="2"/>
      <c r="E115" s="2"/>
      <c r="F115" s="2"/>
      <c r="G115" s="2"/>
      <c r="H115" s="2"/>
    </row>
    <row r="116" spans="2:8" x14ac:dyDescent="0.3">
      <c r="B116" s="2"/>
      <c r="C116" s="2"/>
      <c r="D116" s="2"/>
      <c r="E116" s="2"/>
      <c r="F116" s="2"/>
      <c r="G116" s="2"/>
      <c r="H116" s="2"/>
    </row>
    <row r="117" spans="2:8" x14ac:dyDescent="0.3">
      <c r="B117" s="2"/>
      <c r="C117" s="2"/>
      <c r="D117" s="2"/>
      <c r="E117" s="2"/>
      <c r="F117" s="2"/>
      <c r="G117" s="2"/>
      <c r="H117" s="2"/>
    </row>
    <row r="118" spans="2:8" x14ac:dyDescent="0.3">
      <c r="B118" s="2"/>
      <c r="C118" s="2"/>
      <c r="D118" s="2"/>
      <c r="E118" s="2"/>
      <c r="F118" s="2"/>
      <c r="G118" s="2"/>
      <c r="H118" s="2"/>
    </row>
    <row r="119" spans="2:8" x14ac:dyDescent="0.3">
      <c r="B119" s="2"/>
      <c r="C119" s="2"/>
      <c r="D119" s="2"/>
      <c r="E119" s="2"/>
      <c r="F119" s="2"/>
      <c r="G119" s="2"/>
      <c r="H119" s="2"/>
    </row>
    <row r="120" spans="2:8" x14ac:dyDescent="0.3">
      <c r="B120" s="2"/>
      <c r="C120" s="2"/>
      <c r="D120" s="2"/>
      <c r="E120" s="2"/>
      <c r="F120" s="2"/>
      <c r="G120" s="2"/>
      <c r="H120" s="2"/>
    </row>
    <row r="121" spans="2:8" x14ac:dyDescent="0.3">
      <c r="B121" s="2"/>
      <c r="C121" s="2"/>
      <c r="D121" s="2"/>
      <c r="E121" s="2"/>
      <c r="F121" s="2"/>
      <c r="G121" s="2"/>
      <c r="H121" s="2"/>
    </row>
    <row r="122" spans="2:8" x14ac:dyDescent="0.3">
      <c r="B122" s="2"/>
      <c r="C122" s="2"/>
      <c r="D122" s="2"/>
      <c r="E122" s="2"/>
      <c r="F122" s="2"/>
      <c r="G122" s="2"/>
      <c r="H122" s="2"/>
    </row>
    <row r="123" spans="2:8" x14ac:dyDescent="0.3">
      <c r="B123" s="2"/>
      <c r="C123" s="2"/>
      <c r="D123" s="2"/>
      <c r="E123" s="2"/>
      <c r="F123" s="2"/>
      <c r="G123" s="2"/>
      <c r="H123" s="2"/>
    </row>
    <row r="124" spans="2:8" x14ac:dyDescent="0.3">
      <c r="B124" s="2"/>
      <c r="C124" s="2"/>
      <c r="D124" s="2"/>
      <c r="E124" s="2"/>
      <c r="F124" s="2"/>
      <c r="G124" s="2"/>
      <c r="H124" s="2"/>
    </row>
    <row r="125" spans="2:8" x14ac:dyDescent="0.3">
      <c r="B125" s="2"/>
      <c r="C125" s="2"/>
      <c r="D125" s="2"/>
      <c r="E125" s="2"/>
      <c r="F125" s="2"/>
      <c r="G125" s="2"/>
      <c r="H125" s="2"/>
    </row>
    <row r="126" spans="2:8" x14ac:dyDescent="0.3">
      <c r="B126" s="2"/>
      <c r="C126" s="2"/>
      <c r="D126" s="2"/>
      <c r="E126" s="2"/>
      <c r="F126" s="2"/>
      <c r="G126" s="2"/>
      <c r="H126" s="2"/>
    </row>
    <row r="127" spans="2:8" x14ac:dyDescent="0.3">
      <c r="B127" s="2"/>
      <c r="C127" s="2"/>
      <c r="D127" s="2"/>
      <c r="E127" s="2"/>
      <c r="F127" s="2"/>
      <c r="G127" s="2"/>
      <c r="H127" s="2"/>
    </row>
    <row r="128" spans="2:8" x14ac:dyDescent="0.3">
      <c r="B128" s="2"/>
      <c r="C128" s="2"/>
      <c r="D128" s="2"/>
      <c r="E128" s="2"/>
      <c r="F128" s="2"/>
      <c r="G128" s="2"/>
      <c r="H128" s="2"/>
    </row>
    <row r="129" spans="2:8" x14ac:dyDescent="0.3">
      <c r="B129" s="2"/>
      <c r="C129" s="2"/>
      <c r="D129" s="2"/>
      <c r="E129" s="2"/>
      <c r="F129" s="2"/>
      <c r="G129" s="2"/>
      <c r="H129" s="2"/>
    </row>
    <row r="130" spans="2:8" x14ac:dyDescent="0.3">
      <c r="B130" s="2"/>
      <c r="C130" s="2"/>
      <c r="D130" s="2"/>
      <c r="E130" s="2"/>
      <c r="F130" s="2"/>
      <c r="G130" s="2"/>
      <c r="H130" s="2"/>
    </row>
    <row r="131" spans="2:8" x14ac:dyDescent="0.3">
      <c r="B131" s="2"/>
      <c r="C131" s="2"/>
      <c r="D131" s="2"/>
      <c r="E131" s="2"/>
      <c r="F131" s="2"/>
      <c r="G131" s="2"/>
      <c r="H131" s="2"/>
    </row>
    <row r="132" spans="2:8" x14ac:dyDescent="0.3">
      <c r="B132" s="2"/>
      <c r="C132" s="2"/>
      <c r="D132" s="2"/>
      <c r="E132" s="2"/>
      <c r="F132" s="2"/>
      <c r="G132" s="2"/>
      <c r="H132" s="2"/>
    </row>
    <row r="133" spans="2:8" x14ac:dyDescent="0.3">
      <c r="B133" s="2"/>
      <c r="C133" s="2"/>
      <c r="D133" s="2"/>
      <c r="E133" s="2"/>
      <c r="F133" s="2"/>
      <c r="G133" s="2"/>
      <c r="H133" s="2"/>
    </row>
    <row r="134" spans="2:8" x14ac:dyDescent="0.3">
      <c r="B134" s="2"/>
      <c r="C134" s="2"/>
      <c r="D134" s="2"/>
      <c r="E134" s="2"/>
      <c r="F134" s="2"/>
      <c r="G134" s="2"/>
      <c r="H134" s="2"/>
    </row>
    <row r="135" spans="2:8" x14ac:dyDescent="0.3">
      <c r="B135" s="2"/>
      <c r="C135" s="2"/>
      <c r="D135" s="2"/>
      <c r="E135" s="2"/>
      <c r="F135" s="2"/>
      <c r="G135" s="2"/>
      <c r="H135" s="2"/>
    </row>
    <row r="136" spans="2:8" x14ac:dyDescent="0.3">
      <c r="B136" s="2"/>
      <c r="C136" s="2"/>
      <c r="D136" s="2"/>
      <c r="E136" s="2"/>
      <c r="F136" s="2"/>
      <c r="G136" s="2"/>
      <c r="H136" s="2"/>
    </row>
    <row r="137" spans="2:8" x14ac:dyDescent="0.3">
      <c r="B137" s="2"/>
      <c r="C137" s="2"/>
      <c r="D137" s="2"/>
      <c r="E137" s="2"/>
      <c r="F137" s="2"/>
      <c r="G137" s="2"/>
      <c r="H137" s="2"/>
    </row>
    <row r="138" spans="2:8" x14ac:dyDescent="0.3">
      <c r="B138" s="2"/>
      <c r="C138" s="2"/>
      <c r="D138" s="2"/>
      <c r="E138" s="2"/>
      <c r="F138" s="2"/>
      <c r="G138" s="2"/>
      <c r="H138" s="2"/>
    </row>
    <row r="139" spans="2:8" x14ac:dyDescent="0.3">
      <c r="B139" s="2"/>
      <c r="C139" s="2"/>
      <c r="D139" s="2"/>
      <c r="E139" s="2"/>
      <c r="F139" s="2"/>
      <c r="G139" s="2"/>
      <c r="H139" s="2"/>
    </row>
    <row r="140" spans="2:8" x14ac:dyDescent="0.3">
      <c r="B140" s="2"/>
      <c r="C140" s="2"/>
      <c r="D140" s="2"/>
      <c r="E140" s="2"/>
      <c r="F140" s="2"/>
      <c r="G140" s="2"/>
      <c r="H140" s="2"/>
    </row>
    <row r="141" spans="2:8" x14ac:dyDescent="0.3">
      <c r="B141" s="2"/>
      <c r="C141" s="2"/>
      <c r="D141" s="2"/>
      <c r="E141" s="2"/>
      <c r="F141" s="2"/>
      <c r="G141" s="2"/>
      <c r="H141" s="2"/>
    </row>
    <row r="142" spans="2:8" x14ac:dyDescent="0.3">
      <c r="B142" s="2"/>
      <c r="C142" s="2"/>
      <c r="D142" s="2"/>
      <c r="E142" s="2"/>
      <c r="F142" s="2"/>
      <c r="G142" s="2"/>
      <c r="H142" s="2"/>
    </row>
    <row r="143" spans="2:8" x14ac:dyDescent="0.3">
      <c r="B143" s="2"/>
      <c r="C143" s="2"/>
      <c r="D143" s="2"/>
      <c r="E143" s="2"/>
      <c r="F143" s="2"/>
      <c r="G143" s="2"/>
      <c r="H143" s="2"/>
    </row>
    <row r="144" spans="2:8" x14ac:dyDescent="0.3">
      <c r="B144" s="2"/>
      <c r="C144" s="2"/>
      <c r="D144" s="2"/>
      <c r="E144" s="2"/>
      <c r="F144" s="2"/>
      <c r="G144" s="2"/>
      <c r="H144" s="2"/>
    </row>
    <row r="145" spans="2:8" x14ac:dyDescent="0.3">
      <c r="B145" s="2"/>
      <c r="C145" s="2"/>
      <c r="D145" s="2"/>
      <c r="E145" s="2"/>
      <c r="F145" s="2"/>
      <c r="G145" s="2"/>
      <c r="H145" s="2"/>
    </row>
    <row r="146" spans="2:8" x14ac:dyDescent="0.3">
      <c r="B146" s="2"/>
      <c r="C146" s="2"/>
      <c r="D146" s="2"/>
      <c r="E146" s="2"/>
      <c r="F146" s="2"/>
      <c r="G146" s="2"/>
      <c r="H146" s="2"/>
    </row>
    <row r="147" spans="2:8" x14ac:dyDescent="0.3">
      <c r="B147" s="2"/>
      <c r="C147" s="2"/>
      <c r="D147" s="2"/>
      <c r="E147" s="2"/>
      <c r="F147" s="2"/>
      <c r="G147" s="2"/>
      <c r="H147" s="2"/>
    </row>
    <row r="148" spans="2:8" x14ac:dyDescent="0.3">
      <c r="B148" s="2"/>
      <c r="C148" s="2"/>
      <c r="D148" s="2"/>
      <c r="E148" s="2"/>
      <c r="F148" s="2"/>
      <c r="G148" s="2"/>
      <c r="H148" s="2"/>
    </row>
    <row r="149" spans="2:8" x14ac:dyDescent="0.3">
      <c r="B149" s="2"/>
      <c r="C149" s="2"/>
      <c r="D149" s="2"/>
      <c r="E149" s="2"/>
      <c r="F149" s="2"/>
      <c r="G149" s="2"/>
      <c r="H149" s="2"/>
    </row>
    <row r="150" spans="2:8" x14ac:dyDescent="0.3">
      <c r="B150" s="2"/>
      <c r="C150" s="2"/>
      <c r="D150" s="2"/>
      <c r="E150" s="2"/>
      <c r="F150" s="2"/>
      <c r="G150" s="2"/>
      <c r="H150" s="2"/>
    </row>
    <row r="151" spans="2:8" x14ac:dyDescent="0.3">
      <c r="B151" s="2"/>
      <c r="C151" s="2"/>
      <c r="D151" s="2"/>
      <c r="E151" s="2"/>
      <c r="F151" s="2"/>
      <c r="G151" s="2"/>
      <c r="H151" s="2"/>
    </row>
    <row r="152" spans="2:8" x14ac:dyDescent="0.3">
      <c r="B152" s="2"/>
      <c r="C152" s="2"/>
      <c r="D152" s="2"/>
      <c r="E152" s="2"/>
      <c r="F152" s="2"/>
      <c r="G152" s="2"/>
      <c r="H152" s="2"/>
    </row>
    <row r="153" spans="2:8" x14ac:dyDescent="0.3">
      <c r="B153" s="2"/>
      <c r="C153" s="2"/>
      <c r="D153" s="2"/>
      <c r="E153" s="2"/>
      <c r="F153" s="2"/>
      <c r="G153" s="2"/>
      <c r="H153" s="2"/>
    </row>
    <row r="154" spans="2:8" x14ac:dyDescent="0.3">
      <c r="B154" s="2"/>
      <c r="C154" s="2"/>
      <c r="D154" s="2"/>
      <c r="E154" s="2"/>
      <c r="F154" s="2"/>
      <c r="G154" s="2"/>
      <c r="H154" s="2"/>
    </row>
    <row r="155" spans="2:8" x14ac:dyDescent="0.3">
      <c r="B155" s="2"/>
      <c r="C155" s="2"/>
      <c r="D155" s="2"/>
      <c r="E155" s="2"/>
      <c r="F155" s="2"/>
      <c r="G155" s="2"/>
      <c r="H155" s="2"/>
    </row>
    <row r="156" spans="2:8" x14ac:dyDescent="0.3">
      <c r="B156" s="2"/>
      <c r="C156" s="2"/>
      <c r="D156" s="2"/>
      <c r="E156" s="2"/>
      <c r="F156" s="2"/>
      <c r="G156" s="2"/>
      <c r="H156" s="2"/>
    </row>
    <row r="157" spans="2:8" x14ac:dyDescent="0.3">
      <c r="B157" s="2"/>
      <c r="C157" s="2"/>
      <c r="D157" s="2"/>
      <c r="E157" s="2"/>
      <c r="F157" s="2"/>
      <c r="G157" s="2"/>
      <c r="H157" s="2"/>
    </row>
    <row r="158" spans="2:8" x14ac:dyDescent="0.3">
      <c r="B158" s="2"/>
      <c r="C158" s="2"/>
      <c r="D158" s="2"/>
      <c r="E158" s="2"/>
      <c r="F158" s="2"/>
      <c r="G158" s="2"/>
      <c r="H158" s="2"/>
    </row>
    <row r="159" spans="2:8" x14ac:dyDescent="0.3">
      <c r="B159" s="2"/>
      <c r="C159" s="2"/>
      <c r="D159" s="2"/>
      <c r="E159" s="2"/>
      <c r="F159" s="2"/>
      <c r="G159" s="2"/>
      <c r="H159" s="2"/>
    </row>
    <row r="160" spans="2:8" x14ac:dyDescent="0.3">
      <c r="B160" s="2"/>
      <c r="C160" s="2"/>
      <c r="D160" s="2"/>
      <c r="E160" s="2"/>
      <c r="F160" s="2"/>
      <c r="G160" s="2"/>
      <c r="H160" s="2"/>
    </row>
    <row r="161" spans="2:8" x14ac:dyDescent="0.3">
      <c r="B161" s="2"/>
      <c r="C161" s="2"/>
      <c r="D161" s="2"/>
      <c r="E161" s="2"/>
      <c r="F161" s="2"/>
      <c r="G161" s="2"/>
      <c r="H161" s="2"/>
    </row>
    <row r="162" spans="2:8" x14ac:dyDescent="0.3">
      <c r="B162" s="2"/>
      <c r="C162" s="2"/>
      <c r="D162" s="2"/>
      <c r="E162" s="2"/>
      <c r="F162" s="2"/>
      <c r="G162" s="2"/>
      <c r="H162" s="2"/>
    </row>
    <row r="163" spans="2:8" x14ac:dyDescent="0.3">
      <c r="B163" s="2"/>
      <c r="C163" s="2"/>
      <c r="D163" s="2"/>
      <c r="E163" s="2"/>
      <c r="F163" s="2"/>
      <c r="G163" s="2"/>
      <c r="H163" s="2"/>
    </row>
    <row r="164" spans="2:8" x14ac:dyDescent="0.3">
      <c r="B164" s="2"/>
      <c r="C164" s="2"/>
      <c r="D164" s="2"/>
      <c r="E164" s="2"/>
      <c r="F164" s="2"/>
      <c r="G164" s="2"/>
      <c r="H164" s="2"/>
    </row>
    <row r="165" spans="2:8" x14ac:dyDescent="0.3">
      <c r="B165" s="2"/>
      <c r="C165" s="2"/>
      <c r="D165" s="2"/>
      <c r="E165" s="2"/>
      <c r="F165" s="2"/>
      <c r="G165" s="2"/>
      <c r="H165" s="2"/>
    </row>
    <row r="166" spans="2:8" x14ac:dyDescent="0.3">
      <c r="B166" s="2"/>
      <c r="C166" s="2"/>
      <c r="D166" s="2"/>
      <c r="E166" s="2"/>
      <c r="F166" s="2"/>
      <c r="G166" s="2"/>
      <c r="H166" s="2"/>
    </row>
    <row r="167" spans="2:8" x14ac:dyDescent="0.3">
      <c r="B167" s="2"/>
      <c r="C167" s="2"/>
      <c r="D167" s="2"/>
      <c r="E167" s="2"/>
      <c r="F167" s="2"/>
      <c r="G167" s="2"/>
      <c r="H167" s="2"/>
    </row>
    <row r="168" spans="2:8" x14ac:dyDescent="0.3">
      <c r="B168" s="2"/>
      <c r="C168" s="2"/>
      <c r="D168" s="2"/>
      <c r="E168" s="2"/>
      <c r="F168" s="2"/>
      <c r="G168" s="2"/>
      <c r="H168" s="2"/>
    </row>
    <row r="169" spans="2:8" x14ac:dyDescent="0.3">
      <c r="B169" s="2"/>
      <c r="C169" s="2"/>
      <c r="D169" s="2"/>
      <c r="E169" s="2"/>
      <c r="F169" s="2"/>
      <c r="G169" s="2"/>
      <c r="H169" s="2"/>
    </row>
    <row r="170" spans="2:8" x14ac:dyDescent="0.3">
      <c r="B170" s="2"/>
      <c r="C170" s="2"/>
      <c r="D170" s="2"/>
      <c r="E170" s="2"/>
      <c r="F170" s="2"/>
      <c r="G170" s="2"/>
      <c r="H170" s="2"/>
    </row>
    <row r="171" spans="2:8" x14ac:dyDescent="0.3">
      <c r="B171" s="2"/>
      <c r="C171" s="2"/>
      <c r="D171" s="2"/>
      <c r="E171" s="2"/>
      <c r="F171" s="2"/>
      <c r="G171" s="2"/>
      <c r="H171" s="2"/>
    </row>
    <row r="172" spans="2:8" x14ac:dyDescent="0.3">
      <c r="B172" s="2"/>
      <c r="C172" s="2"/>
      <c r="D172" s="2"/>
      <c r="E172" s="2"/>
      <c r="F172" s="2"/>
      <c r="G172" s="2"/>
      <c r="H172" s="2"/>
    </row>
    <row r="173" spans="2:8" x14ac:dyDescent="0.3">
      <c r="C173" s="2"/>
    </row>
    <row r="174" spans="2:8" x14ac:dyDescent="0.3">
      <c r="C174" s="2"/>
    </row>
    <row r="175" spans="2:8" x14ac:dyDescent="0.3">
      <c r="C175" s="2"/>
    </row>
    <row r="176" spans="2:8" x14ac:dyDescent="0.3">
      <c r="C176" s="2"/>
    </row>
    <row r="177" spans="3:3" x14ac:dyDescent="0.3">
      <c r="C177" s="2"/>
    </row>
    <row r="178" spans="3:3" x14ac:dyDescent="0.3">
      <c r="C178" s="2"/>
    </row>
    <row r="179" spans="3:3" x14ac:dyDescent="0.3">
      <c r="C179" s="2"/>
    </row>
    <row r="180" spans="3:3" x14ac:dyDescent="0.3">
      <c r="C180" s="2"/>
    </row>
    <row r="181" spans="3:3" x14ac:dyDescent="0.3">
      <c r="C181" s="2"/>
    </row>
    <row r="182" spans="3:3" x14ac:dyDescent="0.3">
      <c r="C182" s="2"/>
    </row>
    <row r="183" spans="3:3" x14ac:dyDescent="0.3">
      <c r="C183" s="2"/>
    </row>
    <row r="184" spans="3:3" x14ac:dyDescent="0.3">
      <c r="C184" s="2"/>
    </row>
    <row r="185" spans="3:3" x14ac:dyDescent="0.3">
      <c r="C185" s="2"/>
    </row>
    <row r="186" spans="3:3" x14ac:dyDescent="0.3">
      <c r="C186" s="2"/>
    </row>
    <row r="187" spans="3:3" x14ac:dyDescent="0.3">
      <c r="C187" s="2"/>
    </row>
    <row r="188" spans="3:3" x14ac:dyDescent="0.3">
      <c r="C188" s="2"/>
    </row>
    <row r="189" spans="3:3" x14ac:dyDescent="0.3">
      <c r="C189" s="2"/>
    </row>
    <row r="190" spans="3:3" x14ac:dyDescent="0.3">
      <c r="C190" s="2"/>
    </row>
    <row r="191" spans="3:3" x14ac:dyDescent="0.3">
      <c r="C191" s="2"/>
    </row>
    <row r="192" spans="3:3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19E9-8AF5-4CC6-877A-D35B413D99B7}">
  <dimension ref="A1:M19"/>
  <sheetViews>
    <sheetView workbookViewId="0">
      <selection activeCell="I16" sqref="I16"/>
    </sheetView>
  </sheetViews>
  <sheetFormatPr defaultRowHeight="14" x14ac:dyDescent="0.3"/>
  <cols>
    <col min="1" max="1" width="10.58203125" bestFit="1" customWidth="1"/>
    <col min="2" max="2" width="11.6640625" customWidth="1"/>
    <col min="3" max="3" width="11.25" customWidth="1"/>
    <col min="4" max="4" width="14.4140625" bestFit="1" customWidth="1"/>
    <col min="5" max="5" width="11.9140625" customWidth="1"/>
    <col min="6" max="6" width="12.33203125" customWidth="1"/>
    <col min="7" max="7" width="7.1640625" bestFit="1" customWidth="1"/>
    <col min="8" max="8" width="6.9140625" bestFit="1" customWidth="1"/>
    <col min="12" max="13" width="10.58203125" bestFit="1" customWidth="1"/>
  </cols>
  <sheetData>
    <row r="1" spans="1:13" x14ac:dyDescent="0.3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13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3" x14ac:dyDescent="0.3">
      <c r="A2" t="s">
        <v>20</v>
      </c>
      <c r="B2" s="10">
        <v>110</v>
      </c>
      <c r="D2" s="4"/>
      <c r="E2" s="4"/>
      <c r="F2" s="4"/>
      <c r="G2" s="7">
        <f xml:space="preserve"> ROUNDUP(I2/B2,0)</f>
        <v>13</v>
      </c>
      <c r="H2" s="1">
        <v>0.2</v>
      </c>
      <c r="I2" s="2">
        <f xml:space="preserve"> ROUNDUP(I7/5,0)</f>
        <v>1400</v>
      </c>
      <c r="J2" s="2">
        <f xml:space="preserve"> ROUNDUP(B2*G2,2)</f>
        <v>1430</v>
      </c>
      <c r="K2" s="2">
        <f>SUM($J$2:J2)/SUM($G$2:G2)</f>
        <v>110</v>
      </c>
      <c r="L2" s="9" t="s">
        <v>23</v>
      </c>
    </row>
    <row r="3" spans="1:13" x14ac:dyDescent="0.3">
      <c r="B3" s="6"/>
      <c r="D3" s="4"/>
      <c r="F3" s="2"/>
      <c r="G3" s="7" t="e">
        <f t="shared" ref="G3:G4" si="0" xml:space="preserve"> ROUNDUP(I3/B3,0)</f>
        <v>#DIV/0!</v>
      </c>
      <c r="H3" s="1">
        <v>0.4</v>
      </c>
      <c r="I3" s="2">
        <f xml:space="preserve"> I2*2</f>
        <v>2800</v>
      </c>
      <c r="J3" s="2" t="e">
        <f t="shared" ref="J3:J4" si="1" xml:space="preserve"> ROUNDUP(B3*G3,2)</f>
        <v>#DIV/0!</v>
      </c>
      <c r="K3" s="2" t="e">
        <f>SUM($J$2:J3)/SUM($G$2:G3)</f>
        <v>#DIV/0!</v>
      </c>
    </row>
    <row r="4" spans="1:13" x14ac:dyDescent="0.3">
      <c r="B4" s="6"/>
      <c r="C4" s="2"/>
      <c r="D4" s="4"/>
      <c r="F4" s="2"/>
      <c r="G4" s="7" t="e">
        <f t="shared" si="0"/>
        <v>#DIV/0!</v>
      </c>
      <c r="H4" s="1">
        <v>0.4</v>
      </c>
      <c r="I4" s="2">
        <f xml:space="preserve"> I2*2</f>
        <v>2800</v>
      </c>
      <c r="J4" s="2" t="e">
        <f t="shared" si="1"/>
        <v>#DIV/0!</v>
      </c>
      <c r="K4" s="2" t="e">
        <f>SUM($J$2:J4)/SUM($G$2:G4)</f>
        <v>#DIV/0!</v>
      </c>
    </row>
    <row r="5" spans="1:13" x14ac:dyDescent="0.3">
      <c r="B5" s="6"/>
      <c r="C5" s="2"/>
      <c r="D5" s="4"/>
      <c r="F5" s="6" t="e">
        <f xml:space="preserve"> ROUNDUP(K4*0.98,2)</f>
        <v>#DIV/0!</v>
      </c>
      <c r="G5" s="7" t="e">
        <f xml:space="preserve"> SUM(G2:G4)</f>
        <v>#DIV/0!</v>
      </c>
      <c r="H5" s="7"/>
      <c r="I5" s="2"/>
      <c r="J5" s="2" t="e">
        <f xml:space="preserve"> ROUNDUP(F5*G5,2)</f>
        <v>#DIV/0!</v>
      </c>
      <c r="K5" s="2"/>
    </row>
    <row r="6" spans="1:13" x14ac:dyDescent="0.3">
      <c r="B6" s="6"/>
      <c r="C6" s="2"/>
      <c r="D6" s="4"/>
      <c r="F6" s="6"/>
      <c r="G6" s="7" t="e">
        <f xml:space="preserve"> SUM(G2:G4)</f>
        <v>#DIV/0!</v>
      </c>
      <c r="H6" s="7"/>
      <c r="I6" s="2"/>
      <c r="J6" s="2" t="e">
        <f xml:space="preserve"> ROUNDUP(E6*G6,2)</f>
        <v>#DIV/0!</v>
      </c>
      <c r="K6" s="2"/>
      <c r="M6" s="9" t="s">
        <v>23</v>
      </c>
    </row>
    <row r="7" spans="1:13" x14ac:dyDescent="0.3">
      <c r="C7" s="2"/>
      <c r="D7" s="4"/>
      <c r="G7" s="3"/>
      <c r="H7" s="3"/>
      <c r="I7" s="6" t="s">
        <v>17</v>
      </c>
      <c r="J7" s="1" t="e">
        <f xml:space="preserve"> SUM(J2:J4)</f>
        <v>#DIV/0!</v>
      </c>
      <c r="K7" s="5"/>
    </row>
    <row r="8" spans="1:13" x14ac:dyDescent="0.3">
      <c r="C8" s="2"/>
      <c r="D8" s="4"/>
      <c r="F8" s="6"/>
      <c r="G8" s="7"/>
      <c r="H8" s="1"/>
      <c r="I8" s="2"/>
      <c r="J8" s="2"/>
      <c r="K8" s="5"/>
    </row>
    <row r="9" spans="1:13" x14ac:dyDescent="0.3">
      <c r="C9" s="2"/>
      <c r="D9" s="4"/>
      <c r="G9" s="3"/>
      <c r="H9" s="3"/>
      <c r="I9" s="6"/>
      <c r="J9" s="1"/>
      <c r="K9" s="5"/>
    </row>
    <row r="11" spans="1:13" x14ac:dyDescent="0.3">
      <c r="A11" t="s">
        <v>0</v>
      </c>
      <c r="B11" t="s">
        <v>10</v>
      </c>
      <c r="C11" t="s">
        <v>9</v>
      </c>
      <c r="D11" t="s">
        <v>5</v>
      </c>
      <c r="E11" t="s">
        <v>11</v>
      </c>
      <c r="F11" t="s">
        <v>12</v>
      </c>
      <c r="G11" t="s">
        <v>3</v>
      </c>
      <c r="H11" t="s">
        <v>2</v>
      </c>
      <c r="I11" t="s">
        <v>18</v>
      </c>
      <c r="J11" t="s">
        <v>16</v>
      </c>
      <c r="K11" t="s">
        <v>8</v>
      </c>
      <c r="L11" t="s">
        <v>1</v>
      </c>
      <c r="M11" t="s">
        <v>4</v>
      </c>
    </row>
    <row r="12" spans="1:13" x14ac:dyDescent="0.3">
      <c r="A12" t="s">
        <v>24</v>
      </c>
      <c r="B12" s="6">
        <f t="shared" ref="B12:B18" si="2" xml:space="preserve"> B2</f>
        <v>110</v>
      </c>
      <c r="D12" s="4">
        <f xml:space="preserve"> ROUNDUP(B12*0.2/4,2)</f>
        <v>5.5</v>
      </c>
      <c r="E12" s="4"/>
      <c r="F12" s="4"/>
      <c r="G12" s="7">
        <f xml:space="preserve"> ROUNDUP(I12/B12,0)</f>
        <v>13</v>
      </c>
      <c r="H12" s="1">
        <v>0.2</v>
      </c>
      <c r="I12" s="2">
        <f xml:space="preserve"> ROUNDUP(I19/5,0)</f>
        <v>1400</v>
      </c>
      <c r="J12" s="2">
        <f t="shared" ref="J12" si="3" xml:space="preserve"> ROUNDUP(B12*G12,2)</f>
        <v>1430</v>
      </c>
      <c r="K12" s="2">
        <f>SUM($J$12:J12)/SUM($G$12:G12)</f>
        <v>110</v>
      </c>
    </row>
    <row r="13" spans="1:13" x14ac:dyDescent="0.3">
      <c r="B13" s="2"/>
      <c r="C13" s="6">
        <f xml:space="preserve"> B12-D12</f>
        <v>104.5</v>
      </c>
      <c r="D13" s="4"/>
      <c r="G13" s="7">
        <f xml:space="preserve"> ROUNDUP(I13/C13,0)</f>
        <v>14</v>
      </c>
      <c r="H13" s="1">
        <v>0.2</v>
      </c>
      <c r="I13" s="2">
        <f xml:space="preserve"> I12</f>
        <v>1400</v>
      </c>
      <c r="J13" s="2">
        <f xml:space="preserve"> ROUNDUP(C13*G13,2)</f>
        <v>1463</v>
      </c>
      <c r="K13" s="2">
        <f>SUM($J$12:J13)/SUM($G$12:G13)</f>
        <v>107.14814814814815</v>
      </c>
    </row>
    <row r="14" spans="1:13" x14ac:dyDescent="0.3">
      <c r="B14" s="2"/>
      <c r="C14" s="6">
        <f>C13-D12</f>
        <v>99</v>
      </c>
      <c r="D14" s="4"/>
      <c r="G14" s="7">
        <f xml:space="preserve"> ROUNDUP(I14/C14,0)</f>
        <v>15</v>
      </c>
      <c r="H14" s="1">
        <v>0.2</v>
      </c>
      <c r="I14" s="2">
        <f xml:space="preserve"> I12</f>
        <v>1400</v>
      </c>
      <c r="J14" s="2">
        <f t="shared" ref="J14:J16" si="4" xml:space="preserve"> ROUNDUP(C14*G14,2)</f>
        <v>1485</v>
      </c>
      <c r="K14" s="2">
        <f>SUM($J$12:J14)/SUM($G$12:G14)</f>
        <v>104.23809523809524</v>
      </c>
    </row>
    <row r="15" spans="1:13" x14ac:dyDescent="0.3">
      <c r="B15" s="2"/>
      <c r="C15" s="6">
        <f>C14-D12</f>
        <v>93.5</v>
      </c>
      <c r="D15" s="4"/>
      <c r="G15" s="7">
        <f xml:space="preserve"> ROUNDUP(I15/C15,0)</f>
        <v>15</v>
      </c>
      <c r="H15" s="1">
        <v>0.2</v>
      </c>
      <c r="I15" s="2">
        <f xml:space="preserve"> I12</f>
        <v>1400</v>
      </c>
      <c r="J15" s="2">
        <f t="shared" si="4"/>
        <v>1402.5</v>
      </c>
      <c r="K15" s="2">
        <f>SUM($J$12:J15)/SUM($G$12:G15)</f>
        <v>101.41228070175438</v>
      </c>
    </row>
    <row r="16" spans="1:13" x14ac:dyDescent="0.3">
      <c r="B16" s="2"/>
      <c r="C16" s="6">
        <f>C15-D12</f>
        <v>88</v>
      </c>
      <c r="D16" s="4"/>
      <c r="G16" s="7">
        <f xml:space="preserve"> ROUNDUP(I16/C16,0)</f>
        <v>16</v>
      </c>
      <c r="H16" s="1">
        <v>0.2</v>
      </c>
      <c r="I16" s="2">
        <f xml:space="preserve"> I12</f>
        <v>1400</v>
      </c>
      <c r="J16" s="2">
        <f t="shared" si="4"/>
        <v>1408</v>
      </c>
      <c r="K16" s="2">
        <f>SUM($J$12:J16)/SUM($G$12:G16)</f>
        <v>98.472602739726028</v>
      </c>
    </row>
    <row r="17" spans="2:13" x14ac:dyDescent="0.3">
      <c r="B17" s="2"/>
      <c r="C17" s="6"/>
      <c r="D17" s="4"/>
      <c r="F17" s="6">
        <f xml:space="preserve"> ROUNDUP(C16*0.98,2)</f>
        <v>86.24</v>
      </c>
      <c r="G17" s="7">
        <f xml:space="preserve"> SUM(G12:G16)</f>
        <v>73</v>
      </c>
      <c r="H17" s="1"/>
      <c r="I17" s="2"/>
      <c r="J17" s="2">
        <f xml:space="preserve"> ROUNDUP(F17*G17,2)</f>
        <v>6295.52</v>
      </c>
      <c r="K17" s="5"/>
    </row>
    <row r="18" spans="2:13" x14ac:dyDescent="0.3">
      <c r="B18" s="2"/>
      <c r="C18" s="2"/>
      <c r="D18" s="4"/>
      <c r="E18" s="6">
        <v>150</v>
      </c>
      <c r="F18" s="5"/>
      <c r="G18" s="7">
        <f xml:space="preserve"> SUM(G12:G16)</f>
        <v>73</v>
      </c>
      <c r="H18" s="8"/>
      <c r="I18" s="2"/>
      <c r="J18" s="2">
        <f xml:space="preserve"> ROUNDUP(E18*G18,2)</f>
        <v>10950</v>
      </c>
      <c r="K18" s="5"/>
      <c r="M18" s="9" t="s">
        <v>23</v>
      </c>
    </row>
    <row r="19" spans="2:13" x14ac:dyDescent="0.3">
      <c r="C19" s="2"/>
      <c r="D19" s="4"/>
      <c r="G19" s="3"/>
      <c r="H19" s="3"/>
      <c r="I19" s="6" t="s">
        <v>17</v>
      </c>
      <c r="J19" s="2">
        <f xml:space="preserve"> SUM(J12:J16)</f>
        <v>7188.5</v>
      </c>
      <c r="K19" s="5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AE0F-4B97-42C3-B8E6-C2203280C83C}">
  <dimension ref="A1:M19"/>
  <sheetViews>
    <sheetView workbookViewId="0">
      <selection activeCell="E28" sqref="E28"/>
    </sheetView>
  </sheetViews>
  <sheetFormatPr defaultRowHeight="14" x14ac:dyDescent="0.3"/>
  <cols>
    <col min="1" max="1" width="10.58203125" bestFit="1" customWidth="1"/>
    <col min="2" max="2" width="11.6640625" customWidth="1"/>
    <col min="3" max="3" width="11.25" customWidth="1"/>
    <col min="4" max="4" width="14.4140625" bestFit="1" customWidth="1"/>
    <col min="5" max="5" width="11.9140625" customWidth="1"/>
    <col min="6" max="6" width="12.33203125" customWidth="1"/>
    <col min="7" max="7" width="7.1640625" bestFit="1" customWidth="1"/>
    <col min="8" max="8" width="6.9140625" bestFit="1" customWidth="1"/>
    <col min="12" max="13" width="10.58203125" bestFit="1" customWidth="1"/>
  </cols>
  <sheetData>
    <row r="1" spans="1:13" x14ac:dyDescent="0.3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13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3" x14ac:dyDescent="0.3">
      <c r="A2" t="s">
        <v>21</v>
      </c>
      <c r="B2" s="10">
        <v>117</v>
      </c>
      <c r="D2" s="4"/>
      <c r="E2" s="4"/>
      <c r="F2" s="4"/>
      <c r="G2" s="7">
        <f xml:space="preserve"> ROUNDUP(I2/B2,0)</f>
        <v>12</v>
      </c>
      <c r="H2" s="1">
        <v>0.2</v>
      </c>
      <c r="I2" s="2">
        <f xml:space="preserve"> ROUNDUP(I7/5,0)</f>
        <v>1400</v>
      </c>
      <c r="J2" s="2">
        <f xml:space="preserve"> ROUNDUP(B2*G2,2)</f>
        <v>1404</v>
      </c>
      <c r="K2" s="2">
        <f>SUM($J$2:J2)/SUM($G$2:G2)</f>
        <v>117</v>
      </c>
      <c r="L2" s="9" t="s">
        <v>23</v>
      </c>
    </row>
    <row r="3" spans="1:13" x14ac:dyDescent="0.3">
      <c r="B3" s="6"/>
      <c r="D3" s="4"/>
      <c r="F3" s="2"/>
      <c r="G3" s="7" t="e">
        <f t="shared" ref="G3:G4" si="0" xml:space="preserve"> ROUNDUP(I3/B3,0)</f>
        <v>#DIV/0!</v>
      </c>
      <c r="H3" s="1">
        <v>0.4</v>
      </c>
      <c r="I3" s="2">
        <f xml:space="preserve"> I2*2</f>
        <v>2800</v>
      </c>
      <c r="J3" s="2" t="e">
        <f t="shared" ref="J3:J4" si="1" xml:space="preserve"> ROUNDUP(B3*G3,2)</f>
        <v>#DIV/0!</v>
      </c>
      <c r="K3" s="2" t="e">
        <f>SUM($J$2:J3)/SUM($G$2:G3)</f>
        <v>#DIV/0!</v>
      </c>
    </row>
    <row r="4" spans="1:13" x14ac:dyDescent="0.3">
      <c r="B4" s="6"/>
      <c r="C4" s="2"/>
      <c r="D4" s="4"/>
      <c r="F4" s="2"/>
      <c r="G4" s="7" t="e">
        <f t="shared" si="0"/>
        <v>#DIV/0!</v>
      </c>
      <c r="H4" s="1">
        <v>0.4</v>
      </c>
      <c r="I4" s="2">
        <f xml:space="preserve"> I2*2</f>
        <v>2800</v>
      </c>
      <c r="J4" s="2" t="e">
        <f t="shared" si="1"/>
        <v>#DIV/0!</v>
      </c>
      <c r="K4" s="2" t="e">
        <f>SUM($J$2:J4)/SUM($G$2:G4)</f>
        <v>#DIV/0!</v>
      </c>
    </row>
    <row r="5" spans="1:13" x14ac:dyDescent="0.3">
      <c r="B5" s="6"/>
      <c r="C5" s="2"/>
      <c r="D5" s="4"/>
      <c r="F5" s="6" t="e">
        <f xml:space="preserve"> ROUNDUP(K4*0.98,2)</f>
        <v>#DIV/0!</v>
      </c>
      <c r="G5" s="7" t="e">
        <f xml:space="preserve"> SUM(G2:G4)</f>
        <v>#DIV/0!</v>
      </c>
      <c r="H5" s="7"/>
      <c r="I5" s="2"/>
      <c r="J5" s="2" t="e">
        <f xml:space="preserve"> ROUNDUP(F5*G5,2)</f>
        <v>#DIV/0!</v>
      </c>
      <c r="K5" s="2"/>
    </row>
    <row r="6" spans="1:13" x14ac:dyDescent="0.3">
      <c r="B6" s="6"/>
      <c r="C6" s="2"/>
      <c r="D6" s="4"/>
      <c r="F6" s="6"/>
      <c r="G6" s="7" t="e">
        <f xml:space="preserve"> SUM(G2:G4)</f>
        <v>#DIV/0!</v>
      </c>
      <c r="H6" s="7"/>
      <c r="I6" s="2"/>
      <c r="J6" s="2" t="e">
        <f xml:space="preserve"> ROUNDUP(E6*G6,2)</f>
        <v>#DIV/0!</v>
      </c>
      <c r="K6" s="2"/>
      <c r="M6" s="9" t="s">
        <v>23</v>
      </c>
    </row>
    <row r="7" spans="1:13" x14ac:dyDescent="0.3">
      <c r="C7" s="2"/>
      <c r="D7" s="4"/>
      <c r="G7" s="3"/>
      <c r="H7" s="3"/>
      <c r="I7" s="6" t="s">
        <v>17</v>
      </c>
      <c r="J7" s="1" t="e">
        <f xml:space="preserve"> SUM(J2:J4)</f>
        <v>#DIV/0!</v>
      </c>
      <c r="K7" s="5"/>
    </row>
    <row r="8" spans="1:13" x14ac:dyDescent="0.3">
      <c r="C8" s="2"/>
      <c r="D8" s="4"/>
      <c r="F8" s="6"/>
      <c r="G8" s="7"/>
      <c r="H8" s="1"/>
      <c r="I8" s="2"/>
      <c r="J8" s="2"/>
      <c r="K8" s="5"/>
    </row>
    <row r="9" spans="1:13" x14ac:dyDescent="0.3">
      <c r="C9" s="2"/>
      <c r="D9" s="4"/>
      <c r="G9" s="3"/>
      <c r="H9" s="3"/>
      <c r="I9" s="6"/>
      <c r="J9" s="1"/>
      <c r="K9" s="5"/>
    </row>
    <row r="11" spans="1:13" x14ac:dyDescent="0.3">
      <c r="A11" t="s">
        <v>0</v>
      </c>
      <c r="B11" t="s">
        <v>10</v>
      </c>
      <c r="C11" t="s">
        <v>9</v>
      </c>
      <c r="D11" t="s">
        <v>5</v>
      </c>
      <c r="E11" t="s">
        <v>11</v>
      </c>
      <c r="F11" t="s">
        <v>12</v>
      </c>
      <c r="G11" t="s">
        <v>3</v>
      </c>
      <c r="H11" t="s">
        <v>2</v>
      </c>
      <c r="I11" t="s">
        <v>18</v>
      </c>
      <c r="J11" t="s">
        <v>16</v>
      </c>
      <c r="K11" t="s">
        <v>8</v>
      </c>
      <c r="L11" t="s">
        <v>1</v>
      </c>
      <c r="M11" t="s">
        <v>4</v>
      </c>
    </row>
    <row r="12" spans="1:13" x14ac:dyDescent="0.3">
      <c r="A12" t="s">
        <v>24</v>
      </c>
      <c r="B12" s="6">
        <f t="shared" ref="B12:B18" si="2" xml:space="preserve"> B2</f>
        <v>117</v>
      </c>
      <c r="D12" s="4">
        <f xml:space="preserve"> ROUNDUP(B12*0.2/4,2)</f>
        <v>5.85</v>
      </c>
      <c r="E12" s="4"/>
      <c r="F12" s="4"/>
      <c r="G12" s="7">
        <f xml:space="preserve"> ROUNDUP(I12/B12,0)</f>
        <v>12</v>
      </c>
      <c r="H12" s="1">
        <v>0.2</v>
      </c>
      <c r="I12" s="2">
        <f xml:space="preserve"> ROUNDUP(I19/5,0)</f>
        <v>1400</v>
      </c>
      <c r="J12" s="2">
        <f t="shared" ref="J12" si="3" xml:space="preserve"> ROUNDUP(B12*G12,2)</f>
        <v>1404</v>
      </c>
      <c r="K12" s="2">
        <f>SUM($J$12:J12)/SUM($G$12:G12)</f>
        <v>117</v>
      </c>
    </row>
    <row r="13" spans="1:13" x14ac:dyDescent="0.3">
      <c r="B13" s="2"/>
      <c r="C13" s="6">
        <f xml:space="preserve"> B12-D12</f>
        <v>111.15</v>
      </c>
      <c r="D13" s="4"/>
      <c r="G13" s="7">
        <f xml:space="preserve"> ROUNDUP(I13/C13,0)</f>
        <v>13</v>
      </c>
      <c r="H13" s="1">
        <v>0.2</v>
      </c>
      <c r="I13" s="2">
        <f xml:space="preserve"> I12</f>
        <v>1400</v>
      </c>
      <c r="J13" s="2">
        <f xml:space="preserve"> ROUNDUP(C13*G13,2)</f>
        <v>1444.95</v>
      </c>
      <c r="K13" s="2">
        <f>SUM($J$12:J13)/SUM($G$12:G13)</f>
        <v>113.958</v>
      </c>
    </row>
    <row r="14" spans="1:13" x14ac:dyDescent="0.3">
      <c r="B14" s="2"/>
      <c r="C14" s="6">
        <f>C13-D12</f>
        <v>105.30000000000001</v>
      </c>
      <c r="D14" s="4"/>
      <c r="G14" s="7">
        <f xml:space="preserve"> ROUNDUP(I14/C14,0)</f>
        <v>14</v>
      </c>
      <c r="H14" s="1">
        <v>0.2</v>
      </c>
      <c r="I14" s="2">
        <f xml:space="preserve"> I12</f>
        <v>1400</v>
      </c>
      <c r="J14" s="2">
        <f t="shared" ref="J14:J16" si="4" xml:space="preserve"> ROUNDUP(C14*G14,2)</f>
        <v>1474.2</v>
      </c>
      <c r="K14" s="2">
        <f>SUM($J$12:J14)/SUM($G$12:G14)</f>
        <v>110.85</v>
      </c>
    </row>
    <row r="15" spans="1:13" x14ac:dyDescent="0.3">
      <c r="B15" s="2"/>
      <c r="C15" s="6">
        <f>C14-D12</f>
        <v>99.450000000000017</v>
      </c>
      <c r="D15" s="4"/>
      <c r="G15" s="7">
        <f xml:space="preserve"> ROUNDUP(I15/C15,0)</f>
        <v>15</v>
      </c>
      <c r="H15" s="1">
        <v>0.2</v>
      </c>
      <c r="I15" s="2">
        <f xml:space="preserve"> I12</f>
        <v>1400</v>
      </c>
      <c r="J15" s="2">
        <f t="shared" si="4"/>
        <v>1491.75</v>
      </c>
      <c r="K15" s="2">
        <f>SUM($J$12:J15)/SUM($G$12:G15)</f>
        <v>107.68333333333332</v>
      </c>
    </row>
    <row r="16" spans="1:13" x14ac:dyDescent="0.3">
      <c r="B16" s="2"/>
      <c r="C16" s="6">
        <f>C15-D12</f>
        <v>93.600000000000023</v>
      </c>
      <c r="D16" s="4"/>
      <c r="G16" s="7">
        <f xml:space="preserve"> ROUNDUP(I16/C16,0)</f>
        <v>15</v>
      </c>
      <c r="H16" s="1">
        <v>0.2</v>
      </c>
      <c r="I16" s="2">
        <f xml:space="preserve"> I12</f>
        <v>1400</v>
      </c>
      <c r="J16" s="2">
        <f t="shared" si="4"/>
        <v>1404</v>
      </c>
      <c r="K16" s="2">
        <f>SUM($J$12:J16)/SUM($G$12:G16)</f>
        <v>104.62173913043478</v>
      </c>
    </row>
    <row r="17" spans="2:13" x14ac:dyDescent="0.3">
      <c r="B17" s="2"/>
      <c r="C17" s="6"/>
      <c r="D17" s="4"/>
      <c r="F17" s="6">
        <f xml:space="preserve"> ROUNDUP(C16*0.98,2)</f>
        <v>91.73</v>
      </c>
      <c r="G17" s="7">
        <f xml:space="preserve"> SUM(G12:G16)</f>
        <v>69</v>
      </c>
      <c r="H17" s="1"/>
      <c r="I17" s="2"/>
      <c r="J17" s="2">
        <f xml:space="preserve"> ROUNDUP(F17*G17,2)</f>
        <v>6329.37</v>
      </c>
      <c r="K17" s="5"/>
    </row>
    <row r="18" spans="2:13" x14ac:dyDescent="0.3">
      <c r="B18" s="2"/>
      <c r="C18" s="2"/>
      <c r="D18" s="4"/>
      <c r="E18" s="6">
        <v>150</v>
      </c>
      <c r="F18" s="5"/>
      <c r="G18" s="7">
        <f xml:space="preserve"> SUM(G12:G16)</f>
        <v>69</v>
      </c>
      <c r="H18" s="8"/>
      <c r="I18" s="2"/>
      <c r="J18" s="2">
        <f xml:space="preserve"> ROUNDUP(E18*G18,2)</f>
        <v>10350</v>
      </c>
      <c r="K18" s="5"/>
      <c r="M18" s="9" t="s">
        <v>23</v>
      </c>
    </row>
    <row r="19" spans="2:13" x14ac:dyDescent="0.3">
      <c r="C19" s="2"/>
      <c r="D19" s="4"/>
      <c r="G19" s="3"/>
      <c r="H19" s="3"/>
      <c r="I19" s="6" t="s">
        <v>17</v>
      </c>
      <c r="J19" s="2">
        <f xml:space="preserve"> SUM(J12:J16)</f>
        <v>7218.9</v>
      </c>
      <c r="K19" s="5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FB05-8883-4278-92E1-3F82B43B1A76}">
  <dimension ref="A1:M19"/>
  <sheetViews>
    <sheetView workbookViewId="0">
      <selection activeCell="I16" sqref="I16"/>
    </sheetView>
  </sheetViews>
  <sheetFormatPr defaultRowHeight="14" x14ac:dyDescent="0.3"/>
  <cols>
    <col min="1" max="1" width="10.58203125" bestFit="1" customWidth="1"/>
    <col min="2" max="2" width="11.6640625" customWidth="1"/>
    <col min="3" max="3" width="11.25" customWidth="1"/>
    <col min="4" max="4" width="14.4140625" bestFit="1" customWidth="1"/>
    <col min="5" max="5" width="11.9140625" customWidth="1"/>
    <col min="6" max="6" width="12.33203125" customWidth="1"/>
    <col min="7" max="7" width="7.1640625" bestFit="1" customWidth="1"/>
    <col min="8" max="8" width="6.9140625" bestFit="1" customWidth="1"/>
    <col min="12" max="13" width="10.58203125" bestFit="1" customWidth="1"/>
  </cols>
  <sheetData>
    <row r="1" spans="1:13" x14ac:dyDescent="0.3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13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3" x14ac:dyDescent="0.3">
      <c r="A2" t="s">
        <v>22</v>
      </c>
      <c r="B2" s="10">
        <v>74</v>
      </c>
      <c r="D2" s="4"/>
      <c r="E2" s="4"/>
      <c r="F2" s="4"/>
      <c r="G2" s="7">
        <f xml:space="preserve"> ROUNDUP(I2/B2,0)</f>
        <v>19</v>
      </c>
      <c r="H2" s="1">
        <v>0.2</v>
      </c>
      <c r="I2" s="2">
        <f xml:space="preserve"> ROUNDUP(I7/5,0)</f>
        <v>1400</v>
      </c>
      <c r="J2" s="2">
        <f xml:space="preserve"> ROUNDUP(B2*G2,2)</f>
        <v>1406</v>
      </c>
      <c r="K2" s="2">
        <f>SUM($J$2:J2)/SUM($G$2:G2)</f>
        <v>74</v>
      </c>
      <c r="L2" s="9" t="s">
        <v>23</v>
      </c>
    </row>
    <row r="3" spans="1:13" x14ac:dyDescent="0.3">
      <c r="B3" s="6"/>
      <c r="D3" s="4"/>
      <c r="F3" s="2"/>
      <c r="G3" s="7" t="e">
        <f t="shared" ref="G3:G4" si="0" xml:space="preserve"> ROUNDUP(I3/B3,0)</f>
        <v>#DIV/0!</v>
      </c>
      <c r="H3" s="1">
        <v>0.4</v>
      </c>
      <c r="I3" s="2">
        <f xml:space="preserve"> I2*2</f>
        <v>2800</v>
      </c>
      <c r="J3" s="2" t="e">
        <f t="shared" ref="J3:J4" si="1" xml:space="preserve"> ROUNDUP(B3*G3,2)</f>
        <v>#DIV/0!</v>
      </c>
      <c r="K3" s="2" t="e">
        <f>SUM($J$2:J3)/SUM($G$2:G3)</f>
        <v>#DIV/0!</v>
      </c>
    </row>
    <row r="4" spans="1:13" x14ac:dyDescent="0.3">
      <c r="B4" s="6"/>
      <c r="C4" s="2"/>
      <c r="D4" s="4"/>
      <c r="F4" s="2"/>
      <c r="G4" s="7" t="e">
        <f t="shared" si="0"/>
        <v>#DIV/0!</v>
      </c>
      <c r="H4" s="1">
        <v>0.4</v>
      </c>
      <c r="I4" s="2">
        <f xml:space="preserve"> I2*2</f>
        <v>2800</v>
      </c>
      <c r="J4" s="2" t="e">
        <f t="shared" si="1"/>
        <v>#DIV/0!</v>
      </c>
      <c r="K4" s="2" t="e">
        <f>SUM($J$2:J4)/SUM($G$2:G4)</f>
        <v>#DIV/0!</v>
      </c>
    </row>
    <row r="5" spans="1:13" x14ac:dyDescent="0.3">
      <c r="B5" s="6"/>
      <c r="C5" s="2"/>
      <c r="D5" s="4"/>
      <c r="F5" s="6" t="e">
        <f xml:space="preserve"> ROUNDUP(K4*0.98,2)</f>
        <v>#DIV/0!</v>
      </c>
      <c r="G5" s="7" t="e">
        <f xml:space="preserve"> SUM(G2:G4)</f>
        <v>#DIV/0!</v>
      </c>
      <c r="H5" s="7"/>
      <c r="I5" s="2"/>
      <c r="J5" s="2" t="e">
        <f xml:space="preserve"> ROUNDUP(F5*G5,2)</f>
        <v>#DIV/0!</v>
      </c>
      <c r="K5" s="2"/>
    </row>
    <row r="6" spans="1:13" x14ac:dyDescent="0.3">
      <c r="B6" s="6"/>
      <c r="C6" s="2"/>
      <c r="D6" s="4"/>
      <c r="F6" s="6"/>
      <c r="G6" s="7" t="e">
        <f xml:space="preserve"> SUM(G2:G4)</f>
        <v>#DIV/0!</v>
      </c>
      <c r="H6" s="7"/>
      <c r="I6" s="2"/>
      <c r="J6" s="2" t="e">
        <f xml:space="preserve"> ROUNDUP(E6*G6,2)</f>
        <v>#DIV/0!</v>
      </c>
      <c r="K6" s="2"/>
      <c r="M6" s="9" t="s">
        <v>23</v>
      </c>
    </row>
    <row r="7" spans="1:13" x14ac:dyDescent="0.3">
      <c r="C7" s="2"/>
      <c r="D7" s="4"/>
      <c r="G7" s="3"/>
      <c r="H7" s="3"/>
      <c r="I7" s="6" t="s">
        <v>17</v>
      </c>
      <c r="J7" s="1" t="e">
        <f xml:space="preserve"> SUM(J2:J4)</f>
        <v>#DIV/0!</v>
      </c>
      <c r="K7" s="5"/>
    </row>
    <row r="8" spans="1:13" x14ac:dyDescent="0.3">
      <c r="C8" s="2"/>
      <c r="D8" s="4"/>
      <c r="F8" s="6"/>
      <c r="G8" s="7"/>
      <c r="H8" s="1"/>
      <c r="I8" s="2"/>
      <c r="J8" s="2"/>
      <c r="K8" s="5"/>
    </row>
    <row r="9" spans="1:13" x14ac:dyDescent="0.3">
      <c r="C9" s="2"/>
      <c r="D9" s="4"/>
      <c r="G9" s="3"/>
      <c r="H9" s="3"/>
      <c r="I9" s="6"/>
      <c r="J9" s="1"/>
      <c r="K9" s="5"/>
    </row>
    <row r="11" spans="1:13" x14ac:dyDescent="0.3">
      <c r="A11" t="s">
        <v>0</v>
      </c>
      <c r="B11" t="s">
        <v>10</v>
      </c>
      <c r="C11" t="s">
        <v>9</v>
      </c>
      <c r="D11" t="s">
        <v>5</v>
      </c>
      <c r="E11" t="s">
        <v>11</v>
      </c>
      <c r="F11" t="s">
        <v>12</v>
      </c>
      <c r="G11" t="s">
        <v>3</v>
      </c>
      <c r="H11" t="s">
        <v>2</v>
      </c>
      <c r="I11" t="s">
        <v>18</v>
      </c>
      <c r="J11" t="s">
        <v>16</v>
      </c>
      <c r="K11" t="s">
        <v>8</v>
      </c>
      <c r="L11" t="s">
        <v>1</v>
      </c>
      <c r="M11" t="s">
        <v>4</v>
      </c>
    </row>
    <row r="12" spans="1:13" x14ac:dyDescent="0.3">
      <c r="A12" t="s">
        <v>24</v>
      </c>
      <c r="B12" s="6">
        <f t="shared" ref="B12:B18" si="2" xml:space="preserve"> B2</f>
        <v>74</v>
      </c>
      <c r="D12" s="4">
        <f xml:space="preserve"> ROUNDUP(B12*0.2/4,2)</f>
        <v>3.7</v>
      </c>
      <c r="E12" s="4"/>
      <c r="F12" s="4"/>
      <c r="G12" s="7">
        <f xml:space="preserve"> ROUNDUP(I12/B12,0)</f>
        <v>19</v>
      </c>
      <c r="H12" s="1">
        <v>0.2</v>
      </c>
      <c r="I12" s="2">
        <f xml:space="preserve"> ROUNDUP(I19/5,0)</f>
        <v>1400</v>
      </c>
      <c r="J12" s="2">
        <f t="shared" ref="J12" si="3" xml:space="preserve"> ROUNDUP(B12*G12,2)</f>
        <v>1406</v>
      </c>
      <c r="K12" s="2">
        <f>SUM($J$12:J12)/SUM($G$12:G12)</f>
        <v>74</v>
      </c>
    </row>
    <row r="13" spans="1:13" x14ac:dyDescent="0.3">
      <c r="B13" s="2"/>
      <c r="C13" s="6">
        <f xml:space="preserve"> B12-D12</f>
        <v>70.3</v>
      </c>
      <c r="D13" s="4"/>
      <c r="G13" s="7">
        <f xml:space="preserve"> ROUNDUP(I13/C13,0)</f>
        <v>20</v>
      </c>
      <c r="H13" s="1">
        <v>0.2</v>
      </c>
      <c r="I13" s="2">
        <f xml:space="preserve"> I12</f>
        <v>1400</v>
      </c>
      <c r="J13" s="2">
        <f xml:space="preserve"> ROUNDUP(C13*G13,2)</f>
        <v>1406</v>
      </c>
      <c r="K13" s="2">
        <f>SUM($J$12:J13)/SUM($G$12:G13)</f>
        <v>72.102564102564102</v>
      </c>
    </row>
    <row r="14" spans="1:13" x14ac:dyDescent="0.3">
      <c r="B14" s="2"/>
      <c r="C14" s="6">
        <f>C13-D12</f>
        <v>66.599999999999994</v>
      </c>
      <c r="D14" s="4"/>
      <c r="G14" s="7">
        <f xml:space="preserve"> ROUNDUP(I14/C14,0)</f>
        <v>22</v>
      </c>
      <c r="H14" s="1">
        <v>0.2</v>
      </c>
      <c r="I14" s="2">
        <f xml:space="preserve"> I12</f>
        <v>1400</v>
      </c>
      <c r="J14" s="2">
        <f t="shared" ref="J14:J16" si="4" xml:space="preserve"> ROUNDUP(C14*G14,2)</f>
        <v>1465.2</v>
      </c>
      <c r="K14" s="2">
        <f>SUM($J$12:J14)/SUM($G$12:G14)</f>
        <v>70.118032786885237</v>
      </c>
    </row>
    <row r="15" spans="1:13" x14ac:dyDescent="0.3">
      <c r="B15" s="2"/>
      <c r="C15" s="6">
        <f>C14-D12</f>
        <v>62.899999999999991</v>
      </c>
      <c r="D15" s="4"/>
      <c r="G15" s="7">
        <f xml:space="preserve"> ROUNDUP(I15/C15,0)</f>
        <v>23</v>
      </c>
      <c r="H15" s="1">
        <v>0.2</v>
      </c>
      <c r="I15" s="2">
        <f xml:space="preserve"> I12</f>
        <v>1400</v>
      </c>
      <c r="J15" s="2">
        <f t="shared" si="4"/>
        <v>1446.7</v>
      </c>
      <c r="K15" s="2">
        <f>SUM($J$12:J15)/SUM($G$12:G15)</f>
        <v>68.141666666666666</v>
      </c>
    </row>
    <row r="16" spans="1:13" x14ac:dyDescent="0.3">
      <c r="B16" s="2"/>
      <c r="C16" s="6">
        <f>C15-D12</f>
        <v>59.199999999999989</v>
      </c>
      <c r="D16" s="4"/>
      <c r="G16" s="7">
        <f xml:space="preserve"> ROUNDUP(I16/C16,0)</f>
        <v>24</v>
      </c>
      <c r="H16" s="1">
        <v>0.2</v>
      </c>
      <c r="I16" s="2">
        <f xml:space="preserve"> I12</f>
        <v>1400</v>
      </c>
      <c r="J16" s="2">
        <f t="shared" si="4"/>
        <v>1420.8</v>
      </c>
      <c r="K16" s="2">
        <f>SUM($J$12:J16)/SUM($G$12:G16)</f>
        <v>66.154629629629625</v>
      </c>
    </row>
    <row r="17" spans="2:13" x14ac:dyDescent="0.3">
      <c r="B17" s="2"/>
      <c r="C17" s="6"/>
      <c r="D17" s="4"/>
      <c r="F17" s="6">
        <f xml:space="preserve"> ROUNDUP(C16*0.98,2)</f>
        <v>58.019999999999996</v>
      </c>
      <c r="G17" s="7">
        <f xml:space="preserve"> SUM(G12:G16)</f>
        <v>108</v>
      </c>
      <c r="H17" s="1"/>
      <c r="I17" s="2"/>
      <c r="J17" s="2">
        <f xml:space="preserve"> ROUNDUP(F17*G17,2)</f>
        <v>6266.16</v>
      </c>
      <c r="K17" s="5"/>
    </row>
    <row r="18" spans="2:13" x14ac:dyDescent="0.3">
      <c r="B18" s="2"/>
      <c r="C18" s="2"/>
      <c r="D18" s="4"/>
      <c r="E18" s="6">
        <v>150</v>
      </c>
      <c r="F18" s="5"/>
      <c r="G18" s="7">
        <f xml:space="preserve"> SUM(G12:G16)</f>
        <v>108</v>
      </c>
      <c r="H18" s="8"/>
      <c r="I18" s="2"/>
      <c r="J18" s="2">
        <f xml:space="preserve"> ROUNDUP(E18*G18,2)</f>
        <v>16200</v>
      </c>
      <c r="K18" s="5"/>
      <c r="M18" s="9" t="s">
        <v>23</v>
      </c>
    </row>
    <row r="19" spans="2:13" x14ac:dyDescent="0.3">
      <c r="C19" s="2"/>
      <c r="D19" s="4"/>
      <c r="G19" s="3"/>
      <c r="H19" s="3"/>
      <c r="I19" s="6" t="s">
        <v>17</v>
      </c>
      <c r="J19" s="2">
        <f xml:space="preserve"> SUM(J12:J16)</f>
        <v>7144.7</v>
      </c>
      <c r="K19" s="5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95BC-0E1A-42F6-8F6C-A5BD07213C3B}">
  <dimension ref="A1:M19"/>
  <sheetViews>
    <sheetView tabSelected="1" workbookViewId="0">
      <selection activeCell="I16" sqref="I16"/>
    </sheetView>
  </sheetViews>
  <sheetFormatPr defaultRowHeight="14" x14ac:dyDescent="0.3"/>
  <cols>
    <col min="1" max="1" width="10.58203125" bestFit="1" customWidth="1"/>
    <col min="2" max="2" width="11.6640625" customWidth="1"/>
    <col min="3" max="3" width="11.25" customWidth="1"/>
    <col min="4" max="4" width="14.4140625" bestFit="1" customWidth="1"/>
    <col min="5" max="5" width="11.9140625" customWidth="1"/>
    <col min="6" max="6" width="12.33203125" customWidth="1"/>
    <col min="7" max="7" width="7.1640625" bestFit="1" customWidth="1"/>
    <col min="8" max="8" width="6.9140625" bestFit="1" customWidth="1"/>
    <col min="12" max="13" width="10.58203125" bestFit="1" customWidth="1"/>
  </cols>
  <sheetData>
    <row r="1" spans="1:13" x14ac:dyDescent="0.3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13</v>
      </c>
      <c r="G1" t="s">
        <v>3</v>
      </c>
      <c r="H1" t="s">
        <v>2</v>
      </c>
      <c r="I1" t="s">
        <v>18</v>
      </c>
      <c r="J1" t="s">
        <v>16</v>
      </c>
      <c r="K1" t="s">
        <v>8</v>
      </c>
      <c r="L1" t="s">
        <v>1</v>
      </c>
      <c r="M1" t="s">
        <v>4</v>
      </c>
    </row>
    <row r="2" spans="1:13" x14ac:dyDescent="0.3">
      <c r="A2" t="s">
        <v>26</v>
      </c>
      <c r="B2" s="10">
        <v>176</v>
      </c>
      <c r="D2" s="4"/>
      <c r="E2" s="4"/>
      <c r="F2" s="4"/>
      <c r="G2" s="7">
        <f xml:space="preserve"> ROUNDUP(I2/B2,0)</f>
        <v>8</v>
      </c>
      <c r="H2" s="1">
        <v>0.2</v>
      </c>
      <c r="I2" s="2">
        <f xml:space="preserve"> ROUNDUP(I7/5,0)</f>
        <v>1400</v>
      </c>
      <c r="J2" s="2">
        <f xml:space="preserve"> ROUNDUP(B2*G2,2)</f>
        <v>1408</v>
      </c>
      <c r="K2" s="2">
        <f>SUM($J$2:J2)/SUM($G$2:G2)</f>
        <v>176</v>
      </c>
      <c r="L2" s="9" t="s">
        <v>23</v>
      </c>
    </row>
    <row r="3" spans="1:13" x14ac:dyDescent="0.3">
      <c r="B3" s="6"/>
      <c r="D3" s="4"/>
      <c r="F3" s="2"/>
      <c r="G3" s="7" t="e">
        <f t="shared" ref="G3:G4" si="0" xml:space="preserve"> ROUNDUP(I3/B3,0)</f>
        <v>#DIV/0!</v>
      </c>
      <c r="H3" s="1">
        <v>0.4</v>
      </c>
      <c r="I3" s="2">
        <f xml:space="preserve"> I2*2</f>
        <v>2800</v>
      </c>
      <c r="J3" s="2" t="e">
        <f t="shared" ref="J3:J4" si="1" xml:space="preserve"> ROUNDUP(B3*G3,2)</f>
        <v>#DIV/0!</v>
      </c>
      <c r="K3" s="2" t="e">
        <f>SUM($J$2:J3)/SUM($G$2:G3)</f>
        <v>#DIV/0!</v>
      </c>
    </row>
    <row r="4" spans="1:13" x14ac:dyDescent="0.3">
      <c r="B4" s="6"/>
      <c r="C4" s="2"/>
      <c r="D4" s="4"/>
      <c r="F4" s="2"/>
      <c r="G4" s="7" t="e">
        <f t="shared" si="0"/>
        <v>#DIV/0!</v>
      </c>
      <c r="H4" s="1">
        <v>0.4</v>
      </c>
      <c r="I4" s="2">
        <f xml:space="preserve"> I2*2</f>
        <v>2800</v>
      </c>
      <c r="J4" s="2" t="e">
        <f t="shared" si="1"/>
        <v>#DIV/0!</v>
      </c>
      <c r="K4" s="2" t="e">
        <f>SUM($J$2:J4)/SUM($G$2:G4)</f>
        <v>#DIV/0!</v>
      </c>
    </row>
    <row r="5" spans="1:13" x14ac:dyDescent="0.3">
      <c r="B5" s="6"/>
      <c r="C5" s="2"/>
      <c r="D5" s="4"/>
      <c r="F5" s="6" t="e">
        <f xml:space="preserve"> ROUNDUP(K4*0.98,2)</f>
        <v>#DIV/0!</v>
      </c>
      <c r="G5" s="7" t="e">
        <f xml:space="preserve"> SUM(G2:G4)</f>
        <v>#DIV/0!</v>
      </c>
      <c r="H5" s="7"/>
      <c r="I5" s="2"/>
      <c r="J5" s="2" t="e">
        <f xml:space="preserve"> ROUNDUP(F5*G5,2)</f>
        <v>#DIV/0!</v>
      </c>
      <c r="K5" s="2"/>
    </row>
    <row r="6" spans="1:13" x14ac:dyDescent="0.3">
      <c r="B6" s="6"/>
      <c r="C6" s="2"/>
      <c r="D6" s="4"/>
      <c r="F6" s="6"/>
      <c r="G6" s="7" t="e">
        <f xml:space="preserve"> SUM(G2:G4)</f>
        <v>#DIV/0!</v>
      </c>
      <c r="H6" s="7"/>
      <c r="I6" s="2"/>
      <c r="J6" s="2" t="e">
        <f xml:space="preserve"> ROUNDUP(E6*G6,2)</f>
        <v>#DIV/0!</v>
      </c>
      <c r="K6" s="2"/>
      <c r="M6" s="9" t="s">
        <v>23</v>
      </c>
    </row>
    <row r="7" spans="1:13" x14ac:dyDescent="0.3">
      <c r="C7" s="2"/>
      <c r="D7" s="4"/>
      <c r="G7" s="3"/>
      <c r="H7" s="3"/>
      <c r="I7" s="6" t="s">
        <v>17</v>
      </c>
      <c r="J7" s="1" t="e">
        <f xml:space="preserve"> SUM(J2:J4)</f>
        <v>#DIV/0!</v>
      </c>
      <c r="K7" s="5"/>
    </row>
    <row r="8" spans="1:13" x14ac:dyDescent="0.3">
      <c r="C8" s="2"/>
      <c r="D8" s="4"/>
      <c r="F8" s="6"/>
      <c r="G8" s="7"/>
      <c r="H8" s="1"/>
      <c r="I8" s="2"/>
      <c r="J8" s="2"/>
      <c r="K8" s="5"/>
    </row>
    <row r="9" spans="1:13" x14ac:dyDescent="0.3">
      <c r="C9" s="2"/>
      <c r="D9" s="4"/>
      <c r="G9" s="3"/>
      <c r="H9" s="3"/>
      <c r="I9" s="6"/>
      <c r="J9" s="1"/>
      <c r="K9" s="5"/>
    </row>
    <row r="11" spans="1:13" x14ac:dyDescent="0.3">
      <c r="A11" t="s">
        <v>0</v>
      </c>
      <c r="B11" t="s">
        <v>10</v>
      </c>
      <c r="C11" t="s">
        <v>9</v>
      </c>
      <c r="D11" t="s">
        <v>5</v>
      </c>
      <c r="E11" t="s">
        <v>11</v>
      </c>
      <c r="F11" t="s">
        <v>12</v>
      </c>
      <c r="G11" t="s">
        <v>3</v>
      </c>
      <c r="H11" t="s">
        <v>2</v>
      </c>
      <c r="I11" t="s">
        <v>18</v>
      </c>
      <c r="J11" t="s">
        <v>16</v>
      </c>
      <c r="K11" t="s">
        <v>8</v>
      </c>
      <c r="L11" t="s">
        <v>1</v>
      </c>
      <c r="M11" t="s">
        <v>4</v>
      </c>
    </row>
    <row r="12" spans="1:13" x14ac:dyDescent="0.3">
      <c r="A12" t="s">
        <v>24</v>
      </c>
      <c r="B12" s="6">
        <f t="shared" ref="B12:B18" si="2" xml:space="preserve"> B2</f>
        <v>176</v>
      </c>
      <c r="D12" s="4">
        <f xml:space="preserve"> ROUNDUP(B12*0.2/4,2)</f>
        <v>8.8000000000000007</v>
      </c>
      <c r="E12" s="4"/>
      <c r="F12" s="4"/>
      <c r="G12" s="7">
        <f xml:space="preserve"> ROUNDUP(I12/B12,0)</f>
        <v>8</v>
      </c>
      <c r="H12" s="1">
        <v>0.2</v>
      </c>
      <c r="I12" s="2">
        <f xml:space="preserve"> ROUNDUP(I19/5,0)</f>
        <v>1400</v>
      </c>
      <c r="J12" s="2">
        <f t="shared" ref="J12" si="3" xml:space="preserve"> ROUNDUP(B12*G12,2)</f>
        <v>1408</v>
      </c>
      <c r="K12" s="2">
        <f>SUM($J$12:J12)/SUM($G$12:G12)</f>
        <v>176</v>
      </c>
    </row>
    <row r="13" spans="1:13" x14ac:dyDescent="0.3">
      <c r="B13" s="2"/>
      <c r="C13" s="6">
        <f xml:space="preserve"> B12-D12</f>
        <v>167.2</v>
      </c>
      <c r="D13" s="4"/>
      <c r="G13" s="7">
        <f xml:space="preserve"> ROUNDUP(I13/C13,0)</f>
        <v>9</v>
      </c>
      <c r="H13" s="1">
        <v>0.2</v>
      </c>
      <c r="I13" s="2">
        <f xml:space="preserve"> I12</f>
        <v>1400</v>
      </c>
      <c r="J13" s="2">
        <f xml:space="preserve"> ROUNDUP(C13*G13,2)</f>
        <v>1504.8</v>
      </c>
      <c r="K13" s="2">
        <f>SUM($J$12:J13)/SUM($G$12:G13)</f>
        <v>171.34117647058824</v>
      </c>
    </row>
    <row r="14" spans="1:13" x14ac:dyDescent="0.3">
      <c r="B14" s="2"/>
      <c r="C14" s="6">
        <f>C13-D12</f>
        <v>158.39999999999998</v>
      </c>
      <c r="D14" s="4"/>
      <c r="G14" s="7">
        <f xml:space="preserve"> ROUNDUP(I14/C14,0)</f>
        <v>9</v>
      </c>
      <c r="H14" s="1">
        <v>0.2</v>
      </c>
      <c r="I14" s="2">
        <f xml:space="preserve"> I12</f>
        <v>1400</v>
      </c>
      <c r="J14" s="2">
        <f t="shared" ref="J14:J16" si="4" xml:space="preserve"> ROUNDUP(C14*G14,2)</f>
        <v>1425.6</v>
      </c>
      <c r="K14" s="2">
        <f>SUM($J$12:J14)/SUM($G$12:G14)</f>
        <v>166.86153846153846</v>
      </c>
    </row>
    <row r="15" spans="1:13" x14ac:dyDescent="0.3">
      <c r="B15" s="2"/>
      <c r="C15" s="6">
        <f>C14-D12</f>
        <v>149.59999999999997</v>
      </c>
      <c r="D15" s="4"/>
      <c r="G15" s="7">
        <f xml:space="preserve"> ROUNDUP(I15/C15,0)</f>
        <v>10</v>
      </c>
      <c r="H15" s="1">
        <v>0.2</v>
      </c>
      <c r="I15" s="2">
        <f xml:space="preserve"> I12</f>
        <v>1400</v>
      </c>
      <c r="J15" s="2">
        <f t="shared" si="4"/>
        <v>1496</v>
      </c>
      <c r="K15" s="2">
        <f>SUM($J$12:J15)/SUM($G$12:G15)</f>
        <v>162.06666666666666</v>
      </c>
    </row>
    <row r="16" spans="1:13" x14ac:dyDescent="0.3">
      <c r="B16" s="2"/>
      <c r="C16" s="6">
        <f>C15-D12</f>
        <v>140.79999999999995</v>
      </c>
      <c r="D16" s="4"/>
      <c r="G16" s="7">
        <f xml:space="preserve"> ROUNDUP(I16/C16,0)</f>
        <v>10</v>
      </c>
      <c r="H16" s="1">
        <v>0.2</v>
      </c>
      <c r="I16" s="2">
        <f xml:space="preserve"> I12</f>
        <v>1400</v>
      </c>
      <c r="J16" s="2">
        <f t="shared" si="4"/>
        <v>1408</v>
      </c>
      <c r="K16" s="2">
        <f>SUM($J$12:J16)/SUM($G$12:G16)</f>
        <v>157.44347826086957</v>
      </c>
    </row>
    <row r="17" spans="2:13" x14ac:dyDescent="0.3">
      <c r="B17" s="2"/>
      <c r="C17" s="6"/>
      <c r="D17" s="4"/>
      <c r="F17" s="6">
        <f xml:space="preserve"> ROUNDUP(C16*0.98,2)</f>
        <v>137.98999999999998</v>
      </c>
      <c r="G17" s="7">
        <f xml:space="preserve"> SUM(G12:G16)</f>
        <v>46</v>
      </c>
      <c r="H17" s="1"/>
      <c r="I17" s="2"/>
      <c r="J17" s="2">
        <f xml:space="preserve"> ROUNDUP(F17*G17,2)</f>
        <v>6347.54</v>
      </c>
      <c r="K17" s="5"/>
    </row>
    <row r="18" spans="2:13" x14ac:dyDescent="0.3">
      <c r="B18" s="2"/>
      <c r="C18" s="2"/>
      <c r="D18" s="4"/>
      <c r="E18" s="6">
        <v>150</v>
      </c>
      <c r="F18" s="5"/>
      <c r="G18" s="7">
        <f xml:space="preserve"> SUM(G12:G16)</f>
        <v>46</v>
      </c>
      <c r="H18" s="8"/>
      <c r="I18" s="2"/>
      <c r="J18" s="2">
        <f xml:space="preserve"> ROUNDUP(E18*G18,2)</f>
        <v>6900</v>
      </c>
      <c r="K18" s="5"/>
      <c r="M18" s="9" t="s">
        <v>23</v>
      </c>
    </row>
    <row r="19" spans="2:13" x14ac:dyDescent="0.3">
      <c r="C19" s="2"/>
      <c r="D19" s="4"/>
      <c r="G19" s="3"/>
      <c r="H19" s="3"/>
      <c r="I19" s="6" t="s">
        <v>17</v>
      </c>
      <c r="J19" s="2">
        <f xml:space="preserve"> SUM(J12:J16)</f>
        <v>7242.4</v>
      </c>
      <c r="K19" s="5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Template_R</vt:lpstr>
      <vt:lpstr>Template_Q</vt:lpstr>
      <vt:lpstr>Apple_Q</vt:lpstr>
      <vt:lpstr>SAP_Q</vt:lpstr>
      <vt:lpstr>EA_Q</vt:lpstr>
      <vt:lpstr>FASTLY_Q</vt:lpstr>
      <vt:lpstr>TDOC_Q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Jack</dc:creator>
  <cp:lastModifiedBy>Chang, Jack</cp:lastModifiedBy>
  <dcterms:created xsi:type="dcterms:W3CDTF">2015-06-05T18:17:20Z</dcterms:created>
  <dcterms:modified xsi:type="dcterms:W3CDTF">2020-11-20T19:03:41Z</dcterms:modified>
</cp:coreProperties>
</file>