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-108" yWindow="-108" windowWidth="23256" windowHeight="12456"/>
  </bookViews>
  <sheets>
    <sheet name="Data Validation" sheetId="1" r:id="rId1"/>
    <sheet name="Conditional_Formating" sheetId="5" r:id="rId2"/>
  </sheets>
  <definedNames>
    <definedName name="Departmen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8" i="5" l="1"/>
  <c r="S2" i="1"/>
  <c r="D27" i="1"/>
  <c r="J24" i="1"/>
  <c r="F25" i="1"/>
  <c r="I24" i="1"/>
  <c r="E25" i="1"/>
  <c r="P4" i="1"/>
  <c r="O4" i="1"/>
  <c r="L30" i="5" l="1"/>
  <c r="N28" i="5"/>
  <c r="H30" i="5"/>
  <c r="G28" i="1"/>
  <c r="G25" i="1"/>
  <c r="J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I27" i="1"/>
  <c r="B25" i="1"/>
  <c r="K15" i="5" l="1"/>
  <c r="R2" i="1"/>
  <c r="D25" i="1"/>
  <c r="C25" i="1"/>
  <c r="K2" i="5" l="1"/>
  <c r="K3" i="5"/>
  <c r="K4" i="5"/>
  <c r="K5" i="5"/>
  <c r="K7" i="5"/>
  <c r="K8" i="5"/>
  <c r="K9" i="5"/>
  <c r="K10" i="5"/>
  <c r="K11" i="5"/>
  <c r="K12" i="5"/>
  <c r="K13" i="5"/>
  <c r="K14" i="5"/>
  <c r="K16" i="5"/>
  <c r="K17" i="5"/>
  <c r="K18" i="5"/>
  <c r="K19" i="5"/>
  <c r="K20" i="5"/>
  <c r="K21" i="5"/>
  <c r="O6" i="5"/>
</calcChain>
</file>

<file path=xl/sharedStrings.xml><?xml version="1.0" encoding="utf-8"?>
<sst xmlns="http://schemas.openxmlformats.org/spreadsheetml/2006/main" count="288" uniqueCount="134">
  <si>
    <t>Emp Code</t>
  </si>
  <si>
    <t>Emp Name</t>
  </si>
  <si>
    <t>Address</t>
  </si>
  <si>
    <t>City</t>
  </si>
  <si>
    <t>Region</t>
  </si>
  <si>
    <t>Department</t>
  </si>
  <si>
    <t>Andheri (W)</t>
  </si>
  <si>
    <t>Mumbai</t>
  </si>
  <si>
    <t>W</t>
  </si>
  <si>
    <t>Sita Raman</t>
  </si>
  <si>
    <t>Govindpuri</t>
  </si>
  <si>
    <t>Delhi</t>
  </si>
  <si>
    <t>R&amp;D</t>
  </si>
  <si>
    <t>JM Road</t>
  </si>
  <si>
    <t>Chennai</t>
  </si>
  <si>
    <t>Sector 9</t>
  </si>
  <si>
    <t>Noida</t>
  </si>
  <si>
    <t>Beena Mondal</t>
  </si>
  <si>
    <t>Link Road</t>
  </si>
  <si>
    <t>Pune</t>
  </si>
  <si>
    <t>Julie Samson</t>
  </si>
  <si>
    <t>Bangalore</t>
  </si>
  <si>
    <t>India Gate</t>
  </si>
  <si>
    <t>N</t>
  </si>
  <si>
    <t>Deepak Sharma</t>
  </si>
  <si>
    <t>Pimpri</t>
  </si>
  <si>
    <t>Kolkatta</t>
  </si>
  <si>
    <t>Bhosari</t>
  </si>
  <si>
    <t>Andre Russel</t>
  </si>
  <si>
    <t>Baner</t>
  </si>
  <si>
    <t>Bandra</t>
  </si>
  <si>
    <t>RajaSingh Thakur</t>
  </si>
  <si>
    <t>FC Road</t>
  </si>
  <si>
    <t>Deccan Gymkhana</t>
  </si>
  <si>
    <t>Sheetal Deshpande</t>
  </si>
  <si>
    <t>MG Road</t>
  </si>
  <si>
    <t>Yuvraj Singh</t>
  </si>
  <si>
    <t>Akrudi</t>
  </si>
  <si>
    <t>Jasprit Bumrah</t>
  </si>
  <si>
    <t>Nigdi</t>
  </si>
  <si>
    <t>Rohit Sharma</t>
  </si>
  <si>
    <t>Vallabnagar</t>
  </si>
  <si>
    <t>LLR Road</t>
  </si>
  <si>
    <t>Gender</t>
  </si>
  <si>
    <t>DOB</t>
  </si>
  <si>
    <t>DOJ</t>
  </si>
  <si>
    <t>Basic</t>
  </si>
  <si>
    <t>Age</t>
  </si>
  <si>
    <t>Female</t>
  </si>
  <si>
    <t>Shubham Saha</t>
  </si>
  <si>
    <t>HR</t>
  </si>
  <si>
    <t>IT</t>
  </si>
  <si>
    <t>Sales</t>
  </si>
  <si>
    <t>Finance</t>
  </si>
  <si>
    <t>HRA</t>
  </si>
  <si>
    <t>S</t>
  </si>
  <si>
    <t>E</t>
  </si>
  <si>
    <t>Male</t>
  </si>
  <si>
    <t>Days</t>
  </si>
  <si>
    <t>NEENA SINGH</t>
  </si>
  <si>
    <t>SITA RAMAN</t>
  </si>
  <si>
    <t>KULDEEP YADAV</t>
  </si>
  <si>
    <t>PANKAJ KAPOOR</t>
  </si>
  <si>
    <t>BEENA MONDAL</t>
  </si>
  <si>
    <t>JULIE SAMSON</t>
  </si>
  <si>
    <t>PRIYA YADAV</t>
  </si>
  <si>
    <t>DEEPAK SHARMA</t>
  </si>
  <si>
    <t>SUJAY PATEL</t>
  </si>
  <si>
    <t>SHILPA RATHORE</t>
  </si>
  <si>
    <t>ANDRE RUSSEL</t>
  </si>
  <si>
    <t>SHUBHAM SAHA</t>
  </si>
  <si>
    <t>MEERA ROY</t>
  </si>
  <si>
    <t>RAJASINGH THAKUR</t>
  </si>
  <si>
    <t>SEEMA PATIL</t>
  </si>
  <si>
    <t>SHEETAL DESHPANDE</t>
  </si>
  <si>
    <t>YUVRAJ SINGH</t>
  </si>
  <si>
    <t>JASPRIT BUMRAH</t>
  </si>
  <si>
    <t>ROHIT SHARMA</t>
  </si>
  <si>
    <t>YUZVENDRA CHAHAL</t>
  </si>
  <si>
    <t>Weekday Check</t>
  </si>
  <si>
    <t>Upper Check</t>
  </si>
  <si>
    <t>Address Check</t>
  </si>
  <si>
    <t>City Check</t>
  </si>
  <si>
    <t>andheri (w)</t>
  </si>
  <si>
    <t>govindpuri</t>
  </si>
  <si>
    <t>jm road</t>
  </si>
  <si>
    <t>sector 9</t>
  </si>
  <si>
    <t>link road</t>
  </si>
  <si>
    <t>jayanagar</t>
  </si>
  <si>
    <t>india gate</t>
  </si>
  <si>
    <t>pimpri</t>
  </si>
  <si>
    <t>bhosari</t>
  </si>
  <si>
    <t>kollar</t>
  </si>
  <si>
    <t>baner</t>
  </si>
  <si>
    <t>bandra</t>
  </si>
  <si>
    <t>worli</t>
  </si>
  <si>
    <t>fc road</t>
  </si>
  <si>
    <t>deccan gymkhana</t>
  </si>
  <si>
    <t>mg road</t>
  </si>
  <si>
    <t>akrudi</t>
  </si>
  <si>
    <t>nigdi</t>
  </si>
  <si>
    <t>vallabnagar</t>
  </si>
  <si>
    <t>llr road</t>
  </si>
  <si>
    <t>Region Check</t>
  </si>
  <si>
    <t>EmpId Check</t>
  </si>
  <si>
    <t>Jayanagar Road</t>
  </si>
  <si>
    <t>Kollar Road</t>
  </si>
  <si>
    <t>Worli Road</t>
  </si>
  <si>
    <t>Jaipur</t>
  </si>
  <si>
    <t>Bhopal</t>
  </si>
  <si>
    <t>Ranchi</t>
  </si>
  <si>
    <t>Dheradhun</t>
  </si>
  <si>
    <t>Chandigarh</t>
  </si>
  <si>
    <t>Cochin</t>
  </si>
  <si>
    <t>Panaji</t>
  </si>
  <si>
    <t>Data Bar</t>
  </si>
  <si>
    <t>Anjali Singh</t>
  </si>
  <si>
    <t>Aman Yadav</t>
  </si>
  <si>
    <t>Akash Yadav</t>
  </si>
  <si>
    <t>Ankita Roy</t>
  </si>
  <si>
    <t>Ayusha Chahal</t>
  </si>
  <si>
    <t>Arjun Kapoor</t>
  </si>
  <si>
    <t>Anupam Mishra</t>
  </si>
  <si>
    <t>Shilpa Thakur</t>
  </si>
  <si>
    <t>Seema Babbar</t>
  </si>
  <si>
    <t>Data</t>
  </si>
  <si>
    <t>Upper check</t>
  </si>
  <si>
    <t>EmpID check</t>
  </si>
  <si>
    <t>address check</t>
  </si>
  <si>
    <t>Cost Data</t>
  </si>
  <si>
    <t>replace function</t>
  </si>
  <si>
    <t>substitute function</t>
  </si>
  <si>
    <t>iseven(L2)</t>
  </si>
  <si>
    <t>isodd(L2)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</si>
</sst>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3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Normal="100" workbookViewId="0">
      <selection activeCell="F9" sqref="F9"/>
    </sheetView>
  </sheetViews>
  <sheetFormatPr defaultRowHeight="14.4" x14ac:dyDescent="0.3"/>
  <cols>
    <col min="1" max="1" width="10.6640625" customWidth="1"/>
    <col min="2" max="2" width="20.109375" customWidth="1"/>
    <col min="3" max="3" width="17.88671875" customWidth="1"/>
    <col min="4" max="4" width="13.33203125" bestFit="1" customWidth="1"/>
    <col min="5" max="5" width="13.44140625" customWidth="1"/>
    <col min="6" max="6" width="14.5546875" customWidth="1"/>
    <col min="7" max="7" width="13.44140625" customWidth="1"/>
    <col min="8" max="8" width="13" customWidth="1"/>
    <col min="9" max="9" width="17.21875" customWidth="1"/>
    <col min="10" max="10" width="10.88671875" customWidth="1"/>
    <col min="11" max="11" width="13.44140625" customWidth="1"/>
    <col min="12" max="12" width="16.44140625" customWidth="1"/>
    <col min="13" max="13" width="10.5546875" bestFit="1" customWidth="1"/>
    <col min="14" max="15" width="15.21875" customWidth="1"/>
    <col min="16" max="16" width="14.5546875" bestFit="1" customWidth="1"/>
    <col min="17" max="17" width="11.77734375" bestFit="1" customWidth="1"/>
    <col min="18" max="18" width="13.33203125" bestFit="1" customWidth="1"/>
    <col min="19" max="19" width="11.88671875" bestFit="1" customWidth="1"/>
    <col min="20" max="20" width="10.33203125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54</v>
      </c>
      <c r="M1" s="4" t="s">
        <v>58</v>
      </c>
      <c r="N1" s="4" t="s">
        <v>79</v>
      </c>
      <c r="O1" s="4" t="s">
        <v>128</v>
      </c>
      <c r="P1" s="4" t="s">
        <v>126</v>
      </c>
      <c r="Q1" s="4" t="s">
        <v>82</v>
      </c>
      <c r="R1" s="4" t="s">
        <v>103</v>
      </c>
      <c r="S1" s="4" t="s">
        <v>127</v>
      </c>
    </row>
    <row r="2" spans="1:20" x14ac:dyDescent="0.3">
      <c r="A2" s="1">
        <v>1</v>
      </c>
      <c r="B2" s="2" t="s">
        <v>59</v>
      </c>
      <c r="C2" s="2" t="s">
        <v>83</v>
      </c>
      <c r="D2" s="2" t="s">
        <v>7</v>
      </c>
      <c r="E2" s="2" t="s">
        <v>23</v>
      </c>
      <c r="F2" s="1" t="s">
        <v>50</v>
      </c>
      <c r="G2" s="2" t="s">
        <v>48</v>
      </c>
      <c r="H2" s="7">
        <v>31278</v>
      </c>
      <c r="I2" s="7">
        <v>45408</v>
      </c>
      <c r="J2" s="6">
        <v>2000</v>
      </c>
      <c r="K2" s="1">
        <v>46</v>
      </c>
      <c r="L2" s="12">
        <v>3500</v>
      </c>
      <c r="M2" s="13" t="str">
        <f>TEXT(H2,"DDDD")</f>
        <v>Monday</v>
      </c>
      <c r="N2" t="b">
        <f>AND(WEEKDAY(I2)&gt;1,WEEKDAY(I2)&lt;7)</f>
        <v>1</v>
      </c>
      <c r="O2" t="b">
        <f>EXACT(C2,LOWER(C2))</f>
        <v>1</v>
      </c>
      <c r="P2" t="b">
        <f>EXACT(B2,UPPER(B2))</f>
        <v>1</v>
      </c>
      <c r="Q2" t="b">
        <f>EXACT(D2,PROPER(D2))</f>
        <v>1</v>
      </c>
      <c r="R2" t="b">
        <f>OR(E2="N",E2="S",E2="E",E2="W")</f>
        <v>1</v>
      </c>
      <c r="S2" t="b">
        <f>COUNTIF($A$2:$A$21,A2)=1</f>
        <v>1</v>
      </c>
      <c r="T2" s="5"/>
    </row>
    <row r="3" spans="1:20" x14ac:dyDescent="0.3">
      <c r="A3" s="1">
        <v>2</v>
      </c>
      <c r="B3" s="2" t="s">
        <v>60</v>
      </c>
      <c r="C3" s="2" t="s">
        <v>84</v>
      </c>
      <c r="D3" s="2" t="s">
        <v>11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6">
        <v>4500</v>
      </c>
      <c r="K3" s="1">
        <v>25</v>
      </c>
      <c r="L3" s="12">
        <v>1400</v>
      </c>
      <c r="M3" s="13" t="str">
        <f t="shared" ref="M3:M21" si="0">TEXT(H3,"DDDD")</f>
        <v>Tuesday</v>
      </c>
      <c r="N3" t="b">
        <f>AND(WEEKDAY(I3)&gt;1,WEEKDAY(I3)&lt;7)</f>
        <v>1</v>
      </c>
      <c r="T3" s="5"/>
    </row>
    <row r="4" spans="1:20" x14ac:dyDescent="0.3">
      <c r="A4" s="1">
        <v>3</v>
      </c>
      <c r="B4" s="2" t="s">
        <v>61</v>
      </c>
      <c r="C4" s="2" t="s">
        <v>85</v>
      </c>
      <c r="D4" s="2" t="s">
        <v>14</v>
      </c>
      <c r="E4" s="2" t="s">
        <v>8</v>
      </c>
      <c r="F4" s="1" t="s">
        <v>52</v>
      </c>
      <c r="G4" s="1" t="s">
        <v>57</v>
      </c>
      <c r="H4" s="7">
        <v>30791</v>
      </c>
      <c r="I4" s="7">
        <v>45318</v>
      </c>
      <c r="J4" s="6">
        <v>7500</v>
      </c>
      <c r="K4" s="1">
        <v>27</v>
      </c>
      <c r="L4" s="12">
        <v>1100</v>
      </c>
      <c r="M4" s="13" t="str">
        <f t="shared" si="0"/>
        <v>Thursday</v>
      </c>
      <c r="N4" t="b">
        <f t="shared" ref="N3:N21" si="1">AND(WEEKDAY(I4)&gt;1,WEEKDAY(I4)&lt;7)</f>
        <v>0</v>
      </c>
      <c r="O4" t="b">
        <f>EXACT(C2,LOWER(C2))</f>
        <v>1</v>
      </c>
      <c r="P4" t="b">
        <f>EXACT(B2,UPPER(B2))</f>
        <v>1</v>
      </c>
      <c r="T4" s="5"/>
    </row>
    <row r="5" spans="1:20" x14ac:dyDescent="0.3">
      <c r="A5" s="1">
        <v>4</v>
      </c>
      <c r="B5" s="2" t="s">
        <v>62</v>
      </c>
      <c r="C5" s="2" t="s">
        <v>86</v>
      </c>
      <c r="D5" s="2" t="s">
        <v>16</v>
      </c>
      <c r="E5" s="2" t="s">
        <v>56</v>
      </c>
      <c r="F5" s="1" t="s">
        <v>53</v>
      </c>
      <c r="G5" s="1" t="s">
        <v>57</v>
      </c>
      <c r="H5" s="7">
        <v>30174</v>
      </c>
      <c r="I5" s="7">
        <v>45387</v>
      </c>
      <c r="J5" s="6">
        <v>6500</v>
      </c>
      <c r="K5" s="1">
        <v>39</v>
      </c>
      <c r="L5" s="12">
        <v>4000</v>
      </c>
      <c r="M5" s="13" t="str">
        <f t="shared" si="0"/>
        <v>Wednesday</v>
      </c>
      <c r="N5" t="b">
        <f t="shared" si="1"/>
        <v>1</v>
      </c>
      <c r="T5" s="5"/>
    </row>
    <row r="6" spans="1:20" x14ac:dyDescent="0.3">
      <c r="A6" s="1">
        <v>5</v>
      </c>
      <c r="B6" s="2" t="s">
        <v>63</v>
      </c>
      <c r="C6" s="2" t="s">
        <v>87</v>
      </c>
      <c r="D6" s="2" t="s">
        <v>19</v>
      </c>
      <c r="E6" s="2" t="s">
        <v>23</v>
      </c>
      <c r="F6" s="1" t="s">
        <v>12</v>
      </c>
      <c r="G6" s="1" t="s">
        <v>48</v>
      </c>
      <c r="H6" s="7">
        <v>32260</v>
      </c>
      <c r="I6" s="7">
        <v>45378</v>
      </c>
      <c r="J6" s="6">
        <v>10000</v>
      </c>
      <c r="K6" s="1">
        <v>26</v>
      </c>
      <c r="L6" s="12">
        <v>4500</v>
      </c>
      <c r="M6" s="13" t="str">
        <f t="shared" si="0"/>
        <v>Wednesday</v>
      </c>
      <c r="N6" t="b">
        <f t="shared" si="1"/>
        <v>1</v>
      </c>
      <c r="T6" s="5"/>
    </row>
    <row r="7" spans="1:20" x14ac:dyDescent="0.3">
      <c r="A7" s="1">
        <v>6</v>
      </c>
      <c r="B7" s="2" t="s">
        <v>64</v>
      </c>
      <c r="C7" s="2" t="s">
        <v>88</v>
      </c>
      <c r="D7" s="2" t="s">
        <v>21</v>
      </c>
      <c r="E7" s="2" t="s">
        <v>55</v>
      </c>
      <c r="F7" s="1" t="s">
        <v>50</v>
      </c>
      <c r="G7" s="1" t="s">
        <v>48</v>
      </c>
      <c r="H7" s="7">
        <v>35665</v>
      </c>
      <c r="I7" s="7">
        <v>45298</v>
      </c>
      <c r="J7" s="6">
        <v>10000</v>
      </c>
      <c r="K7" s="1">
        <v>43</v>
      </c>
      <c r="L7" s="12">
        <v>1200</v>
      </c>
      <c r="M7" s="13" t="str">
        <f t="shared" si="0"/>
        <v>Saturday</v>
      </c>
      <c r="N7" t="b">
        <f t="shared" si="1"/>
        <v>0</v>
      </c>
      <c r="T7" s="5"/>
    </row>
    <row r="8" spans="1:20" x14ac:dyDescent="0.3">
      <c r="A8" s="1">
        <v>7</v>
      </c>
      <c r="B8" s="2" t="s">
        <v>65</v>
      </c>
      <c r="C8" s="2" t="s">
        <v>89</v>
      </c>
      <c r="D8" s="2" t="s">
        <v>11</v>
      </c>
      <c r="E8" s="2" t="s">
        <v>8</v>
      </c>
      <c r="F8" s="1" t="s">
        <v>51</v>
      </c>
      <c r="G8" s="1" t="s">
        <v>48</v>
      </c>
      <c r="H8" s="7">
        <v>30103</v>
      </c>
      <c r="I8" s="7">
        <v>45311</v>
      </c>
      <c r="J8" s="6">
        <v>6500</v>
      </c>
      <c r="K8" s="1">
        <v>41</v>
      </c>
      <c r="L8" s="12">
        <v>4300</v>
      </c>
      <c r="M8" s="13" t="str">
        <f t="shared" si="0"/>
        <v>Tuesday</v>
      </c>
      <c r="N8" t="b">
        <f t="shared" si="1"/>
        <v>0</v>
      </c>
      <c r="T8" s="5"/>
    </row>
    <row r="9" spans="1:20" x14ac:dyDescent="0.3">
      <c r="A9" s="1">
        <v>8</v>
      </c>
      <c r="B9" s="2" t="s">
        <v>66</v>
      </c>
      <c r="C9" s="2" t="s">
        <v>90</v>
      </c>
      <c r="D9" s="2" t="s">
        <v>26</v>
      </c>
      <c r="E9" s="2" t="s">
        <v>56</v>
      </c>
      <c r="F9" s="1" t="s">
        <v>52</v>
      </c>
      <c r="G9" s="1" t="s">
        <v>57</v>
      </c>
      <c r="H9" s="7">
        <v>33282</v>
      </c>
      <c r="I9" s="7">
        <v>45293</v>
      </c>
      <c r="J9" s="6">
        <v>8750</v>
      </c>
      <c r="K9" s="1">
        <v>24</v>
      </c>
      <c r="L9" s="12">
        <v>3500</v>
      </c>
      <c r="M9" s="13" t="str">
        <f t="shared" si="0"/>
        <v>Wednesday</v>
      </c>
      <c r="N9" t="b">
        <f t="shared" si="1"/>
        <v>1</v>
      </c>
      <c r="T9" s="5"/>
    </row>
    <row r="10" spans="1:20" x14ac:dyDescent="0.3">
      <c r="A10" s="1">
        <v>9</v>
      </c>
      <c r="B10" s="2" t="s">
        <v>67</v>
      </c>
      <c r="C10" s="2" t="s">
        <v>91</v>
      </c>
      <c r="D10" s="2" t="s">
        <v>19</v>
      </c>
      <c r="E10" s="2" t="s">
        <v>23</v>
      </c>
      <c r="F10" s="1" t="s">
        <v>53</v>
      </c>
      <c r="G10" s="1" t="s">
        <v>57</v>
      </c>
      <c r="H10" s="7">
        <v>32803</v>
      </c>
      <c r="I10" s="7">
        <v>45391</v>
      </c>
      <c r="J10" s="6">
        <v>13000</v>
      </c>
      <c r="K10" s="1">
        <v>32</v>
      </c>
      <c r="L10" s="12">
        <v>1400</v>
      </c>
      <c r="M10" s="13" t="str">
        <f t="shared" si="0"/>
        <v>Sunday</v>
      </c>
      <c r="N10" t="b">
        <f t="shared" si="1"/>
        <v>1</v>
      </c>
      <c r="T10" s="5"/>
    </row>
    <row r="11" spans="1:20" x14ac:dyDescent="0.3">
      <c r="A11" s="1">
        <v>10</v>
      </c>
      <c r="B11" s="2" t="s">
        <v>68</v>
      </c>
      <c r="C11" s="2" t="s">
        <v>92</v>
      </c>
      <c r="D11" s="2" t="s">
        <v>14</v>
      </c>
      <c r="E11" s="2" t="s">
        <v>55</v>
      </c>
      <c r="F11" s="1" t="s">
        <v>12</v>
      </c>
      <c r="G11" s="1" t="s">
        <v>48</v>
      </c>
      <c r="H11" s="7">
        <v>35702</v>
      </c>
      <c r="I11" s="7">
        <v>45406</v>
      </c>
      <c r="J11" s="6">
        <v>3000</v>
      </c>
      <c r="K11" s="1">
        <v>42</v>
      </c>
      <c r="L11" s="12">
        <v>1100</v>
      </c>
      <c r="M11" s="13" t="str">
        <f t="shared" si="0"/>
        <v>Monday</v>
      </c>
      <c r="N11" t="b">
        <f t="shared" si="1"/>
        <v>1</v>
      </c>
      <c r="T11" s="5"/>
    </row>
    <row r="12" spans="1:20" x14ac:dyDescent="0.3">
      <c r="A12" s="1">
        <v>11</v>
      </c>
      <c r="B12" s="2" t="s">
        <v>69</v>
      </c>
      <c r="C12" s="2" t="s">
        <v>93</v>
      </c>
      <c r="D12" s="2" t="s">
        <v>19</v>
      </c>
      <c r="E12" s="2" t="s">
        <v>8</v>
      </c>
      <c r="F12" s="1" t="s">
        <v>50</v>
      </c>
      <c r="G12" s="1" t="s">
        <v>57</v>
      </c>
      <c r="H12" s="7">
        <v>30093</v>
      </c>
      <c r="I12" s="7">
        <v>45314</v>
      </c>
      <c r="J12" s="6">
        <v>15000</v>
      </c>
      <c r="K12" s="1">
        <v>40</v>
      </c>
      <c r="L12" s="12">
        <v>4000</v>
      </c>
      <c r="M12" s="13" t="str">
        <f t="shared" si="0"/>
        <v>Saturday</v>
      </c>
      <c r="N12" t="b">
        <f t="shared" si="1"/>
        <v>1</v>
      </c>
      <c r="T12" s="5"/>
    </row>
    <row r="13" spans="1:20" x14ac:dyDescent="0.3">
      <c r="A13" s="1">
        <v>12</v>
      </c>
      <c r="B13" s="2" t="s">
        <v>70</v>
      </c>
      <c r="C13" s="2" t="s">
        <v>94</v>
      </c>
      <c r="D13" s="2" t="s">
        <v>7</v>
      </c>
      <c r="E13" s="2" t="s">
        <v>56</v>
      </c>
      <c r="F13" s="1" t="s">
        <v>51</v>
      </c>
      <c r="G13" s="1" t="s">
        <v>57</v>
      </c>
      <c r="H13" s="7">
        <v>29751</v>
      </c>
      <c r="I13" s="7">
        <v>45318</v>
      </c>
      <c r="J13" s="6">
        <v>8750</v>
      </c>
      <c r="K13" s="1">
        <v>43</v>
      </c>
      <c r="L13" s="12">
        <v>4500</v>
      </c>
      <c r="M13" s="13" t="str">
        <f t="shared" si="0"/>
        <v>Sunday</v>
      </c>
      <c r="N13" t="b">
        <f t="shared" si="1"/>
        <v>0</v>
      </c>
      <c r="T13" s="5"/>
    </row>
    <row r="14" spans="1:20" x14ac:dyDescent="0.3">
      <c r="A14" s="1">
        <v>13</v>
      </c>
      <c r="B14" s="2" t="s">
        <v>71</v>
      </c>
      <c r="C14" s="2" t="s">
        <v>95</v>
      </c>
      <c r="D14" s="2" t="s">
        <v>7</v>
      </c>
      <c r="E14" s="2" t="s">
        <v>23</v>
      </c>
      <c r="F14" s="1" t="s">
        <v>52</v>
      </c>
      <c r="G14" s="1" t="s">
        <v>48</v>
      </c>
      <c r="H14" s="7">
        <v>29317</v>
      </c>
      <c r="I14" s="7">
        <v>45325</v>
      </c>
      <c r="J14" s="6">
        <v>19000</v>
      </c>
      <c r="K14" s="1">
        <v>25</v>
      </c>
      <c r="L14" s="12">
        <v>1200</v>
      </c>
      <c r="M14" s="13" t="str">
        <f t="shared" si="0"/>
        <v>Sunday</v>
      </c>
      <c r="N14" t="b">
        <f t="shared" si="1"/>
        <v>0</v>
      </c>
      <c r="T14" s="5"/>
    </row>
    <row r="15" spans="1:20" x14ac:dyDescent="0.3">
      <c r="A15" s="1">
        <v>14</v>
      </c>
      <c r="B15" s="2" t="s">
        <v>72</v>
      </c>
      <c r="C15" s="2" t="s">
        <v>96</v>
      </c>
      <c r="D15" s="2" t="s">
        <v>26</v>
      </c>
      <c r="E15" s="2" t="s">
        <v>55</v>
      </c>
      <c r="F15" s="1" t="s">
        <v>53</v>
      </c>
      <c r="G15" s="1" t="s">
        <v>57</v>
      </c>
      <c r="H15" s="7">
        <v>32304</v>
      </c>
      <c r="I15" s="7">
        <v>45355</v>
      </c>
      <c r="J15" s="6">
        <v>5500</v>
      </c>
      <c r="K15" s="1">
        <v>25</v>
      </c>
      <c r="L15" s="12">
        <v>4300</v>
      </c>
      <c r="M15" s="13" t="str">
        <f t="shared" si="0"/>
        <v>Friday</v>
      </c>
      <c r="N15" t="b">
        <f t="shared" si="1"/>
        <v>1</v>
      </c>
      <c r="T15" s="5"/>
    </row>
    <row r="16" spans="1:20" x14ac:dyDescent="0.3">
      <c r="A16" s="1">
        <v>15</v>
      </c>
      <c r="B16" s="2" t="s">
        <v>73</v>
      </c>
      <c r="C16" s="2" t="s">
        <v>97</v>
      </c>
      <c r="D16" s="2" t="s">
        <v>19</v>
      </c>
      <c r="E16" s="2" t="s">
        <v>8</v>
      </c>
      <c r="F16" s="1" t="s">
        <v>12</v>
      </c>
      <c r="G16" s="1" t="s">
        <v>57</v>
      </c>
      <c r="H16" s="7">
        <v>32235</v>
      </c>
      <c r="I16" s="7">
        <v>45347</v>
      </c>
      <c r="J16" s="6">
        <v>22000</v>
      </c>
      <c r="K16" s="1">
        <v>34</v>
      </c>
      <c r="L16" s="12">
        <v>3500</v>
      </c>
      <c r="M16" s="13" t="str">
        <f t="shared" si="0"/>
        <v>Saturday</v>
      </c>
      <c r="N16" t="b">
        <f t="shared" si="1"/>
        <v>0</v>
      </c>
      <c r="T16" s="5"/>
    </row>
    <row r="17" spans="1:20" x14ac:dyDescent="0.3">
      <c r="A17" s="1">
        <v>16</v>
      </c>
      <c r="B17" s="2" t="s">
        <v>74</v>
      </c>
      <c r="C17" s="2" t="s">
        <v>98</v>
      </c>
      <c r="D17" s="2" t="s">
        <v>21</v>
      </c>
      <c r="E17" s="2" t="s">
        <v>56</v>
      </c>
      <c r="F17" s="1" t="s">
        <v>50</v>
      </c>
      <c r="G17" s="1" t="s">
        <v>48</v>
      </c>
      <c r="H17" s="7">
        <v>32336</v>
      </c>
      <c r="I17" s="7">
        <v>45375</v>
      </c>
      <c r="J17" s="6">
        <v>8750</v>
      </c>
      <c r="K17" s="1">
        <v>21</v>
      </c>
      <c r="L17" s="12">
        <v>1400</v>
      </c>
      <c r="M17" s="13" t="str">
        <f t="shared" si="0"/>
        <v>Tuesday</v>
      </c>
      <c r="N17" t="b">
        <f t="shared" si="1"/>
        <v>0</v>
      </c>
      <c r="T17" s="5"/>
    </row>
    <row r="18" spans="1:20" x14ac:dyDescent="0.3">
      <c r="A18" s="1">
        <v>17</v>
      </c>
      <c r="B18" s="2" t="s">
        <v>75</v>
      </c>
      <c r="C18" s="2" t="s">
        <v>99</v>
      </c>
      <c r="D18" s="2" t="s">
        <v>14</v>
      </c>
      <c r="E18" s="2" t="s">
        <v>23</v>
      </c>
      <c r="F18" s="1" t="s">
        <v>51</v>
      </c>
      <c r="G18" s="1" t="s">
        <v>57</v>
      </c>
      <c r="H18" s="7">
        <v>37044</v>
      </c>
      <c r="I18" s="7">
        <v>45343</v>
      </c>
      <c r="J18" s="6">
        <v>17000</v>
      </c>
      <c r="K18" s="1">
        <v>29</v>
      </c>
      <c r="L18" s="12">
        <v>1100</v>
      </c>
      <c r="M18" s="13" t="str">
        <f t="shared" si="0"/>
        <v>Saturday</v>
      </c>
      <c r="N18" t="b">
        <f t="shared" si="1"/>
        <v>1</v>
      </c>
      <c r="T18" s="5"/>
    </row>
    <row r="19" spans="1:20" x14ac:dyDescent="0.3">
      <c r="A19" s="1">
        <v>18</v>
      </c>
      <c r="B19" s="2" t="s">
        <v>76</v>
      </c>
      <c r="C19" s="2" t="s">
        <v>100</v>
      </c>
      <c r="D19" s="2" t="s">
        <v>19</v>
      </c>
      <c r="E19" s="2" t="s">
        <v>55</v>
      </c>
      <c r="F19" s="1" t="s">
        <v>52</v>
      </c>
      <c r="G19" s="1" t="s">
        <v>57</v>
      </c>
      <c r="H19" s="7">
        <v>30664</v>
      </c>
      <c r="I19" s="7">
        <v>45393</v>
      </c>
      <c r="J19" s="6">
        <v>25000</v>
      </c>
      <c r="K19" s="1">
        <v>42</v>
      </c>
      <c r="L19" s="12">
        <v>4000</v>
      </c>
      <c r="M19" s="13" t="str">
        <f t="shared" si="0"/>
        <v>Wednesday</v>
      </c>
      <c r="N19" t="b">
        <f t="shared" si="1"/>
        <v>1</v>
      </c>
      <c r="T19" s="5"/>
    </row>
    <row r="20" spans="1:20" x14ac:dyDescent="0.3">
      <c r="A20" s="1">
        <v>19</v>
      </c>
      <c r="B20" s="2" t="s">
        <v>77</v>
      </c>
      <c r="C20" s="2" t="s">
        <v>101</v>
      </c>
      <c r="D20" s="2" t="s">
        <v>26</v>
      </c>
      <c r="E20" s="2" t="s">
        <v>8</v>
      </c>
      <c r="F20" s="1" t="s">
        <v>53</v>
      </c>
      <c r="G20" s="1" t="s">
        <v>57</v>
      </c>
      <c r="H20" s="7">
        <v>36090</v>
      </c>
      <c r="I20" s="7">
        <v>45358</v>
      </c>
      <c r="J20" s="6">
        <v>35000</v>
      </c>
      <c r="K20" s="1">
        <v>44</v>
      </c>
      <c r="L20" s="12">
        <v>4500</v>
      </c>
      <c r="M20" s="13" t="str">
        <f t="shared" si="0"/>
        <v>Thursday</v>
      </c>
      <c r="N20" t="b">
        <f t="shared" si="1"/>
        <v>1</v>
      </c>
      <c r="T20" s="5"/>
    </row>
    <row r="21" spans="1:20" x14ac:dyDescent="0.3">
      <c r="A21" s="1">
        <v>20</v>
      </c>
      <c r="B21" s="2" t="s">
        <v>78</v>
      </c>
      <c r="C21" s="2" t="s">
        <v>102</v>
      </c>
      <c r="D21" s="2" t="s">
        <v>16</v>
      </c>
      <c r="E21" s="2" t="s">
        <v>56</v>
      </c>
      <c r="F21" s="1" t="s">
        <v>12</v>
      </c>
      <c r="G21" s="1" t="s">
        <v>57</v>
      </c>
      <c r="H21" s="7">
        <v>31664</v>
      </c>
      <c r="I21" s="7">
        <v>45361</v>
      </c>
      <c r="J21" s="6">
        <v>7500</v>
      </c>
      <c r="K21" s="1">
        <v>22</v>
      </c>
      <c r="L21" s="12">
        <v>1200</v>
      </c>
      <c r="M21" s="13" t="str">
        <f t="shared" si="0"/>
        <v>Tuesday</v>
      </c>
      <c r="N21" t="b">
        <f t="shared" si="1"/>
        <v>0</v>
      </c>
      <c r="T21" s="5"/>
    </row>
    <row r="24" spans="1:20" x14ac:dyDescent="0.3">
      <c r="B24" s="9" t="s">
        <v>79</v>
      </c>
      <c r="C24" s="8" t="s">
        <v>80</v>
      </c>
      <c r="D24" s="8" t="s">
        <v>81</v>
      </c>
      <c r="E24" s="8" t="s">
        <v>82</v>
      </c>
      <c r="F24" s="8" t="s">
        <v>103</v>
      </c>
      <c r="G24" s="8" t="s">
        <v>104</v>
      </c>
      <c r="I24" t="b">
        <f>EXACT(D2,PROPER(D2))</f>
        <v>1</v>
      </c>
      <c r="J24" t="b">
        <f>OR(E2="N",E2="S",E2="W",E2="E")</f>
        <v>1</v>
      </c>
    </row>
    <row r="25" spans="1:20" x14ac:dyDescent="0.3">
      <c r="B25" t="b">
        <f>AND(WEEKDAY(I2)&gt;1,WEEKDAY(I2)&lt;7)</f>
        <v>1</v>
      </c>
      <c r="C25" t="b">
        <f>EXACT(B2,UPPER(B2))</f>
        <v>1</v>
      </c>
      <c r="D25" t="b">
        <f>EXACT(C2,LOWER(C2))</f>
        <v>1</v>
      </c>
      <c r="E25" t="b">
        <f>EXACT(D2,PROPER(D2))</f>
        <v>1</v>
      </c>
      <c r="F25" t="b">
        <f>OR(E2="W",E2="S",E2="E",E2="N")</f>
        <v>1</v>
      </c>
      <c r="G25" t="b">
        <f>COUNTIF($A$2:$A$21,A2)=1</f>
        <v>1</v>
      </c>
    </row>
    <row r="27" spans="1:20" x14ac:dyDescent="0.3">
      <c r="D27" t="b">
        <f>COUNTIF($A$2:$A$21,A2)=1</f>
        <v>1</v>
      </c>
      <c r="I27" t="b">
        <f>AND(WEEKDAY(I2)&gt;1,WEEKDAY(I2)&lt;7)</f>
        <v>1</v>
      </c>
      <c r="J27" t="b">
        <f>EXACT(C2,LOWER(C2))</f>
        <v>1</v>
      </c>
    </row>
    <row r="28" spans="1:20" x14ac:dyDescent="0.3">
      <c r="G28" t="b">
        <f>COUNTIF($A$2:$A$21,A2)=1</f>
        <v>1</v>
      </c>
    </row>
  </sheetData>
  <dataValidations count="7">
    <dataValidation type="custom" allowBlank="1" showInputMessage="1" showErrorMessage="1" sqref="B2:B21">
      <formula1>EXACT(B2,UPPER(B2))</formula1>
    </dataValidation>
    <dataValidation type="custom" allowBlank="1" showInputMessage="1" showErrorMessage="1" sqref="C2:C21">
      <formula1>EXACT(C2,LOWER(C2))</formula1>
    </dataValidation>
    <dataValidation type="custom" allowBlank="1" showInputMessage="1" showErrorMessage="1" sqref="D2:D21">
      <formula1>EXACT(D2,PROPER(D2))</formula1>
    </dataValidation>
    <dataValidation type="custom" allowBlank="1" showInputMessage="1" showErrorMessage="1" sqref="E2:E21">
      <formula1>OR(E2="W",E2="S",E2="E",E2="N")</formula1>
    </dataValidation>
    <dataValidation type="custom" allowBlank="1" showInputMessage="1" showErrorMessage="1" sqref="A2:A21">
      <formula1>COUNTIF($A$2:$A$21,A2)=1</formula1>
    </dataValidation>
    <dataValidation type="custom" allowBlank="1" showInputMessage="1" showErrorMessage="1" sqref="Q3">
      <formula1>EXACT(D2,PROPER(D2))</formula1>
    </dataValidation>
    <dataValidation type="custom" allowBlank="1" showInputMessage="1" showErrorMessage="1" sqref="S3">
      <formula1>COUNTIF($A$2:$A$21,A2)=1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4" zoomScaleNormal="100" workbookViewId="0">
      <selection activeCell="B39" sqref="B39:B40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12.109375" customWidth="1"/>
    <col min="5" max="5" width="11.6640625" customWidth="1"/>
    <col min="6" max="6" width="13.44140625" customWidth="1"/>
    <col min="7" max="7" width="12.33203125" customWidth="1"/>
    <col min="8" max="8" width="14.33203125" customWidth="1"/>
    <col min="9" max="9" width="14.44140625" customWidth="1"/>
    <col min="10" max="10" width="11" customWidth="1"/>
    <col min="11" max="11" width="16.77734375" customWidth="1"/>
    <col min="12" max="12" width="10.5546875" customWidth="1"/>
    <col min="13" max="13" width="12.5546875" customWidth="1"/>
    <col min="14" max="14" width="13.6640625" customWidth="1"/>
    <col min="17" max="17" width="11.10937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115</v>
      </c>
      <c r="L1" s="3" t="s">
        <v>47</v>
      </c>
      <c r="M1" s="3" t="s">
        <v>54</v>
      </c>
      <c r="P1" s="8" t="s">
        <v>4</v>
      </c>
      <c r="Q1" s="8" t="s">
        <v>125</v>
      </c>
    </row>
    <row r="2" spans="1:17" x14ac:dyDescent="0.3">
      <c r="A2" s="1">
        <v>1</v>
      </c>
      <c r="B2" s="2" t="s">
        <v>116</v>
      </c>
      <c r="C2" s="2" t="s">
        <v>6</v>
      </c>
      <c r="D2" s="2" t="s">
        <v>7</v>
      </c>
      <c r="E2" s="2" t="s">
        <v>8</v>
      </c>
      <c r="F2" s="1" t="s">
        <v>50</v>
      </c>
      <c r="G2" s="2" t="s">
        <v>48</v>
      </c>
      <c r="H2" s="7">
        <v>31278</v>
      </c>
      <c r="I2" s="7">
        <v>45408</v>
      </c>
      <c r="J2" s="11">
        <v>2000</v>
      </c>
      <c r="K2" s="11">
        <f>J2</f>
        <v>2000</v>
      </c>
      <c r="L2" s="1">
        <v>46</v>
      </c>
      <c r="M2" s="1">
        <v>3500</v>
      </c>
      <c r="P2" t="s">
        <v>56</v>
      </c>
      <c r="Q2" t="s">
        <v>2</v>
      </c>
    </row>
    <row r="3" spans="1:17" x14ac:dyDescent="0.3">
      <c r="A3" s="1">
        <v>2</v>
      </c>
      <c r="B3" s="2" t="s">
        <v>9</v>
      </c>
      <c r="C3" s="2" t="s">
        <v>10</v>
      </c>
      <c r="D3" s="2" t="s">
        <v>113</v>
      </c>
      <c r="E3" s="2" t="s">
        <v>55</v>
      </c>
      <c r="F3" s="1" t="s">
        <v>51</v>
      </c>
      <c r="G3" s="2" t="s">
        <v>48</v>
      </c>
      <c r="H3" s="7">
        <v>35066</v>
      </c>
      <c r="I3" s="7">
        <v>45299</v>
      </c>
      <c r="J3" s="11">
        <v>4500</v>
      </c>
      <c r="K3" s="11">
        <f>J3</f>
        <v>4500</v>
      </c>
      <c r="L3" s="1">
        <v>25</v>
      </c>
      <c r="M3" s="1">
        <v>1400</v>
      </c>
    </row>
    <row r="4" spans="1:17" x14ac:dyDescent="0.3">
      <c r="A4" s="1">
        <v>3</v>
      </c>
      <c r="B4" s="2" t="s">
        <v>117</v>
      </c>
      <c r="C4" s="2" t="s">
        <v>13</v>
      </c>
      <c r="D4" s="2" t="s">
        <v>14</v>
      </c>
      <c r="E4" s="2" t="s">
        <v>23</v>
      </c>
      <c r="F4" s="1" t="s">
        <v>52</v>
      </c>
      <c r="G4" s="1" t="s">
        <v>57</v>
      </c>
      <c r="H4" s="7">
        <v>30791</v>
      </c>
      <c r="I4" s="7">
        <v>45317</v>
      </c>
      <c r="J4" s="11">
        <v>17500</v>
      </c>
      <c r="K4" s="11">
        <f>J4</f>
        <v>17500</v>
      </c>
      <c r="L4" s="1">
        <v>27</v>
      </c>
      <c r="M4" s="1">
        <v>1100</v>
      </c>
    </row>
    <row r="5" spans="1:17" x14ac:dyDescent="0.3">
      <c r="A5" s="1">
        <v>4</v>
      </c>
      <c r="B5" s="2" t="s">
        <v>121</v>
      </c>
      <c r="C5" s="2" t="s">
        <v>15</v>
      </c>
      <c r="D5" s="2" t="s">
        <v>114</v>
      </c>
      <c r="E5" s="2" t="s">
        <v>23</v>
      </c>
      <c r="F5" s="1" t="s">
        <v>53</v>
      </c>
      <c r="G5" s="1" t="s">
        <v>57</v>
      </c>
      <c r="H5" s="7">
        <v>30174</v>
      </c>
      <c r="I5" s="7">
        <v>45387</v>
      </c>
      <c r="J5" s="11">
        <v>6563</v>
      </c>
      <c r="K5" s="11">
        <f>J5</f>
        <v>6563</v>
      </c>
      <c r="L5" s="1">
        <v>39</v>
      </c>
      <c r="M5" s="1">
        <v>4000</v>
      </c>
    </row>
    <row r="6" spans="1:17" x14ac:dyDescent="0.3">
      <c r="A6" s="1">
        <v>5</v>
      </c>
      <c r="B6" s="2" t="s">
        <v>17</v>
      </c>
      <c r="C6" s="2" t="s">
        <v>18</v>
      </c>
      <c r="D6" s="2" t="s">
        <v>110</v>
      </c>
      <c r="E6" s="2" t="s">
        <v>8</v>
      </c>
      <c r="F6" s="1" t="s">
        <v>12</v>
      </c>
      <c r="G6" s="1" t="s">
        <v>48</v>
      </c>
      <c r="H6" s="7">
        <v>32260</v>
      </c>
      <c r="I6" s="7">
        <v>45378</v>
      </c>
      <c r="J6" s="11">
        <v>10000</v>
      </c>
      <c r="K6" s="11">
        <v>10000</v>
      </c>
      <c r="L6" s="1">
        <v>26</v>
      </c>
      <c r="M6" s="1">
        <v>4500</v>
      </c>
      <c r="O6" s="10">
        <f>AVERAGE(J2:J21)</f>
        <v>10699.4</v>
      </c>
    </row>
    <row r="7" spans="1:17" x14ac:dyDescent="0.3">
      <c r="A7" s="1">
        <v>6</v>
      </c>
      <c r="B7" s="2" t="s">
        <v>20</v>
      </c>
      <c r="C7" s="2" t="s">
        <v>105</v>
      </c>
      <c r="D7" s="2" t="s">
        <v>21</v>
      </c>
      <c r="E7" s="2" t="s">
        <v>55</v>
      </c>
      <c r="F7" s="1" t="s">
        <v>50</v>
      </c>
      <c r="G7" s="1" t="s">
        <v>48</v>
      </c>
      <c r="H7" s="7">
        <v>35665</v>
      </c>
      <c r="I7" s="7">
        <v>45298</v>
      </c>
      <c r="J7" s="11">
        <v>16500</v>
      </c>
      <c r="K7" s="11">
        <f t="shared" ref="K7:K21" si="0">J7</f>
        <v>16500</v>
      </c>
      <c r="L7" s="1">
        <v>43</v>
      </c>
      <c r="M7" s="1">
        <v>1200</v>
      </c>
    </row>
    <row r="8" spans="1:17" x14ac:dyDescent="0.3">
      <c r="A8" s="1">
        <v>7</v>
      </c>
      <c r="B8" s="2" t="s">
        <v>118</v>
      </c>
      <c r="C8" s="2" t="s">
        <v>22</v>
      </c>
      <c r="D8" s="2" t="s">
        <v>11</v>
      </c>
      <c r="E8" s="2" t="s">
        <v>56</v>
      </c>
      <c r="F8" s="1" t="s">
        <v>51</v>
      </c>
      <c r="G8" s="1" t="s">
        <v>57</v>
      </c>
      <c r="H8" s="7">
        <v>30103</v>
      </c>
      <c r="I8" s="7">
        <v>45310</v>
      </c>
      <c r="J8" s="11">
        <v>16553</v>
      </c>
      <c r="K8" s="11">
        <f t="shared" si="0"/>
        <v>16553</v>
      </c>
      <c r="L8" s="1">
        <v>41</v>
      </c>
      <c r="M8" s="1">
        <v>4300</v>
      </c>
    </row>
    <row r="9" spans="1:17" x14ac:dyDescent="0.3">
      <c r="A9" s="1">
        <v>8</v>
      </c>
      <c r="B9" s="2" t="s">
        <v>24</v>
      </c>
      <c r="C9" s="2" t="s">
        <v>25</v>
      </c>
      <c r="D9" s="2" t="s">
        <v>26</v>
      </c>
      <c r="E9" s="2" t="s">
        <v>23</v>
      </c>
      <c r="F9" s="1" t="s">
        <v>52</v>
      </c>
      <c r="G9" s="1" t="s">
        <v>57</v>
      </c>
      <c r="H9" s="7">
        <v>33282</v>
      </c>
      <c r="I9" s="7">
        <v>45293</v>
      </c>
      <c r="J9" s="11">
        <v>8750</v>
      </c>
      <c r="K9" s="11">
        <f t="shared" si="0"/>
        <v>8750</v>
      </c>
      <c r="L9" s="1">
        <v>24</v>
      </c>
      <c r="M9" s="1">
        <v>3500</v>
      </c>
    </row>
    <row r="10" spans="1:17" x14ac:dyDescent="0.3">
      <c r="A10" s="1">
        <v>9</v>
      </c>
      <c r="B10" s="2" t="s">
        <v>122</v>
      </c>
      <c r="C10" s="2" t="s">
        <v>27</v>
      </c>
      <c r="D10" s="2" t="s">
        <v>111</v>
      </c>
      <c r="E10" s="2" t="s">
        <v>8</v>
      </c>
      <c r="F10" s="1" t="s">
        <v>53</v>
      </c>
      <c r="G10" s="1" t="s">
        <v>57</v>
      </c>
      <c r="H10" s="7">
        <v>32803</v>
      </c>
      <c r="I10" s="7">
        <v>45391</v>
      </c>
      <c r="J10" s="11">
        <v>13000</v>
      </c>
      <c r="K10" s="11">
        <f t="shared" si="0"/>
        <v>13000</v>
      </c>
      <c r="L10" s="1">
        <v>32</v>
      </c>
      <c r="M10" s="1">
        <v>1400</v>
      </c>
    </row>
    <row r="11" spans="1:17" x14ac:dyDescent="0.3">
      <c r="A11" s="1">
        <v>10</v>
      </c>
      <c r="B11" s="2" t="s">
        <v>123</v>
      </c>
      <c r="C11" s="2" t="s">
        <v>106</v>
      </c>
      <c r="D11" s="2" t="s">
        <v>14</v>
      </c>
      <c r="E11" s="2" t="s">
        <v>55</v>
      </c>
      <c r="F11" s="1" t="s">
        <v>12</v>
      </c>
      <c r="G11" s="1" t="s">
        <v>48</v>
      </c>
      <c r="H11" s="7">
        <v>35702</v>
      </c>
      <c r="I11" s="7">
        <v>45406</v>
      </c>
      <c r="J11" s="11">
        <v>9999</v>
      </c>
      <c r="K11" s="11">
        <f t="shared" si="0"/>
        <v>9999</v>
      </c>
      <c r="L11" s="1">
        <v>42</v>
      </c>
      <c r="M11" s="1">
        <v>1100</v>
      </c>
    </row>
    <row r="12" spans="1:17" x14ac:dyDescent="0.3">
      <c r="A12" s="1">
        <v>11</v>
      </c>
      <c r="B12" s="2" t="s">
        <v>28</v>
      </c>
      <c r="C12" s="2" t="s">
        <v>29</v>
      </c>
      <c r="D12" s="2" t="s">
        <v>112</v>
      </c>
      <c r="E12" s="2" t="s">
        <v>56</v>
      </c>
      <c r="F12" s="1" t="s">
        <v>50</v>
      </c>
      <c r="G12" s="1" t="s">
        <v>57</v>
      </c>
      <c r="H12" s="7">
        <v>30093</v>
      </c>
      <c r="I12" s="7">
        <v>45314</v>
      </c>
      <c r="J12" s="11">
        <v>15000</v>
      </c>
      <c r="K12" s="11">
        <f t="shared" si="0"/>
        <v>15000</v>
      </c>
      <c r="L12" s="1">
        <v>40</v>
      </c>
      <c r="M12" s="1">
        <v>4000</v>
      </c>
    </row>
    <row r="13" spans="1:17" x14ac:dyDescent="0.3">
      <c r="A13" s="1">
        <v>12</v>
      </c>
      <c r="B13" s="2" t="s">
        <v>49</v>
      </c>
      <c r="C13" s="2" t="s">
        <v>30</v>
      </c>
      <c r="D13" s="2" t="s">
        <v>7</v>
      </c>
      <c r="E13" s="2" t="s">
        <v>23</v>
      </c>
      <c r="F13" s="1" t="s">
        <v>51</v>
      </c>
      <c r="G13" s="1" t="s">
        <v>57</v>
      </c>
      <c r="H13" s="7">
        <v>29751</v>
      </c>
      <c r="I13" s="7">
        <v>45317</v>
      </c>
      <c r="J13" s="11">
        <v>8750</v>
      </c>
      <c r="K13" s="11">
        <f t="shared" si="0"/>
        <v>8750</v>
      </c>
      <c r="L13" s="1">
        <v>43</v>
      </c>
      <c r="M13" s="1">
        <v>4500</v>
      </c>
    </row>
    <row r="14" spans="1:17" x14ac:dyDescent="0.3">
      <c r="A14" s="1">
        <v>13</v>
      </c>
      <c r="B14" s="2" t="s">
        <v>119</v>
      </c>
      <c r="C14" s="2" t="s">
        <v>107</v>
      </c>
      <c r="D14" s="2" t="s">
        <v>108</v>
      </c>
      <c r="E14" s="2" t="s">
        <v>55</v>
      </c>
      <c r="F14" s="1" t="s">
        <v>52</v>
      </c>
      <c r="G14" s="1" t="s">
        <v>48</v>
      </c>
      <c r="H14" s="7">
        <v>29317</v>
      </c>
      <c r="I14" s="7">
        <v>45325</v>
      </c>
      <c r="J14" s="11">
        <v>6557</v>
      </c>
      <c r="K14" s="11">
        <f t="shared" si="0"/>
        <v>6557</v>
      </c>
      <c r="L14" s="1">
        <v>25</v>
      </c>
      <c r="M14" s="1">
        <v>1200</v>
      </c>
    </row>
    <row r="15" spans="1:17" x14ac:dyDescent="0.3">
      <c r="A15" s="1">
        <v>14</v>
      </c>
      <c r="B15" s="2" t="s">
        <v>31</v>
      </c>
      <c r="C15" s="2" t="s">
        <v>32</v>
      </c>
      <c r="D15" s="2" t="s">
        <v>26</v>
      </c>
      <c r="E15" s="2" t="s">
        <v>8</v>
      </c>
      <c r="F15" s="1" t="s">
        <v>53</v>
      </c>
      <c r="G15" s="1" t="s">
        <v>57</v>
      </c>
      <c r="H15" s="7">
        <v>32304</v>
      </c>
      <c r="I15" s="7">
        <v>45355</v>
      </c>
      <c r="J15" s="11">
        <v>5500</v>
      </c>
      <c r="K15" s="11">
        <f t="shared" si="0"/>
        <v>5500</v>
      </c>
      <c r="L15" s="1">
        <v>25</v>
      </c>
      <c r="M15" s="1">
        <v>4300</v>
      </c>
    </row>
    <row r="16" spans="1:17" x14ac:dyDescent="0.3">
      <c r="A16" s="1">
        <v>15</v>
      </c>
      <c r="B16" s="2" t="s">
        <v>124</v>
      </c>
      <c r="C16" s="2" t="s">
        <v>33</v>
      </c>
      <c r="D16" s="2" t="s">
        <v>109</v>
      </c>
      <c r="E16" s="2" t="s">
        <v>56</v>
      </c>
      <c r="F16" s="1" t="s">
        <v>12</v>
      </c>
      <c r="G16" s="1" t="s">
        <v>57</v>
      </c>
      <c r="H16" s="7">
        <v>32235</v>
      </c>
      <c r="I16" s="7">
        <v>45322</v>
      </c>
      <c r="J16" s="11">
        <v>12000</v>
      </c>
      <c r="K16" s="11">
        <f t="shared" si="0"/>
        <v>12000</v>
      </c>
      <c r="L16" s="1">
        <v>34</v>
      </c>
      <c r="M16" s="1">
        <v>3500</v>
      </c>
    </row>
    <row r="17" spans="1:14" x14ac:dyDescent="0.3">
      <c r="A17" s="1">
        <v>16</v>
      </c>
      <c r="B17" s="2" t="s">
        <v>34</v>
      </c>
      <c r="C17" s="2" t="s">
        <v>35</v>
      </c>
      <c r="D17" s="2" t="s">
        <v>21</v>
      </c>
      <c r="E17" s="2" t="s">
        <v>8</v>
      </c>
      <c r="F17" s="1" t="s">
        <v>50</v>
      </c>
      <c r="G17" s="1" t="s">
        <v>48</v>
      </c>
      <c r="H17" s="7">
        <v>32336</v>
      </c>
      <c r="I17" s="7">
        <v>45371</v>
      </c>
      <c r="J17" s="11">
        <v>8750</v>
      </c>
      <c r="K17" s="11">
        <f t="shared" si="0"/>
        <v>8750</v>
      </c>
      <c r="L17" s="1">
        <v>21</v>
      </c>
      <c r="M17" s="1">
        <v>1400</v>
      </c>
    </row>
    <row r="18" spans="1:14" x14ac:dyDescent="0.3">
      <c r="A18" s="1">
        <v>17</v>
      </c>
      <c r="B18" s="2" t="s">
        <v>36</v>
      </c>
      <c r="C18" s="2" t="s">
        <v>37</v>
      </c>
      <c r="D18" s="2" t="s">
        <v>14</v>
      </c>
      <c r="E18" s="2" t="s">
        <v>8</v>
      </c>
      <c r="F18" s="1" t="s">
        <v>51</v>
      </c>
      <c r="G18" s="1" t="s">
        <v>57</v>
      </c>
      <c r="H18" s="7">
        <v>37044</v>
      </c>
      <c r="I18" s="7">
        <v>45343</v>
      </c>
      <c r="J18" s="11">
        <v>6557</v>
      </c>
      <c r="K18" s="11">
        <f t="shared" si="0"/>
        <v>6557</v>
      </c>
      <c r="L18" s="1">
        <v>29</v>
      </c>
      <c r="M18" s="1">
        <v>1100</v>
      </c>
    </row>
    <row r="19" spans="1:14" x14ac:dyDescent="0.3">
      <c r="A19" s="1">
        <v>18</v>
      </c>
      <c r="B19" s="2" t="s">
        <v>38</v>
      </c>
      <c r="C19" s="2" t="s">
        <v>39</v>
      </c>
      <c r="D19" s="2" t="s">
        <v>19</v>
      </c>
      <c r="E19" s="2" t="s">
        <v>55</v>
      </c>
      <c r="F19" s="1" t="s">
        <v>52</v>
      </c>
      <c r="G19" s="1" t="s">
        <v>57</v>
      </c>
      <c r="H19" s="7">
        <v>30664</v>
      </c>
      <c r="I19" s="7">
        <v>45393</v>
      </c>
      <c r="J19" s="11">
        <v>18000</v>
      </c>
      <c r="K19" s="11">
        <f t="shared" si="0"/>
        <v>18000</v>
      </c>
      <c r="L19" s="1">
        <v>42</v>
      </c>
      <c r="M19" s="1">
        <v>4000</v>
      </c>
    </row>
    <row r="20" spans="1:14" x14ac:dyDescent="0.3">
      <c r="A20" s="1">
        <v>19</v>
      </c>
      <c r="B20" s="2" t="s">
        <v>40</v>
      </c>
      <c r="C20" s="2" t="s">
        <v>41</v>
      </c>
      <c r="D20" s="2" t="s">
        <v>26</v>
      </c>
      <c r="E20" s="2" t="s">
        <v>55</v>
      </c>
      <c r="F20" s="1" t="s">
        <v>53</v>
      </c>
      <c r="G20" s="1" t="s">
        <v>57</v>
      </c>
      <c r="H20" s="7">
        <v>36090</v>
      </c>
      <c r="I20" s="7">
        <v>45358</v>
      </c>
      <c r="J20" s="11">
        <v>20000</v>
      </c>
      <c r="K20" s="11">
        <f t="shared" si="0"/>
        <v>20000</v>
      </c>
      <c r="L20" s="1">
        <v>44</v>
      </c>
      <c r="M20" s="1">
        <v>4500</v>
      </c>
    </row>
    <row r="21" spans="1:14" x14ac:dyDescent="0.3">
      <c r="A21" s="1">
        <v>20</v>
      </c>
      <c r="B21" s="2" t="s">
        <v>120</v>
      </c>
      <c r="C21" s="2" t="s">
        <v>42</v>
      </c>
      <c r="D21" s="2" t="s">
        <v>16</v>
      </c>
      <c r="E21" s="2" t="s">
        <v>23</v>
      </c>
      <c r="F21" s="1" t="s">
        <v>12</v>
      </c>
      <c r="G21" s="1" t="s">
        <v>57</v>
      </c>
      <c r="H21" s="7">
        <v>31664</v>
      </c>
      <c r="I21" s="7">
        <v>45361</v>
      </c>
      <c r="J21" s="11">
        <v>7509</v>
      </c>
      <c r="K21" s="11">
        <f t="shared" si="0"/>
        <v>7509</v>
      </c>
      <c r="L21" s="1">
        <v>22</v>
      </c>
      <c r="M21" s="1">
        <v>1200</v>
      </c>
    </row>
    <row r="22" spans="1:14" x14ac:dyDescent="0.3">
      <c r="L22" t="s">
        <v>132</v>
      </c>
    </row>
    <row r="23" spans="1:14" x14ac:dyDescent="0.3">
      <c r="L23" t="s">
        <v>133</v>
      </c>
    </row>
    <row r="26" spans="1:14" x14ac:dyDescent="0.3">
      <c r="I26" t="s">
        <v>130</v>
      </c>
      <c r="L26" t="s">
        <v>131</v>
      </c>
    </row>
    <row r="28" spans="1:14" x14ac:dyDescent="0.3">
      <c r="H28" t="s">
        <v>129</v>
      </c>
      <c r="J28" t="str">
        <f>REPLACE(H28,6,5,"Sheet")</f>
        <v>Cost Sheet</v>
      </c>
      <c r="L28" t="s">
        <v>21</v>
      </c>
      <c r="N28" t="str">
        <f>SUBSTITUTE(L28,"a","A")</f>
        <v>BAngAlore</v>
      </c>
    </row>
    <row r="30" spans="1:14" x14ac:dyDescent="0.3">
      <c r="H30" t="str">
        <f>REPLACE(H28,6,4,"Shot")</f>
        <v>Cost Shot</v>
      </c>
      <c r="L30" t="str">
        <f>SUBSTITUTE(L28,"a","A")</f>
        <v>BAngAlore</v>
      </c>
    </row>
  </sheetData>
  <conditionalFormatting sqref="E2:E21">
    <cfRule type="uniqueValues" dxfId="7" priority="12"/>
  </conditionalFormatting>
  <conditionalFormatting sqref="L2:L21">
    <cfRule type="expression" dxfId="3" priority="4">
      <formula>ISEVEN(L2)</formula>
    </cfRule>
    <cfRule type="expression" dxfId="2" priority="2">
      <formula>ISODD(L2)</formula>
    </cfRule>
  </conditionalFormatting>
  <conditionalFormatting sqref="L2:L3">
    <cfRule type="expression" dxfId="4" priority="3">
      <formula>ISODD(L1)</formula>
    </cfRule>
  </conditionalFormatting>
  <conditionalFormatting sqref="J2:J21">
    <cfRule type="expression" dxfId="0" priority="1">
      <formula>ISEVEN(J2)</formula>
    </cfRule>
  </conditionalFormatting>
  <dataValidations count="3">
    <dataValidation type="decimal" operator="greaterThanOrEqual" allowBlank="1" showInputMessage="1" showErrorMessage="1" sqref="J2:K21">
      <formula1>6500</formula1>
    </dataValidation>
    <dataValidation type="list" allowBlank="1" showInputMessage="1" showErrorMessage="1" sqref="P2">
      <formula1>"N,E,W,S"</formula1>
    </dataValidation>
    <dataValidation type="list" allowBlank="1" showInputMessage="1" showErrorMessage="1" sqref="Q2">
      <formula1>$A$1:$M$1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Conditional_Formating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2024-04-18T05:43:26Z</dcterms:created>
  <dcterms:modified xsi:type="dcterms:W3CDTF">2024-04-28T14:21:00Z</dcterms:modified>
</cp:coreProperties>
</file>