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DATA ANALYTICS\"/>
    </mc:Choice>
  </mc:AlternateContent>
  <bookViews>
    <workbookView xWindow="0" yWindow="0" windowWidth="11820" windowHeight="6828" tabRatio="871" activeTab="12"/>
  </bookViews>
  <sheets>
    <sheet name="Lookup" sheetId="1" r:id="rId1"/>
    <sheet name="Xlookup" sheetId="2" r:id="rId2"/>
    <sheet name="Hlookup" sheetId="3" r:id="rId3"/>
    <sheet name="Source_Data" sheetId="4" r:id="rId4"/>
    <sheet name="Output-Vlookup" sheetId="5" r:id="rId5"/>
    <sheet name="Wild Card" sheetId="6" r:id="rId6"/>
    <sheet name="Nested" sheetId="8" r:id="rId7"/>
    <sheet name="Trim" sheetId="9" r:id="rId8"/>
    <sheet name="Concatenate" sheetId="10" r:id="rId9"/>
    <sheet name="Complex" sheetId="11" r:id="rId10"/>
    <sheet name="Match &amp; Index" sheetId="12" r:id="rId11"/>
    <sheet name="Reverse-Vlookup" sheetId="7" r:id="rId12"/>
    <sheet name="Offset" sheetId="13" r:id="rId13"/>
    <sheet name="Sheet14" sheetId="14" r:id="rId14"/>
  </sheets>
  <definedNames>
    <definedName name="_xlnm._FilterDatabase" localSheetId="0" hidden="1">Lookup!$A$1:$G$21</definedName>
    <definedName name="_xlnm._FilterDatabase" localSheetId="10" hidden="1">'Match &amp; Index'!$A$1:$G$21</definedName>
    <definedName name="_xlnm._FilterDatabase" localSheetId="4" hidden="1">'Output-Vlookup'!$A$1:$E$21</definedName>
    <definedName name="_xlnm._FilterDatabase" localSheetId="1" hidden="1">Xlookup!$A$1:$F$21</definedName>
    <definedName name="DATA">Source_Data!$A$1:$F$21</definedName>
    <definedName name="HEAD">Source_Data!$A$1:$F$1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13" l="1"/>
  <c r="O6" i="13"/>
  <c r="O7" i="13"/>
  <c r="O8" i="13"/>
  <c r="O4" i="13"/>
  <c r="N5" i="13"/>
  <c r="N6" i="13"/>
  <c r="N7" i="13"/>
  <c r="N8" i="13"/>
  <c r="N4" i="13"/>
  <c r="M5" i="13"/>
  <c r="M6" i="13"/>
  <c r="M7" i="13"/>
  <c r="M8" i="13"/>
  <c r="M4" i="13"/>
  <c r="L5" i="13"/>
  <c r="L6" i="13"/>
  <c r="L7" i="13"/>
  <c r="L8" i="13"/>
  <c r="L4" i="13"/>
  <c r="K5" i="13"/>
  <c r="K6" i="13"/>
  <c r="K7" i="13"/>
  <c r="K8" i="13"/>
  <c r="K4" i="13"/>
  <c r="L6" i="7"/>
  <c r="L7" i="7"/>
  <c r="L8" i="7"/>
  <c r="L9" i="7"/>
  <c r="L10" i="7"/>
  <c r="M6" i="7"/>
  <c r="M7" i="7"/>
  <c r="M8" i="7"/>
  <c r="M9" i="7"/>
  <c r="M10" i="7"/>
  <c r="N6" i="7"/>
  <c r="N7" i="7"/>
  <c r="N8" i="7"/>
  <c r="N9" i="7"/>
  <c r="N10" i="7"/>
  <c r="N5" i="7"/>
  <c r="M5" i="7"/>
  <c r="L5" i="7"/>
  <c r="Q5" i="12"/>
  <c r="Q6" i="12"/>
  <c r="Q7" i="12"/>
  <c r="Q8" i="12"/>
  <c r="Q9" i="12"/>
  <c r="Q10" i="12"/>
  <c r="Q4" i="12"/>
  <c r="P5" i="12"/>
  <c r="P6" i="12"/>
  <c r="P7" i="12"/>
  <c r="P8" i="12"/>
  <c r="P9" i="12"/>
  <c r="P10" i="12"/>
  <c r="P4" i="12"/>
  <c r="O5" i="12"/>
  <c r="O6" i="12"/>
  <c r="O7" i="12"/>
  <c r="O8" i="12"/>
  <c r="O9" i="12"/>
  <c r="O10" i="12"/>
  <c r="O4" i="12"/>
  <c r="M5" i="11"/>
  <c r="M6" i="11"/>
  <c r="M7" i="11"/>
  <c r="M8" i="11"/>
  <c r="M9" i="11"/>
  <c r="M10" i="11"/>
  <c r="M11" i="11"/>
  <c r="M12" i="11"/>
  <c r="M4" i="11"/>
  <c r="O3" i="10"/>
  <c r="L3" i="8" l="1"/>
  <c r="L7" i="1"/>
  <c r="L4" i="1"/>
  <c r="C16" i="3" l="1"/>
  <c r="D16" i="3"/>
  <c r="E16" i="3"/>
  <c r="F16" i="3"/>
  <c r="G16" i="3"/>
  <c r="H16" i="3"/>
  <c r="B16" i="3"/>
  <c r="C15" i="3"/>
  <c r="D15" i="3"/>
  <c r="E15" i="3"/>
  <c r="F15" i="3"/>
  <c r="G15" i="3"/>
  <c r="H15" i="3"/>
  <c r="B15" i="3"/>
  <c r="C14" i="3"/>
  <c r="D14" i="3"/>
  <c r="E14" i="3"/>
  <c r="F14" i="3"/>
  <c r="G14" i="3"/>
  <c r="H14" i="3"/>
  <c r="B14" i="3"/>
  <c r="L5" i="9"/>
  <c r="L6" i="9"/>
  <c r="L7" i="9"/>
  <c r="L8" i="9"/>
  <c r="L9" i="9"/>
  <c r="L4" i="9"/>
  <c r="L4" i="8"/>
  <c r="L5" i="8"/>
  <c r="L6" i="8"/>
  <c r="L7" i="8"/>
  <c r="L8" i="8"/>
  <c r="L9" i="8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" i="6"/>
  <c r="C2" i="5"/>
  <c r="D2" i="5"/>
  <c r="E2" i="5"/>
  <c r="C3" i="5"/>
  <c r="D3" i="5"/>
  <c r="E3" i="5"/>
  <c r="C4" i="5"/>
  <c r="D4" i="5"/>
  <c r="E4" i="5"/>
  <c r="C5" i="5"/>
  <c r="D5" i="5"/>
  <c r="E5" i="5"/>
  <c r="C6" i="5"/>
  <c r="D6" i="5"/>
  <c r="E6" i="5"/>
  <c r="C7" i="5"/>
  <c r="D7" i="5"/>
  <c r="E7" i="5"/>
  <c r="C8" i="5"/>
  <c r="D8" i="5"/>
  <c r="E8" i="5"/>
  <c r="C9" i="5"/>
  <c r="D9" i="5"/>
  <c r="E9" i="5"/>
  <c r="C10" i="5"/>
  <c r="D10" i="5"/>
  <c r="E10" i="5"/>
  <c r="C11" i="5"/>
  <c r="D11" i="5"/>
  <c r="E11" i="5"/>
  <c r="C12" i="5"/>
  <c r="D12" i="5"/>
  <c r="E12" i="5"/>
  <c r="C13" i="5"/>
  <c r="D13" i="5"/>
  <c r="E13" i="5"/>
  <c r="C14" i="5"/>
  <c r="D14" i="5"/>
  <c r="E14" i="5"/>
  <c r="C15" i="5"/>
  <c r="D15" i="5"/>
  <c r="E15" i="5"/>
  <c r="C16" i="5"/>
  <c r="D16" i="5"/>
  <c r="E16" i="5"/>
  <c r="C17" i="5"/>
  <c r="D17" i="5"/>
  <c r="E17" i="5"/>
  <c r="C18" i="5"/>
  <c r="D18" i="5"/>
  <c r="E18" i="5"/>
  <c r="C19" i="5"/>
  <c r="D19" i="5"/>
  <c r="E19" i="5"/>
  <c r="C20" i="5"/>
  <c r="D20" i="5"/>
  <c r="E20" i="5"/>
  <c r="C21" i="5"/>
  <c r="D21" i="5"/>
  <c r="E21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" i="5"/>
  <c r="N7" i="5" l="1"/>
  <c r="O7" i="5"/>
  <c r="P7" i="5"/>
  <c r="Q7" i="5"/>
  <c r="R7" i="5"/>
  <c r="F24" i="5"/>
  <c r="N5" i="1" l="1"/>
  <c r="N6" i="1"/>
  <c r="N7" i="1"/>
  <c r="N8" i="1"/>
  <c r="N9" i="1"/>
  <c r="N10" i="1"/>
  <c r="N4" i="1"/>
  <c r="L5" i="1"/>
  <c r="L6" i="1"/>
  <c r="L8" i="1"/>
  <c r="L9" i="1"/>
  <c r="L10" i="1"/>
  <c r="M4" i="1"/>
  <c r="M5" i="1"/>
  <c r="M6" i="1"/>
  <c r="M7" i="1"/>
  <c r="M8" i="1"/>
  <c r="M9" i="1"/>
  <c r="M10" i="1"/>
  <c r="L19" i="7"/>
  <c r="G3" i="13" l="1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2" i="13"/>
  <c r="L20" i="7"/>
  <c r="L16" i="7"/>
  <c r="L17" i="7" l="1"/>
  <c r="J10" i="1"/>
  <c r="J9" i="1"/>
  <c r="J8" i="1"/>
  <c r="J7" i="1"/>
  <c r="J6" i="1"/>
  <c r="J5" i="1"/>
  <c r="J4" i="1"/>
  <c r="H13" i="3"/>
  <c r="G13" i="3"/>
  <c r="F13" i="3"/>
  <c r="E13" i="3"/>
  <c r="D13" i="3"/>
  <c r="C13" i="3"/>
  <c r="B13" i="3"/>
  <c r="J6" i="2"/>
  <c r="J7" i="2"/>
  <c r="J8" i="2"/>
  <c r="J9" i="2"/>
  <c r="J10" i="2"/>
  <c r="J11" i="2"/>
  <c r="J5" i="2"/>
  <c r="M6" i="2"/>
  <c r="M7" i="2"/>
  <c r="M8" i="2"/>
  <c r="M9" i="2"/>
  <c r="M10" i="2"/>
  <c r="M11" i="2"/>
  <c r="N6" i="2"/>
  <c r="N7" i="2"/>
  <c r="N8" i="2"/>
  <c r="N9" i="2"/>
  <c r="N10" i="2"/>
  <c r="N11" i="2"/>
  <c r="N5" i="2"/>
  <c r="M5" i="2"/>
  <c r="L11" i="2"/>
  <c r="L10" i="2"/>
  <c r="L9" i="2"/>
  <c r="L8" i="2"/>
  <c r="L7" i="2"/>
  <c r="L6" i="2"/>
  <c r="L5" i="2"/>
  <c r="L16" i="2"/>
  <c r="L15" i="1"/>
</calcChain>
</file>

<file path=xl/sharedStrings.xml><?xml version="1.0" encoding="utf-8"?>
<sst xmlns="http://schemas.openxmlformats.org/spreadsheetml/2006/main" count="1000" uniqueCount="135">
  <si>
    <t>Emp Code</t>
  </si>
  <si>
    <t>Emp Name</t>
  </si>
  <si>
    <t>Address</t>
  </si>
  <si>
    <t>City</t>
  </si>
  <si>
    <t>Region</t>
  </si>
  <si>
    <t>Department</t>
  </si>
  <si>
    <t>Anjali Singh</t>
  </si>
  <si>
    <t>Andheri (W)</t>
  </si>
  <si>
    <t>W</t>
  </si>
  <si>
    <t>HR</t>
  </si>
  <si>
    <t>Sita Raman</t>
  </si>
  <si>
    <t>Govindpuri</t>
  </si>
  <si>
    <t>Cochin</t>
  </si>
  <si>
    <t>S</t>
  </si>
  <si>
    <t>IT</t>
  </si>
  <si>
    <t>Aman Yadav</t>
  </si>
  <si>
    <t>JM Road</t>
  </si>
  <si>
    <t>Chennai</t>
  </si>
  <si>
    <t>N</t>
  </si>
  <si>
    <t>Sales</t>
  </si>
  <si>
    <t>Arjun Kapoor</t>
  </si>
  <si>
    <t>Sector 9</t>
  </si>
  <si>
    <t>Mumbai</t>
  </si>
  <si>
    <t>Finance</t>
  </si>
  <si>
    <t>Beena Mondal</t>
  </si>
  <si>
    <t>Link Road</t>
  </si>
  <si>
    <t>Ranchi</t>
  </si>
  <si>
    <t>E</t>
  </si>
  <si>
    <t>R&amp;D</t>
  </si>
  <si>
    <t>Raghu Yadav</t>
  </si>
  <si>
    <t>Jayanagar Road</t>
  </si>
  <si>
    <t>Bangalore</t>
  </si>
  <si>
    <t>Akash Yadav</t>
  </si>
  <si>
    <t>India Gate</t>
  </si>
  <si>
    <t>Delhi</t>
  </si>
  <si>
    <t>Aman Sharma</t>
  </si>
  <si>
    <t>Pimpri</t>
  </si>
  <si>
    <t>Kolkatta</t>
  </si>
  <si>
    <t>Anushka Mishra</t>
  </si>
  <si>
    <t>Bhosari</t>
  </si>
  <si>
    <t>Dheradhun</t>
  </si>
  <si>
    <t>Shilpa Thakur</t>
  </si>
  <si>
    <t>Kollar Road</t>
  </si>
  <si>
    <t>Ankita Singh</t>
  </si>
  <si>
    <t>Baner</t>
  </si>
  <si>
    <t>Chandigarh</t>
  </si>
  <si>
    <t>Shubham Saha</t>
  </si>
  <si>
    <t>Bandra</t>
  </si>
  <si>
    <t>Anjali Thakur</t>
  </si>
  <si>
    <t>Worli Road</t>
  </si>
  <si>
    <t>RajaSingh Thakur</t>
  </si>
  <si>
    <t>FC Road</t>
  </si>
  <si>
    <t>Seema Babbar</t>
  </si>
  <si>
    <t>Deccan Gymkhana</t>
  </si>
  <si>
    <t>Bhopal</t>
  </si>
  <si>
    <t>Sheetal Deshpande</t>
  </si>
  <si>
    <t>MG Road</t>
  </si>
  <si>
    <t>Yuvraj Singh</t>
  </si>
  <si>
    <t>Akrudi</t>
  </si>
  <si>
    <t>Jasprit Bumrah</t>
  </si>
  <si>
    <t>Nigdi</t>
  </si>
  <si>
    <t>Pune</t>
  </si>
  <si>
    <t>Rohit Sharma</t>
  </si>
  <si>
    <t>Vallabnagar</t>
  </si>
  <si>
    <t>Ayusha Chahal</t>
  </si>
  <si>
    <t>LLR Road</t>
  </si>
  <si>
    <t>Noida</t>
  </si>
  <si>
    <t>Basic</t>
  </si>
  <si>
    <t>Virat Kohli</t>
  </si>
  <si>
    <t>To Find The Index</t>
  </si>
  <si>
    <t>Salary</t>
  </si>
  <si>
    <t>First Name</t>
  </si>
  <si>
    <t>Last Name</t>
  </si>
  <si>
    <t>Anjali</t>
  </si>
  <si>
    <t>Singh</t>
  </si>
  <si>
    <t>Sita</t>
  </si>
  <si>
    <t>Raman</t>
  </si>
  <si>
    <t>Aman</t>
  </si>
  <si>
    <t>Yadav</t>
  </si>
  <si>
    <t>Arjun</t>
  </si>
  <si>
    <t>Kapoor</t>
  </si>
  <si>
    <t>Beena</t>
  </si>
  <si>
    <t>Mondal</t>
  </si>
  <si>
    <t>Raghu</t>
  </si>
  <si>
    <t>Akash</t>
  </si>
  <si>
    <t>Sharma</t>
  </si>
  <si>
    <t>Anushka</t>
  </si>
  <si>
    <t>Mishra</t>
  </si>
  <si>
    <t>Shilpa</t>
  </si>
  <si>
    <t>Thakur</t>
  </si>
  <si>
    <t>Full Name</t>
  </si>
  <si>
    <t>Anjali       Singh</t>
  </si>
  <si>
    <t xml:space="preserve">              Sita       Raman</t>
  </si>
  <si>
    <t>Aman    Yadav</t>
  </si>
  <si>
    <t>Arjun                    Kapoor</t>
  </si>
  <si>
    <t>Beena    Mondal</t>
  </si>
  <si>
    <t xml:space="preserve">Raghu Yadav                     </t>
  </si>
  <si>
    <t>AnjaliSingh</t>
  </si>
  <si>
    <t>SitaRaman</t>
  </si>
  <si>
    <t>AmanYadav</t>
  </si>
  <si>
    <t>ArjunKapoor</t>
  </si>
  <si>
    <t>BeenaMondal</t>
  </si>
  <si>
    <t>RaghuYadav</t>
  </si>
  <si>
    <t>AkashYadav</t>
  </si>
  <si>
    <t>AmanSharma</t>
  </si>
  <si>
    <t>AnushkaMishra</t>
  </si>
  <si>
    <t>ShilpaThakur</t>
  </si>
  <si>
    <t>Data</t>
  </si>
  <si>
    <t>Guess Which employee Getting Max Salary</t>
  </si>
  <si>
    <t>Guess Which employee Getting Min Salary</t>
  </si>
  <si>
    <t>Suryakumar YadaV</t>
  </si>
  <si>
    <t>Shubman Gill</t>
  </si>
  <si>
    <t xml:space="preserve">Rohit </t>
  </si>
  <si>
    <t>Ravindra Jadeja</t>
  </si>
  <si>
    <t>Suresh Raina</t>
  </si>
  <si>
    <t>Bhuvneshwar Kumar</t>
  </si>
  <si>
    <t>Yuzvendra Chahal</t>
  </si>
  <si>
    <t>change names accordingly</t>
  </si>
  <si>
    <t>to check data of two columns (complex vlookup)</t>
  </si>
  <si>
    <t>index 4 used because we want basic salary value</t>
  </si>
  <si>
    <t>we can chnge index</t>
  </si>
  <si>
    <t>combination of two columns</t>
  </si>
  <si>
    <t>index = to check position</t>
  </si>
  <si>
    <t>ALTERNATIVE OF XLOOKUP</t>
  </si>
  <si>
    <t>INDEX AND MATCH FUNCTION</t>
  </si>
  <si>
    <t>we create an imaginary column here {1,2…} for making it simpler</t>
  </si>
  <si>
    <t>dynamic table creation using offset function</t>
  </si>
  <si>
    <t>vimp</t>
  </si>
  <si>
    <t>hra</t>
  </si>
  <si>
    <t>hra column taken as extra column</t>
  </si>
  <si>
    <t>dragged from Yuvraj singh</t>
  </si>
  <si>
    <t>select from index A , select from index 1, totally</t>
  </si>
  <si>
    <t>sorting emp name is nescesssry A-Z</t>
  </si>
  <si>
    <t>MATCH(N6,$N$6:$R$6,0)</t>
  </si>
  <si>
    <t>freez 1:1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</si>
</sst>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right"/>
    </xf>
    <xf numFmtId="0" fontId="0" fillId="0" borderId="1" xfId="0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right"/>
    </xf>
    <xf numFmtId="3" fontId="2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0" borderId="0" xfId="0" applyFont="1"/>
    <xf numFmtId="0" fontId="3" fillId="4" borderId="0" xfId="0" applyFont="1" applyFill="1"/>
    <xf numFmtId="0" fontId="0" fillId="4" borderId="0" xfId="0" applyFill="1"/>
    <xf numFmtId="0" fontId="4" fillId="4" borderId="0" xfId="0" applyFont="1" applyFill="1"/>
    <xf numFmtId="0" fontId="1" fillId="2" borderId="2" xfId="0" applyFont="1" applyFill="1" applyBorder="1" applyAlignment="1">
      <alignment horizontal="center"/>
    </xf>
    <xf numFmtId="0" fontId="5" fillId="0" borderId="0" xfId="0" applyFont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358140</xdr:colOff>
      <xdr:row>18</xdr:row>
      <xdr:rowOff>76200</xdr:rowOff>
    </xdr:from>
    <xdr:to>
      <xdr:col>13</xdr:col>
      <xdr:colOff>232806</xdr:colOff>
      <xdr:row>20</xdr:row>
      <xdr:rowOff>24809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B9BDF1-61FA-BC8C-A752-6C9BBC138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8600" y="3368040"/>
          <a:ext cx="2838846" cy="31436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274320</xdr:colOff>
      <xdr:row>21</xdr:row>
      <xdr:rowOff>0</xdr:rowOff>
    </xdr:from>
    <xdr:to>
      <xdr:col>15</xdr:col>
      <xdr:colOff>505576</xdr:colOff>
      <xdr:row>22</xdr:row>
      <xdr:rowOff>121963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97D086-B91F-7C57-6094-8C69A1EEF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13320" y="3840480"/>
          <a:ext cx="5382376" cy="304843"/>
        </a:xfrm>
        <a:prstGeom prst="rect">
          <a:avLst/>
        </a:prstGeom>
      </xdr:spPr>
    </xdr:pic>
    <xdr:clientData/>
  </xdr:twoCellAnchor>
  <xdr:twoCellAnchor editAs="oneCell">
    <xdr:from>
      <xdr:col>8</xdr:col>
      <xdr:colOff>281940</xdr:colOff>
      <xdr:row>18</xdr:row>
      <xdr:rowOff>167640</xdr:rowOff>
    </xdr:from>
    <xdr:to>
      <xdr:col>15</xdr:col>
      <xdr:colOff>522722</xdr:colOff>
      <xdr:row>20</xdr:row>
      <xdr:rowOff>87670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59AE567-5185-3AF3-B2CF-B1ED3CE35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0940" y="3459480"/>
          <a:ext cx="5391902" cy="28579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472440</xdr:colOff>
      <xdr:row>22</xdr:row>
      <xdr:rowOff>175260</xdr:rowOff>
    </xdr:from>
    <xdr:to>
      <xdr:col>13</xdr:col>
      <xdr:colOff>247799</xdr:colOff>
      <xdr:row>24</xdr:row>
      <xdr:rowOff>57185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810B34-DB09-1218-0F6C-8569350C5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5580" y="4198620"/>
          <a:ext cx="4220164" cy="247685"/>
        </a:xfrm>
        <a:prstGeom prst="rect">
          <a:avLst/>
        </a:prstGeom>
      </xdr:spPr>
    </xdr:pic>
    <xdr:clientData/>
  </xdr:twoCellAnchor>
  <xdr:twoCellAnchor>
    <xdr:from>
      <xdr:col>11</xdr:col>
      <xdr:colOff>1225826</xdr:colOff>
      <xdr:row>15</xdr:row>
      <xdr:rowOff>72886</xdr:rowOff>
    </xdr:from>
    <xdr:to>
      <xdr:col>13</xdr:col>
      <xdr:colOff>13252</xdr:colOff>
      <xdr:row>18</xdr:row>
      <xdr:rowOff>39756</xdr:rowOff>
    </xdr:to>
    <xdr:cxnSp macro="">
      <xdr:nvCxnSpPr>
        <xdr:cNvPr id="4" name="Straight Arrow Connector 3"/>
        <xdr:cNvCxnSpPr/>
      </xdr:nvCxnSpPr>
      <xdr:spPr>
        <a:xfrm flipV="1">
          <a:off x="9375913" y="2855843"/>
          <a:ext cx="1152939" cy="5234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6627</xdr:colOff>
      <xdr:row>16</xdr:row>
      <xdr:rowOff>172278</xdr:rowOff>
    </xdr:from>
    <xdr:to>
      <xdr:col>12</xdr:col>
      <xdr:colOff>1086679</xdr:colOff>
      <xdr:row>19</xdr:row>
      <xdr:rowOff>125896</xdr:rowOff>
    </xdr:to>
    <xdr:cxnSp macro="">
      <xdr:nvCxnSpPr>
        <xdr:cNvPr id="6" name="Straight Arrow Connector 5"/>
        <xdr:cNvCxnSpPr/>
      </xdr:nvCxnSpPr>
      <xdr:spPr>
        <a:xfrm flipV="1">
          <a:off x="9415670" y="3140765"/>
          <a:ext cx="1080052" cy="51020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68580</xdr:colOff>
      <xdr:row>18</xdr:row>
      <xdr:rowOff>167640</xdr:rowOff>
    </xdr:from>
    <xdr:to>
      <xdr:col>16</xdr:col>
      <xdr:colOff>407530</xdr:colOff>
      <xdr:row>20</xdr:row>
      <xdr:rowOff>49565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992C9B7-1833-C7E4-9EAC-954B21B3BD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7620" y="3459480"/>
          <a:ext cx="6220693" cy="2476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320040</xdr:colOff>
      <xdr:row>21</xdr:row>
      <xdr:rowOff>38100</xdr:rowOff>
    </xdr:from>
    <xdr:to>
      <xdr:col>11</xdr:col>
      <xdr:colOff>686194</xdr:colOff>
      <xdr:row>22</xdr:row>
      <xdr:rowOff>102905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6AED61-C096-C750-E1B5-EA6F63ECE8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55180" y="3878580"/>
          <a:ext cx="2819794" cy="2476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</xdr:colOff>
      <xdr:row>19</xdr:row>
      <xdr:rowOff>160020</xdr:rowOff>
    </xdr:from>
    <xdr:to>
      <xdr:col>6</xdr:col>
      <xdr:colOff>364125</xdr:colOff>
      <xdr:row>21</xdr:row>
      <xdr:rowOff>13366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0BBB64-5E76-66F0-04CA-13FCD9C357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94660" y="3634740"/>
          <a:ext cx="1933845" cy="2191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24</xdr:row>
      <xdr:rowOff>152400</xdr:rowOff>
    </xdr:from>
    <xdr:to>
      <xdr:col>3</xdr:col>
      <xdr:colOff>1063679</xdr:colOff>
      <xdr:row>26</xdr:row>
      <xdr:rowOff>129588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C77FFF8-67AE-EE84-3041-3D734EE838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" y="4541520"/>
          <a:ext cx="4934639" cy="34294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579120</xdr:colOff>
      <xdr:row>2</xdr:row>
      <xdr:rowOff>167640</xdr:rowOff>
    </xdr:from>
    <xdr:to>
      <xdr:col>12</xdr:col>
      <xdr:colOff>312893</xdr:colOff>
      <xdr:row>4</xdr:row>
      <xdr:rowOff>97196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DE5F57-28FD-EF3D-07E1-CDFF136B0E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18760" y="533400"/>
          <a:ext cx="3391373" cy="29531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7620</xdr:colOff>
      <xdr:row>16</xdr:row>
      <xdr:rowOff>169922</xdr:rowOff>
    </xdr:from>
    <xdr:to>
      <xdr:col>11</xdr:col>
      <xdr:colOff>220980</xdr:colOff>
      <xdr:row>18</xdr:row>
      <xdr:rowOff>19090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708C60-C4D0-D93C-66FE-8368638C82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9260" y="3096002"/>
          <a:ext cx="2994660" cy="21492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586741</xdr:colOff>
      <xdr:row>16</xdr:row>
      <xdr:rowOff>47006</xdr:rowOff>
    </xdr:from>
    <xdr:to>
      <xdr:col>11</xdr:col>
      <xdr:colOff>800101</xdr:colOff>
      <xdr:row>17</xdr:row>
      <xdr:rowOff>85758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A66382-79B4-BA95-303B-9C387F96A5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1" y="2973086"/>
          <a:ext cx="2278380" cy="22163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39757</xdr:colOff>
      <xdr:row>8</xdr:row>
      <xdr:rowOff>1988</xdr:rowOff>
    </xdr:from>
    <xdr:to>
      <xdr:col>11</xdr:col>
      <xdr:colOff>265582</xdr:colOff>
      <xdr:row>9</xdr:row>
      <xdr:rowOff>40864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DCEC37-FFAE-D692-565E-EB43DA61A9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7166" y="1486231"/>
          <a:ext cx="3273825" cy="224407"/>
        </a:xfrm>
        <a:prstGeom prst="rect">
          <a:avLst/>
        </a:prstGeom>
      </xdr:spPr>
    </xdr:pic>
    <xdr:clientData/>
  </xdr:twoCellAnchor>
  <xdr:twoCellAnchor>
    <xdr:from>
      <xdr:col>11</xdr:col>
      <xdr:colOff>271669</xdr:colOff>
      <xdr:row>2</xdr:row>
      <xdr:rowOff>178904</xdr:rowOff>
    </xdr:from>
    <xdr:to>
      <xdr:col>14</xdr:col>
      <xdr:colOff>761999</xdr:colOff>
      <xdr:row>9</xdr:row>
      <xdr:rowOff>26505</xdr:rowOff>
    </xdr:to>
    <xdr:cxnSp macro="">
      <xdr:nvCxnSpPr>
        <xdr:cNvPr id="4" name="Straight Arrow Connector 3"/>
        <xdr:cNvCxnSpPr/>
      </xdr:nvCxnSpPr>
      <xdr:spPr>
        <a:xfrm flipV="1">
          <a:off x="8097078" y="549965"/>
          <a:ext cx="2855843" cy="11463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594360</xdr:colOff>
      <xdr:row>18</xdr:row>
      <xdr:rowOff>160020</xdr:rowOff>
    </xdr:from>
    <xdr:to>
      <xdr:col>13</xdr:col>
      <xdr:colOff>126493</xdr:colOff>
      <xdr:row>20</xdr:row>
      <xdr:rowOff>32418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D6EADE-42C7-9C2B-6FC5-5D030ACEFC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3800" y="3451860"/>
          <a:ext cx="5468113" cy="238158"/>
        </a:xfrm>
        <a:prstGeom prst="rect">
          <a:avLst/>
        </a:prstGeom>
      </xdr:spPr>
    </xdr:pic>
    <xdr:clientData/>
  </xdr:twoCellAnchor>
  <xdr:twoCellAnchor>
    <xdr:from>
      <xdr:col>12</xdr:col>
      <xdr:colOff>228600</xdr:colOff>
      <xdr:row>3</xdr:row>
      <xdr:rowOff>167640</xdr:rowOff>
    </xdr:from>
    <xdr:to>
      <xdr:col>12</xdr:col>
      <xdr:colOff>2491740</xdr:colOff>
      <xdr:row>18</xdr:row>
      <xdr:rowOff>114300</xdr:rowOff>
    </xdr:to>
    <xdr:cxnSp macro="">
      <xdr:nvCxnSpPr>
        <xdr:cNvPr id="4" name="Straight Arrow Connector 3"/>
        <xdr:cNvCxnSpPr/>
      </xdr:nvCxnSpPr>
      <xdr:spPr>
        <a:xfrm flipV="1">
          <a:off x="10035540" y="716280"/>
          <a:ext cx="2263140" cy="26898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zoomScaleNormal="100" workbookViewId="0">
      <selection activeCell="L8" sqref="L8"/>
    </sheetView>
  </sheetViews>
  <sheetFormatPr defaultRowHeight="14.4" x14ac:dyDescent="0.3"/>
  <cols>
    <col min="1" max="1" width="9.5546875" bestFit="1" customWidth="1"/>
    <col min="2" max="2" width="15.77734375" bestFit="1" customWidth="1"/>
    <col min="3" max="3" width="15.33203125" bestFit="1" customWidth="1"/>
    <col min="4" max="4" width="9.77734375" bestFit="1" customWidth="1"/>
    <col min="5" max="5" width="6.77734375" bestFit="1" customWidth="1"/>
    <col min="6" max="6" width="11.109375" bestFit="1" customWidth="1"/>
    <col min="7" max="7" width="9.88671875" customWidth="1"/>
    <col min="10" max="10" width="13.21875" customWidth="1"/>
    <col min="11" max="11" width="14.33203125" bestFit="1" customWidth="1"/>
    <col min="12" max="12" width="11.5546875" customWidth="1"/>
    <col min="13" max="13" width="17.33203125" customWidth="1"/>
    <col min="14" max="14" width="12.109375" customWidth="1"/>
    <col min="15" max="15" width="11.5546875" customWidth="1"/>
    <col min="16" max="16" width="13.77734375" customWidth="1"/>
    <col min="17" max="17" width="11.554687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67</v>
      </c>
    </row>
    <row r="2" spans="1:14" x14ac:dyDescent="0.3">
      <c r="A2" s="2">
        <v>7</v>
      </c>
      <c r="B2" s="3" t="s">
        <v>32</v>
      </c>
      <c r="C2" s="3" t="s">
        <v>33</v>
      </c>
      <c r="D2" s="3" t="s">
        <v>34</v>
      </c>
      <c r="E2" s="3" t="s">
        <v>18</v>
      </c>
      <c r="F2" s="2" t="s">
        <v>14</v>
      </c>
      <c r="G2" s="4">
        <v>16553</v>
      </c>
    </row>
    <row r="3" spans="1:14" x14ac:dyDescent="0.3">
      <c r="A3" s="2">
        <v>8</v>
      </c>
      <c r="B3" s="3" t="s">
        <v>35</v>
      </c>
      <c r="C3" s="3" t="s">
        <v>36</v>
      </c>
      <c r="D3" s="3" t="s">
        <v>37</v>
      </c>
      <c r="E3" s="3" t="s">
        <v>27</v>
      </c>
      <c r="F3" s="2" t="s">
        <v>19</v>
      </c>
      <c r="G3" s="4">
        <v>8750</v>
      </c>
      <c r="J3" s="1" t="s">
        <v>0</v>
      </c>
      <c r="K3" s="1" t="s">
        <v>1</v>
      </c>
      <c r="L3" s="1" t="s">
        <v>3</v>
      </c>
      <c r="M3" s="1" t="s">
        <v>5</v>
      </c>
      <c r="N3" s="1" t="s">
        <v>67</v>
      </c>
    </row>
    <row r="4" spans="1:14" x14ac:dyDescent="0.3">
      <c r="A4" s="2">
        <v>3</v>
      </c>
      <c r="B4" s="3" t="s">
        <v>15</v>
      </c>
      <c r="C4" s="3" t="s">
        <v>16</v>
      </c>
      <c r="D4" s="3" t="s">
        <v>17</v>
      </c>
      <c r="E4" s="3" t="s">
        <v>18</v>
      </c>
      <c r="F4" s="2" t="s">
        <v>19</v>
      </c>
      <c r="G4" s="4">
        <v>17500</v>
      </c>
      <c r="J4" s="5">
        <f>LOOKUP(K4,B:B,A:A)</f>
        <v>1</v>
      </c>
      <c r="K4" s="3" t="s">
        <v>6</v>
      </c>
      <c r="L4" s="5" t="str">
        <f>LOOKUP(K4,$B$2:$B$21,$D$2:$D$21)</f>
        <v>Mumbai</v>
      </c>
      <c r="M4" s="5" t="str">
        <f>LOOKUP(K4,$B$2:$B$21,$F$2:$F$21)</f>
        <v>HR</v>
      </c>
      <c r="N4" s="5">
        <f>LOOKUP(K4,$B$2:$B$21,$G$2:$G$21)</f>
        <v>2000</v>
      </c>
    </row>
    <row r="5" spans="1:14" x14ac:dyDescent="0.3">
      <c r="A5" s="2">
        <v>1</v>
      </c>
      <c r="B5" s="3" t="s">
        <v>6</v>
      </c>
      <c r="C5" s="3" t="s">
        <v>7</v>
      </c>
      <c r="D5" s="3" t="s">
        <v>22</v>
      </c>
      <c r="E5" s="3" t="s">
        <v>8</v>
      </c>
      <c r="F5" s="2" t="s">
        <v>9</v>
      </c>
      <c r="G5" s="4">
        <v>2000</v>
      </c>
      <c r="J5" s="5">
        <f t="shared" ref="J5:J10" si="0">LOOKUP(K5,B:B,A:A)</f>
        <v>14</v>
      </c>
      <c r="K5" s="3" t="s">
        <v>50</v>
      </c>
      <c r="L5" s="5" t="str">
        <f t="shared" ref="L5:L10" si="1">LOOKUP(K5,$B$2:$B$21,$D$2:$D$21)</f>
        <v>Kolkatta</v>
      </c>
      <c r="M5" s="5" t="str">
        <f t="shared" ref="M5:M10" si="2">LOOKUP(K5,$B$2:$B$21,$F$2:$F$21)</f>
        <v>Finance</v>
      </c>
      <c r="N5" s="5">
        <f t="shared" ref="N5:N10" si="3">LOOKUP(K5,$B$2:$B$21,$G$2:$G$21)</f>
        <v>5500</v>
      </c>
    </row>
    <row r="6" spans="1:14" x14ac:dyDescent="0.3">
      <c r="A6" s="2">
        <v>13</v>
      </c>
      <c r="B6" s="3" t="s">
        <v>48</v>
      </c>
      <c r="C6" s="3" t="s">
        <v>49</v>
      </c>
      <c r="D6" s="3" t="s">
        <v>22</v>
      </c>
      <c r="E6" s="3" t="s">
        <v>8</v>
      </c>
      <c r="F6" s="2" t="s">
        <v>9</v>
      </c>
      <c r="G6" s="4">
        <v>6557</v>
      </c>
      <c r="J6" s="5">
        <f t="shared" si="0"/>
        <v>3</v>
      </c>
      <c r="K6" s="3" t="s">
        <v>15</v>
      </c>
      <c r="L6" s="5" t="str">
        <f t="shared" si="1"/>
        <v>Chennai</v>
      </c>
      <c r="M6" s="5" t="str">
        <f t="shared" si="2"/>
        <v>Sales</v>
      </c>
      <c r="N6" s="5">
        <f t="shared" si="3"/>
        <v>17500</v>
      </c>
    </row>
    <row r="7" spans="1:14" x14ac:dyDescent="0.3">
      <c r="A7" s="2">
        <v>11</v>
      </c>
      <c r="B7" s="3" t="s">
        <v>43</v>
      </c>
      <c r="C7" s="3" t="s">
        <v>44</v>
      </c>
      <c r="D7" s="3" t="s">
        <v>45</v>
      </c>
      <c r="E7" s="3" t="s">
        <v>18</v>
      </c>
      <c r="F7" s="2" t="s">
        <v>9</v>
      </c>
      <c r="G7" s="4">
        <v>15000</v>
      </c>
      <c r="J7" s="5">
        <f t="shared" si="0"/>
        <v>18</v>
      </c>
      <c r="K7" s="3" t="s">
        <v>59</v>
      </c>
      <c r="L7" s="5" t="str">
        <f>LOOKUP(K7,$B$2:$B$21,$D$2:$D$21)</f>
        <v>Pune</v>
      </c>
      <c r="M7" s="5" t="str">
        <f t="shared" si="2"/>
        <v>Sales</v>
      </c>
      <c r="N7" s="5">
        <f t="shared" si="3"/>
        <v>18000</v>
      </c>
    </row>
    <row r="8" spans="1:14" x14ac:dyDescent="0.3">
      <c r="A8" s="2">
        <v>9</v>
      </c>
      <c r="B8" s="3" t="s">
        <v>38</v>
      </c>
      <c r="C8" s="3" t="s">
        <v>39</v>
      </c>
      <c r="D8" s="3" t="s">
        <v>40</v>
      </c>
      <c r="E8" s="3" t="s">
        <v>18</v>
      </c>
      <c r="F8" s="2" t="s">
        <v>9</v>
      </c>
      <c r="G8" s="4">
        <v>13000</v>
      </c>
      <c r="J8" s="5">
        <f t="shared" si="0"/>
        <v>17</v>
      </c>
      <c r="K8" s="3" t="s">
        <v>57</v>
      </c>
      <c r="L8" s="5" t="str">
        <f t="shared" si="1"/>
        <v>Chennai</v>
      </c>
      <c r="M8" s="5" t="str">
        <f t="shared" si="2"/>
        <v>IT</v>
      </c>
      <c r="N8" s="5">
        <f t="shared" si="3"/>
        <v>6557</v>
      </c>
    </row>
    <row r="9" spans="1:14" x14ac:dyDescent="0.3">
      <c r="A9" s="2">
        <v>4</v>
      </c>
      <c r="B9" s="3" t="s">
        <v>20</v>
      </c>
      <c r="C9" s="3" t="s">
        <v>21</v>
      </c>
      <c r="D9" s="3" t="s">
        <v>22</v>
      </c>
      <c r="E9" s="3" t="s">
        <v>8</v>
      </c>
      <c r="F9" s="2" t="s">
        <v>23</v>
      </c>
      <c r="G9" s="4">
        <v>6563</v>
      </c>
      <c r="J9" s="5">
        <f t="shared" si="0"/>
        <v>3</v>
      </c>
      <c r="K9" s="3" t="s">
        <v>15</v>
      </c>
      <c r="L9" s="5" t="str">
        <f t="shared" si="1"/>
        <v>Chennai</v>
      </c>
      <c r="M9" s="5" t="str">
        <f t="shared" si="2"/>
        <v>Sales</v>
      </c>
      <c r="N9" s="5">
        <f t="shared" si="3"/>
        <v>17500</v>
      </c>
    </row>
    <row r="10" spans="1:14" x14ac:dyDescent="0.3">
      <c r="A10" s="2">
        <v>20</v>
      </c>
      <c r="B10" s="3" t="s">
        <v>64</v>
      </c>
      <c r="C10" s="3" t="s">
        <v>65</v>
      </c>
      <c r="D10" s="3" t="s">
        <v>66</v>
      </c>
      <c r="E10" s="3" t="s">
        <v>18</v>
      </c>
      <c r="F10" s="2" t="s">
        <v>28</v>
      </c>
      <c r="G10" s="4">
        <v>7509</v>
      </c>
      <c r="J10" s="5">
        <f t="shared" si="0"/>
        <v>19</v>
      </c>
      <c r="K10" s="3" t="s">
        <v>62</v>
      </c>
      <c r="L10" s="5" t="str">
        <f t="shared" si="1"/>
        <v>Kolkatta</v>
      </c>
      <c r="M10" s="5" t="str">
        <f t="shared" si="2"/>
        <v>Finance</v>
      </c>
      <c r="N10" s="5">
        <f t="shared" si="3"/>
        <v>20000</v>
      </c>
    </row>
    <row r="11" spans="1:14" x14ac:dyDescent="0.3">
      <c r="A11" s="2">
        <v>5</v>
      </c>
      <c r="B11" s="3" t="s">
        <v>24</v>
      </c>
      <c r="C11" s="3" t="s">
        <v>25</v>
      </c>
      <c r="D11" s="3" t="s">
        <v>26</v>
      </c>
      <c r="E11" s="3" t="s">
        <v>27</v>
      </c>
      <c r="F11" s="2" t="s">
        <v>28</v>
      </c>
      <c r="G11" s="4">
        <v>10000</v>
      </c>
    </row>
    <row r="12" spans="1:14" x14ac:dyDescent="0.3">
      <c r="A12" s="2">
        <v>18</v>
      </c>
      <c r="B12" s="3" t="s">
        <v>59</v>
      </c>
      <c r="C12" s="3" t="s">
        <v>60</v>
      </c>
      <c r="D12" s="3" t="s">
        <v>61</v>
      </c>
      <c r="E12" s="3" t="s">
        <v>8</v>
      </c>
      <c r="F12" s="2" t="s">
        <v>19</v>
      </c>
      <c r="G12" s="4">
        <v>18000</v>
      </c>
    </row>
    <row r="13" spans="1:14" x14ac:dyDescent="0.3">
      <c r="A13" s="2">
        <v>6</v>
      </c>
      <c r="B13" s="3" t="s">
        <v>29</v>
      </c>
      <c r="C13" s="3" t="s">
        <v>30</v>
      </c>
      <c r="D13" s="3" t="s">
        <v>31</v>
      </c>
      <c r="E13" s="3" t="s">
        <v>13</v>
      </c>
      <c r="F13" s="2" t="s">
        <v>9</v>
      </c>
      <c r="G13" s="4">
        <v>16500</v>
      </c>
      <c r="L13" t="s">
        <v>132</v>
      </c>
    </row>
    <row r="14" spans="1:14" x14ac:dyDescent="0.3">
      <c r="A14" s="2">
        <v>14</v>
      </c>
      <c r="B14" s="3" t="s">
        <v>50</v>
      </c>
      <c r="C14" s="3" t="s">
        <v>51</v>
      </c>
      <c r="D14" s="3" t="s">
        <v>37</v>
      </c>
      <c r="E14" s="3" t="s">
        <v>27</v>
      </c>
      <c r="F14" s="2" t="s">
        <v>23</v>
      </c>
      <c r="G14" s="4">
        <v>5500</v>
      </c>
    </row>
    <row r="15" spans="1:14" x14ac:dyDescent="0.3">
      <c r="A15" s="2">
        <v>19</v>
      </c>
      <c r="B15" s="3" t="s">
        <v>62</v>
      </c>
      <c r="C15" s="3" t="s">
        <v>63</v>
      </c>
      <c r="D15" s="3" t="s">
        <v>37</v>
      </c>
      <c r="E15" s="3" t="s">
        <v>27</v>
      </c>
      <c r="F15" s="2" t="s">
        <v>23</v>
      </c>
      <c r="G15" s="4">
        <v>20000</v>
      </c>
      <c r="L15" t="str">
        <f ca="1">_xlfn.FORMULATEXT(L4)</f>
        <v>=LOOKUP(K4,$B$2:$B$21,$D$2:$D$21)</v>
      </c>
    </row>
    <row r="16" spans="1:14" x14ac:dyDescent="0.3">
      <c r="A16" s="2">
        <v>15</v>
      </c>
      <c r="B16" s="3" t="s">
        <v>52</v>
      </c>
      <c r="C16" s="3" t="s">
        <v>53</v>
      </c>
      <c r="D16" s="3" t="s">
        <v>54</v>
      </c>
      <c r="E16" s="3" t="s">
        <v>27</v>
      </c>
      <c r="F16" s="2" t="s">
        <v>28</v>
      </c>
      <c r="G16" s="4">
        <v>12000</v>
      </c>
    </row>
    <row r="17" spans="1:7" x14ac:dyDescent="0.3">
      <c r="A17" s="2">
        <v>16</v>
      </c>
      <c r="B17" s="3" t="s">
        <v>55</v>
      </c>
      <c r="C17" s="3" t="s">
        <v>56</v>
      </c>
      <c r="D17" s="3" t="s">
        <v>31</v>
      </c>
      <c r="E17" s="3" t="s">
        <v>13</v>
      </c>
      <c r="F17" s="2" t="s">
        <v>9</v>
      </c>
      <c r="G17" s="4">
        <v>8750</v>
      </c>
    </row>
    <row r="18" spans="1:7" x14ac:dyDescent="0.3">
      <c r="A18" s="2">
        <v>10</v>
      </c>
      <c r="B18" s="3" t="s">
        <v>41</v>
      </c>
      <c r="C18" s="3" t="s">
        <v>42</v>
      </c>
      <c r="D18" s="3" t="s">
        <v>17</v>
      </c>
      <c r="E18" s="3" t="s">
        <v>13</v>
      </c>
      <c r="F18" s="2" t="s">
        <v>28</v>
      </c>
      <c r="G18" s="4">
        <v>10000</v>
      </c>
    </row>
    <row r="19" spans="1:7" x14ac:dyDescent="0.3">
      <c r="A19" s="2">
        <v>12</v>
      </c>
      <c r="B19" s="3" t="s">
        <v>46</v>
      </c>
      <c r="C19" s="3" t="s">
        <v>47</v>
      </c>
      <c r="D19" s="3" t="s">
        <v>22</v>
      </c>
      <c r="E19" s="3" t="s">
        <v>8</v>
      </c>
      <c r="F19" s="2" t="s">
        <v>14</v>
      </c>
      <c r="G19" s="4">
        <v>8750</v>
      </c>
    </row>
    <row r="20" spans="1:7" x14ac:dyDescent="0.3">
      <c r="A20" s="2">
        <v>2</v>
      </c>
      <c r="B20" s="3" t="s">
        <v>10</v>
      </c>
      <c r="C20" s="3" t="s">
        <v>11</v>
      </c>
      <c r="D20" s="3" t="s">
        <v>12</v>
      </c>
      <c r="E20" s="3" t="s">
        <v>13</v>
      </c>
      <c r="F20" s="2" t="s">
        <v>14</v>
      </c>
      <c r="G20" s="4">
        <v>4500</v>
      </c>
    </row>
    <row r="21" spans="1:7" x14ac:dyDescent="0.3">
      <c r="A21" s="2">
        <v>17</v>
      </c>
      <c r="B21" s="3" t="s">
        <v>57</v>
      </c>
      <c r="C21" s="3" t="s">
        <v>58</v>
      </c>
      <c r="D21" s="3" t="s">
        <v>17</v>
      </c>
      <c r="E21" s="3" t="s">
        <v>13</v>
      </c>
      <c r="F21" s="2" t="s">
        <v>14</v>
      </c>
      <c r="G21" s="4">
        <v>6557</v>
      </c>
    </row>
  </sheetData>
  <autoFilter ref="A1:G21">
    <sortState ref="A2:G21">
      <sortCondition ref="B1:B21"/>
    </sortState>
  </autoFilter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zoomScaleNormal="100" workbookViewId="0">
      <selection activeCell="M4" sqref="M4:M12"/>
    </sheetView>
  </sheetViews>
  <sheetFormatPr defaultRowHeight="14.4" x14ac:dyDescent="0.3"/>
  <cols>
    <col min="1" max="1" width="10.6640625" customWidth="1"/>
    <col min="2" max="2" width="17.5546875" customWidth="1"/>
    <col min="3" max="3" width="17.109375" customWidth="1"/>
    <col min="4" max="4" width="11.21875" customWidth="1"/>
    <col min="5" max="5" width="15.44140625" customWidth="1"/>
    <col min="6" max="6" width="11.5546875" customWidth="1"/>
    <col min="12" max="12" width="15" customWidth="1"/>
    <col min="13" max="13" width="44.88671875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67</v>
      </c>
    </row>
    <row r="2" spans="1:13" x14ac:dyDescent="0.3">
      <c r="A2" s="2">
        <v>1</v>
      </c>
      <c r="B2" s="3" t="s">
        <v>6</v>
      </c>
      <c r="C2" s="3" t="s">
        <v>7</v>
      </c>
      <c r="D2" s="3" t="s">
        <v>22</v>
      </c>
      <c r="E2" s="2" t="s">
        <v>9</v>
      </c>
      <c r="F2" s="4">
        <v>2000</v>
      </c>
    </row>
    <row r="3" spans="1:13" x14ac:dyDescent="0.3">
      <c r="A3" s="2">
        <v>2</v>
      </c>
      <c r="B3" s="3" t="s">
        <v>10</v>
      </c>
      <c r="C3" s="3" t="s">
        <v>11</v>
      </c>
      <c r="D3" s="3" t="s">
        <v>12</v>
      </c>
      <c r="E3" s="2" t="s">
        <v>14</v>
      </c>
      <c r="F3" s="4">
        <v>4500</v>
      </c>
      <c r="L3" s="1" t="s">
        <v>107</v>
      </c>
      <c r="M3" s="1" t="s">
        <v>67</v>
      </c>
    </row>
    <row r="4" spans="1:13" x14ac:dyDescent="0.3">
      <c r="A4" s="2">
        <v>3</v>
      </c>
      <c r="B4" s="3" t="s">
        <v>15</v>
      </c>
      <c r="C4" s="3" t="s">
        <v>16</v>
      </c>
      <c r="D4" s="3" t="s">
        <v>17</v>
      </c>
      <c r="E4" s="2" t="s">
        <v>19</v>
      </c>
      <c r="F4" s="4">
        <v>17500</v>
      </c>
      <c r="L4" s="2">
        <v>5</v>
      </c>
      <c r="M4">
        <f>IF(ISNUMBER(L4),VLOOKUP(L4,$A$2:$F$21,6,0),VLOOKUP(L4,$B$2:$F$21,5,0))</f>
        <v>10000</v>
      </c>
    </row>
    <row r="5" spans="1:13" x14ac:dyDescent="0.3">
      <c r="A5" s="2">
        <v>4</v>
      </c>
      <c r="B5" s="3" t="s">
        <v>20</v>
      </c>
      <c r="C5" s="3" t="s">
        <v>21</v>
      </c>
      <c r="D5" s="3" t="s">
        <v>22</v>
      </c>
      <c r="E5" s="2" t="s">
        <v>23</v>
      </c>
      <c r="F5" s="4">
        <v>6563</v>
      </c>
      <c r="L5" s="3" t="s">
        <v>15</v>
      </c>
      <c r="M5">
        <f t="shared" ref="M5:M12" si="0">IF(ISNUMBER(L5),VLOOKUP(L5,$A$2:$F$21,6,0),VLOOKUP(L5,$B$2:$F$21,5,0))</f>
        <v>17500</v>
      </c>
    </row>
    <row r="6" spans="1:13" x14ac:dyDescent="0.3">
      <c r="A6" s="2">
        <v>5</v>
      </c>
      <c r="B6" s="3" t="s">
        <v>24</v>
      </c>
      <c r="C6" s="3" t="s">
        <v>25</v>
      </c>
      <c r="D6" s="3" t="s">
        <v>26</v>
      </c>
      <c r="E6" s="2" t="s">
        <v>28</v>
      </c>
      <c r="F6" s="4">
        <v>10000</v>
      </c>
      <c r="L6" s="2">
        <v>6</v>
      </c>
      <c r="M6">
        <f t="shared" si="0"/>
        <v>16500</v>
      </c>
    </row>
    <row r="7" spans="1:13" x14ac:dyDescent="0.3">
      <c r="A7" s="2">
        <v>6</v>
      </c>
      <c r="B7" s="3" t="s">
        <v>29</v>
      </c>
      <c r="C7" s="3" t="s">
        <v>30</v>
      </c>
      <c r="D7" s="3" t="s">
        <v>31</v>
      </c>
      <c r="E7" s="2" t="s">
        <v>9</v>
      </c>
      <c r="F7" s="4">
        <v>16500</v>
      </c>
      <c r="L7" s="3" t="s">
        <v>35</v>
      </c>
      <c r="M7">
        <f t="shared" si="0"/>
        <v>8750</v>
      </c>
    </row>
    <row r="8" spans="1:13" x14ac:dyDescent="0.3">
      <c r="A8" s="2">
        <v>7</v>
      </c>
      <c r="B8" s="3" t="s">
        <v>32</v>
      </c>
      <c r="C8" s="3" t="s">
        <v>33</v>
      </c>
      <c r="D8" s="3" t="s">
        <v>34</v>
      </c>
      <c r="E8" s="2" t="s">
        <v>14</v>
      </c>
      <c r="F8" s="4">
        <v>16553</v>
      </c>
      <c r="L8" s="2">
        <v>10</v>
      </c>
      <c r="M8">
        <f t="shared" si="0"/>
        <v>10000</v>
      </c>
    </row>
    <row r="9" spans="1:13" x14ac:dyDescent="0.3">
      <c r="A9" s="2">
        <v>8</v>
      </c>
      <c r="B9" s="3" t="s">
        <v>35</v>
      </c>
      <c r="C9" s="3" t="s">
        <v>36</v>
      </c>
      <c r="D9" s="3" t="s">
        <v>37</v>
      </c>
      <c r="E9" s="2" t="s">
        <v>19</v>
      </c>
      <c r="F9" s="4">
        <v>8750</v>
      </c>
      <c r="L9" s="3" t="s">
        <v>46</v>
      </c>
      <c r="M9">
        <f t="shared" si="0"/>
        <v>8750</v>
      </c>
    </row>
    <row r="10" spans="1:13" x14ac:dyDescent="0.3">
      <c r="A10" s="2">
        <v>9</v>
      </c>
      <c r="B10" s="3" t="s">
        <v>38</v>
      </c>
      <c r="C10" s="3" t="s">
        <v>39</v>
      </c>
      <c r="D10" s="3" t="s">
        <v>40</v>
      </c>
      <c r="E10" s="2" t="s">
        <v>9</v>
      </c>
      <c r="F10" s="4">
        <v>13000</v>
      </c>
      <c r="L10" s="2">
        <v>14</v>
      </c>
      <c r="M10">
        <f t="shared" si="0"/>
        <v>5500</v>
      </c>
    </row>
    <row r="11" spans="1:13" x14ac:dyDescent="0.3">
      <c r="A11" s="2">
        <v>10</v>
      </c>
      <c r="B11" s="3" t="s">
        <v>41</v>
      </c>
      <c r="C11" s="3" t="s">
        <v>42</v>
      </c>
      <c r="D11" s="3" t="s">
        <v>17</v>
      </c>
      <c r="E11" s="2" t="s">
        <v>28</v>
      </c>
      <c r="F11" s="4">
        <v>10000</v>
      </c>
      <c r="L11" s="3" t="s">
        <v>50</v>
      </c>
      <c r="M11">
        <f t="shared" si="0"/>
        <v>5500</v>
      </c>
    </row>
    <row r="12" spans="1:13" x14ac:dyDescent="0.3">
      <c r="A12" s="2">
        <v>11</v>
      </c>
      <c r="B12" s="3" t="s">
        <v>43</v>
      </c>
      <c r="C12" s="3" t="s">
        <v>44</v>
      </c>
      <c r="D12" s="3" t="s">
        <v>45</v>
      </c>
      <c r="E12" s="2" t="s">
        <v>9</v>
      </c>
      <c r="F12" s="4">
        <v>15000</v>
      </c>
      <c r="L12" s="2">
        <v>18</v>
      </c>
      <c r="M12">
        <f t="shared" si="0"/>
        <v>18000</v>
      </c>
    </row>
    <row r="13" spans="1:13" x14ac:dyDescent="0.3">
      <c r="A13" s="2">
        <v>12</v>
      </c>
      <c r="B13" s="3" t="s">
        <v>46</v>
      </c>
      <c r="C13" s="3" t="s">
        <v>47</v>
      </c>
      <c r="D13" s="3" t="s">
        <v>22</v>
      </c>
      <c r="E13" s="2" t="s">
        <v>14</v>
      </c>
      <c r="F13" s="4">
        <v>8750</v>
      </c>
    </row>
    <row r="14" spans="1:13" x14ac:dyDescent="0.3">
      <c r="A14" s="2">
        <v>13</v>
      </c>
      <c r="B14" s="3" t="s">
        <v>48</v>
      </c>
      <c r="C14" s="3" t="s">
        <v>49</v>
      </c>
      <c r="D14" s="3" t="s">
        <v>22</v>
      </c>
      <c r="E14" s="2" t="s">
        <v>9</v>
      </c>
      <c r="F14" s="4">
        <v>6557</v>
      </c>
    </row>
    <row r="15" spans="1:13" x14ac:dyDescent="0.3">
      <c r="A15" s="2">
        <v>14</v>
      </c>
      <c r="B15" s="3" t="s">
        <v>50</v>
      </c>
      <c r="C15" s="3" t="s">
        <v>51</v>
      </c>
      <c r="D15" s="3" t="s">
        <v>37</v>
      </c>
      <c r="E15" s="2" t="s">
        <v>23</v>
      </c>
      <c r="F15" s="4">
        <v>5500</v>
      </c>
    </row>
    <row r="16" spans="1:13" x14ac:dyDescent="0.3">
      <c r="A16" s="2">
        <v>15</v>
      </c>
      <c r="B16" s="3" t="s">
        <v>52</v>
      </c>
      <c r="C16" s="3" t="s">
        <v>53</v>
      </c>
      <c r="D16" s="3" t="s">
        <v>54</v>
      </c>
      <c r="E16" s="2" t="s">
        <v>28</v>
      </c>
      <c r="F16" s="4">
        <v>12000</v>
      </c>
    </row>
    <row r="17" spans="1:10" x14ac:dyDescent="0.3">
      <c r="A17" s="2">
        <v>16</v>
      </c>
      <c r="B17" s="3" t="s">
        <v>55</v>
      </c>
      <c r="C17" s="3" t="s">
        <v>56</v>
      </c>
      <c r="D17" s="3" t="s">
        <v>31</v>
      </c>
      <c r="E17" s="2" t="s">
        <v>9</v>
      </c>
      <c r="F17" s="4">
        <v>8750</v>
      </c>
      <c r="J17" t="s">
        <v>118</v>
      </c>
    </row>
    <row r="18" spans="1:10" x14ac:dyDescent="0.3">
      <c r="A18" s="2">
        <v>17</v>
      </c>
      <c r="B18" s="3" t="s">
        <v>57</v>
      </c>
      <c r="C18" s="3" t="s">
        <v>58</v>
      </c>
      <c r="D18" s="3" t="s">
        <v>17</v>
      </c>
      <c r="E18" s="2" t="s">
        <v>14</v>
      </c>
      <c r="F18" s="4">
        <v>6557</v>
      </c>
      <c r="J18" t="s">
        <v>121</v>
      </c>
    </row>
    <row r="19" spans="1:10" x14ac:dyDescent="0.3">
      <c r="A19" s="2">
        <v>18</v>
      </c>
      <c r="B19" s="3" t="s">
        <v>59</v>
      </c>
      <c r="C19" s="3" t="s">
        <v>60</v>
      </c>
      <c r="D19" s="3" t="s">
        <v>61</v>
      </c>
      <c r="E19" s="2" t="s">
        <v>19</v>
      </c>
      <c r="F19" s="4">
        <v>18000</v>
      </c>
    </row>
    <row r="20" spans="1:10" x14ac:dyDescent="0.3">
      <c r="A20" s="2">
        <v>19</v>
      </c>
      <c r="B20" s="3" t="s">
        <v>62</v>
      </c>
      <c r="C20" s="3" t="s">
        <v>63</v>
      </c>
      <c r="D20" s="3" t="s">
        <v>37</v>
      </c>
      <c r="E20" s="2" t="s">
        <v>23</v>
      </c>
      <c r="F20" s="4">
        <v>20000</v>
      </c>
    </row>
    <row r="21" spans="1:10" x14ac:dyDescent="0.3">
      <c r="A21" s="2">
        <v>20</v>
      </c>
      <c r="B21" s="3" t="s">
        <v>64</v>
      </c>
      <c r="C21" s="3" t="s">
        <v>65</v>
      </c>
      <c r="D21" s="3" t="s">
        <v>66</v>
      </c>
      <c r="E21" s="2" t="s">
        <v>28</v>
      </c>
      <c r="F21" s="4">
        <v>7509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zoomScale="85" zoomScaleNormal="85" workbookViewId="0">
      <selection activeCell="Q4" sqref="Q4:Q10"/>
    </sheetView>
  </sheetViews>
  <sheetFormatPr defaultRowHeight="14.4" x14ac:dyDescent="0.3"/>
  <cols>
    <col min="1" max="1" width="9.5546875" bestFit="1" customWidth="1"/>
    <col min="2" max="2" width="20.5546875" customWidth="1"/>
    <col min="3" max="3" width="18.77734375" customWidth="1"/>
    <col min="4" max="4" width="12.77734375" customWidth="1"/>
    <col min="5" max="5" width="13" customWidth="1"/>
    <col min="6" max="6" width="13.109375" customWidth="1"/>
    <col min="12" max="12" width="8" bestFit="1" customWidth="1"/>
    <col min="13" max="13" width="11.109375" customWidth="1"/>
    <col min="14" max="14" width="14.33203125" bestFit="1" customWidth="1"/>
    <col min="15" max="15" width="15" customWidth="1"/>
    <col min="16" max="16" width="13" customWidth="1"/>
    <col min="17" max="17" width="10.88671875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67</v>
      </c>
    </row>
    <row r="2" spans="1:17" x14ac:dyDescent="0.3">
      <c r="A2" s="2">
        <v>1</v>
      </c>
      <c r="B2" s="3" t="s">
        <v>6</v>
      </c>
      <c r="C2" s="3" t="s">
        <v>7</v>
      </c>
      <c r="D2" s="3" t="s">
        <v>22</v>
      </c>
      <c r="E2" s="3" t="s">
        <v>8</v>
      </c>
      <c r="F2" s="2" t="s">
        <v>9</v>
      </c>
      <c r="G2" s="4">
        <v>2000</v>
      </c>
    </row>
    <row r="3" spans="1:17" x14ac:dyDescent="0.3">
      <c r="A3" s="2">
        <v>2</v>
      </c>
      <c r="B3" s="3" t="s">
        <v>10</v>
      </c>
      <c r="C3" s="3" t="s">
        <v>11</v>
      </c>
      <c r="D3" s="3" t="s">
        <v>12</v>
      </c>
      <c r="E3" s="3" t="s">
        <v>13</v>
      </c>
      <c r="F3" s="2" t="s">
        <v>14</v>
      </c>
      <c r="G3" s="4">
        <v>4500</v>
      </c>
      <c r="M3" s="1" t="s">
        <v>0</v>
      </c>
      <c r="N3" s="1" t="s">
        <v>1</v>
      </c>
      <c r="O3" s="1" t="s">
        <v>3</v>
      </c>
      <c r="P3" s="1" t="s">
        <v>5</v>
      </c>
      <c r="Q3" s="1" t="s">
        <v>67</v>
      </c>
    </row>
    <row r="4" spans="1:17" x14ac:dyDescent="0.3">
      <c r="A4" s="2">
        <v>3</v>
      </c>
      <c r="B4" s="3" t="s">
        <v>15</v>
      </c>
      <c r="C4" s="3" t="s">
        <v>16</v>
      </c>
      <c r="D4" s="3" t="s">
        <v>17</v>
      </c>
      <c r="E4" s="3" t="s">
        <v>18</v>
      </c>
      <c r="F4" s="2" t="s">
        <v>19</v>
      </c>
      <c r="G4" s="4">
        <v>17500</v>
      </c>
      <c r="N4" s="3" t="s">
        <v>6</v>
      </c>
      <c r="O4" t="str">
        <f>INDEX($B$2:$G$21,MATCH($N4,$B$2:$B$21,0),MATCH(O$3,$B$1:$G$1,0))</f>
        <v>Mumbai</v>
      </c>
      <c r="P4" t="str">
        <f>INDEX($A$2:$G$21,MATCH($N4,$B$2:$B$21,0),MATCH(P$3,$A$1:$G$1))</f>
        <v>HR</v>
      </c>
      <c r="Q4">
        <f>INDEX($A$2:$G$21,MATCH($N4,$B$2:$B$21,0),MATCH(Q$3,$A$1:$G$1,0))</f>
        <v>2000</v>
      </c>
    </row>
    <row r="5" spans="1:17" x14ac:dyDescent="0.3">
      <c r="A5" s="2">
        <v>4</v>
      </c>
      <c r="B5" s="3" t="s">
        <v>20</v>
      </c>
      <c r="C5" s="3" t="s">
        <v>21</v>
      </c>
      <c r="D5" s="3" t="s">
        <v>22</v>
      </c>
      <c r="E5" s="3" t="s">
        <v>8</v>
      </c>
      <c r="F5" s="2" t="s">
        <v>23</v>
      </c>
      <c r="G5" s="4">
        <v>6563</v>
      </c>
      <c r="N5" s="3" t="s">
        <v>50</v>
      </c>
      <c r="O5" t="str">
        <f t="shared" ref="O5:O10" si="0">INDEX($B$2:$G$21,MATCH($N5,$B$2:$B$21,0),MATCH(O$3,$B$1:$G$1,0))</f>
        <v>Kolkatta</v>
      </c>
      <c r="P5" t="str">
        <f t="shared" ref="P5:P10" si="1">INDEX($A$2:$G$21,MATCH($N5,$B$2:$B$21,0),MATCH(P$3,$A$1:$G$1))</f>
        <v>Finance</v>
      </c>
      <c r="Q5">
        <f t="shared" ref="Q5:Q10" si="2">INDEX($A$2:$G$21,MATCH($N5,$B$2:$B$21,0),MATCH(Q$3,$A$1:$G$1,0))</f>
        <v>5500</v>
      </c>
    </row>
    <row r="6" spans="1:17" x14ac:dyDescent="0.3">
      <c r="A6" s="2">
        <v>5</v>
      </c>
      <c r="B6" s="3" t="s">
        <v>24</v>
      </c>
      <c r="C6" s="3" t="s">
        <v>25</v>
      </c>
      <c r="D6" s="3" t="s">
        <v>26</v>
      </c>
      <c r="E6" s="3" t="s">
        <v>27</v>
      </c>
      <c r="F6" s="2" t="s">
        <v>28</v>
      </c>
      <c r="G6" s="4">
        <v>10000</v>
      </c>
      <c r="N6" s="3" t="s">
        <v>15</v>
      </c>
      <c r="O6" t="str">
        <f t="shared" si="0"/>
        <v>Chennai</v>
      </c>
      <c r="P6" t="str">
        <f t="shared" si="1"/>
        <v>Sales</v>
      </c>
      <c r="Q6">
        <f t="shared" si="2"/>
        <v>17500</v>
      </c>
    </row>
    <row r="7" spans="1:17" x14ac:dyDescent="0.3">
      <c r="A7" s="2">
        <v>6</v>
      </c>
      <c r="B7" s="3" t="s">
        <v>29</v>
      </c>
      <c r="C7" s="3" t="s">
        <v>30</v>
      </c>
      <c r="D7" s="3" t="s">
        <v>31</v>
      </c>
      <c r="E7" s="3" t="s">
        <v>13</v>
      </c>
      <c r="F7" s="2" t="s">
        <v>9</v>
      </c>
      <c r="G7" s="4">
        <v>16500</v>
      </c>
      <c r="N7" s="3" t="s">
        <v>59</v>
      </c>
      <c r="O7" t="str">
        <f t="shared" si="0"/>
        <v>Pune</v>
      </c>
      <c r="P7" t="str">
        <f t="shared" si="1"/>
        <v>Sales</v>
      </c>
      <c r="Q7">
        <f t="shared" si="2"/>
        <v>18000</v>
      </c>
    </row>
    <row r="8" spans="1:17" x14ac:dyDescent="0.3">
      <c r="A8" s="2">
        <v>7</v>
      </c>
      <c r="B8" s="3" t="s">
        <v>32</v>
      </c>
      <c r="C8" s="3" t="s">
        <v>33</v>
      </c>
      <c r="D8" s="3" t="s">
        <v>34</v>
      </c>
      <c r="E8" s="3" t="s">
        <v>18</v>
      </c>
      <c r="F8" s="2" t="s">
        <v>14</v>
      </c>
      <c r="G8" s="4">
        <v>16553</v>
      </c>
      <c r="N8" s="3" t="s">
        <v>57</v>
      </c>
      <c r="O8" t="str">
        <f t="shared" si="0"/>
        <v>Chennai</v>
      </c>
      <c r="P8" t="str">
        <f t="shared" si="1"/>
        <v>IT</v>
      </c>
      <c r="Q8">
        <f t="shared" si="2"/>
        <v>6557</v>
      </c>
    </row>
    <row r="9" spans="1:17" x14ac:dyDescent="0.3">
      <c r="A9" s="2">
        <v>8</v>
      </c>
      <c r="B9" s="3" t="s">
        <v>35</v>
      </c>
      <c r="C9" s="3" t="s">
        <v>36</v>
      </c>
      <c r="D9" s="3" t="s">
        <v>37</v>
      </c>
      <c r="E9" s="3" t="s">
        <v>27</v>
      </c>
      <c r="F9" s="2" t="s">
        <v>19</v>
      </c>
      <c r="G9" s="4">
        <v>8750</v>
      </c>
      <c r="N9" s="3" t="s">
        <v>15</v>
      </c>
      <c r="O9" t="str">
        <f t="shared" si="0"/>
        <v>Chennai</v>
      </c>
      <c r="P9" t="str">
        <f t="shared" si="1"/>
        <v>Sales</v>
      </c>
      <c r="Q9">
        <f t="shared" si="2"/>
        <v>17500</v>
      </c>
    </row>
    <row r="10" spans="1:17" x14ac:dyDescent="0.3">
      <c r="A10" s="2">
        <v>9</v>
      </c>
      <c r="B10" s="3" t="s">
        <v>38</v>
      </c>
      <c r="C10" s="3" t="s">
        <v>39</v>
      </c>
      <c r="D10" s="3" t="s">
        <v>40</v>
      </c>
      <c r="E10" s="3" t="s">
        <v>18</v>
      </c>
      <c r="F10" s="2" t="s">
        <v>9</v>
      </c>
      <c r="G10" s="4">
        <v>13000</v>
      </c>
      <c r="N10" s="3" t="s">
        <v>62</v>
      </c>
      <c r="O10" t="str">
        <f t="shared" si="0"/>
        <v>Kolkatta</v>
      </c>
      <c r="P10" t="str">
        <f t="shared" si="1"/>
        <v>Finance</v>
      </c>
      <c r="Q10">
        <f t="shared" si="2"/>
        <v>20000</v>
      </c>
    </row>
    <row r="11" spans="1:17" x14ac:dyDescent="0.3">
      <c r="A11" s="2">
        <v>10</v>
      </c>
      <c r="B11" s="3" t="s">
        <v>41</v>
      </c>
      <c r="C11" s="3" t="s">
        <v>42</v>
      </c>
      <c r="D11" s="3" t="s">
        <v>17</v>
      </c>
      <c r="E11" s="12" t="s">
        <v>13</v>
      </c>
      <c r="F11" s="2" t="s">
        <v>28</v>
      </c>
      <c r="G11" s="4">
        <v>10000</v>
      </c>
    </row>
    <row r="12" spans="1:17" x14ac:dyDescent="0.3">
      <c r="A12" s="2">
        <v>11</v>
      </c>
      <c r="B12" s="3" t="s">
        <v>43</v>
      </c>
      <c r="C12" s="3" t="s">
        <v>44</v>
      </c>
      <c r="D12" s="3" t="s">
        <v>45</v>
      </c>
      <c r="E12" s="3" t="s">
        <v>18</v>
      </c>
      <c r="F12" s="2" t="s">
        <v>9</v>
      </c>
      <c r="G12" s="4">
        <v>15000</v>
      </c>
    </row>
    <row r="13" spans="1:17" x14ac:dyDescent="0.3">
      <c r="A13" s="2">
        <v>12</v>
      </c>
      <c r="B13" s="3" t="s">
        <v>46</v>
      </c>
      <c r="C13" s="3" t="s">
        <v>47</v>
      </c>
      <c r="D13" s="3" t="s">
        <v>22</v>
      </c>
      <c r="E13" s="3" t="s">
        <v>8</v>
      </c>
      <c r="F13" s="2" t="s">
        <v>14</v>
      </c>
      <c r="G13" s="4">
        <v>8750</v>
      </c>
    </row>
    <row r="14" spans="1:17" x14ac:dyDescent="0.3">
      <c r="A14" s="2">
        <v>13</v>
      </c>
      <c r="B14" s="3" t="s">
        <v>48</v>
      </c>
      <c r="C14" s="3" t="s">
        <v>49</v>
      </c>
      <c r="D14" s="3" t="s">
        <v>22</v>
      </c>
      <c r="E14" s="3" t="s">
        <v>8</v>
      </c>
      <c r="F14" s="2" t="s">
        <v>9</v>
      </c>
      <c r="G14" s="4">
        <v>6557</v>
      </c>
    </row>
    <row r="15" spans="1:17" x14ac:dyDescent="0.3">
      <c r="A15" s="2">
        <v>14</v>
      </c>
      <c r="B15" s="3" t="s">
        <v>50</v>
      </c>
      <c r="C15" s="3" t="s">
        <v>51</v>
      </c>
      <c r="D15" s="3" t="s">
        <v>37</v>
      </c>
      <c r="E15" s="3" t="s">
        <v>27</v>
      </c>
      <c r="F15" s="2" t="s">
        <v>23</v>
      </c>
      <c r="G15" s="4">
        <v>5500</v>
      </c>
    </row>
    <row r="16" spans="1:17" x14ac:dyDescent="0.3">
      <c r="A16" s="2">
        <v>15</v>
      </c>
      <c r="B16" s="3" t="s">
        <v>52</v>
      </c>
      <c r="C16" s="3" t="s">
        <v>53</v>
      </c>
      <c r="D16" s="3" t="s">
        <v>54</v>
      </c>
      <c r="E16" s="3" t="s">
        <v>27</v>
      </c>
      <c r="F16" s="2" t="s">
        <v>28</v>
      </c>
      <c r="G16" s="4">
        <v>12000</v>
      </c>
    </row>
    <row r="17" spans="1:12" x14ac:dyDescent="0.3">
      <c r="A17" s="2">
        <v>16</v>
      </c>
      <c r="B17" s="3" t="s">
        <v>55</v>
      </c>
      <c r="C17" s="3" t="s">
        <v>56</v>
      </c>
      <c r="D17" s="3" t="s">
        <v>31</v>
      </c>
      <c r="E17" s="3" t="s">
        <v>13</v>
      </c>
      <c r="F17" s="2" t="s">
        <v>9</v>
      </c>
      <c r="G17" s="4">
        <v>8750</v>
      </c>
    </row>
    <row r="18" spans="1:12" x14ac:dyDescent="0.3">
      <c r="A18" s="2">
        <v>17</v>
      </c>
      <c r="B18" s="3" t="s">
        <v>57</v>
      </c>
      <c r="C18" s="3" t="s">
        <v>58</v>
      </c>
      <c r="D18" s="3" t="s">
        <v>17</v>
      </c>
      <c r="E18" s="3" t="s">
        <v>13</v>
      </c>
      <c r="F18" s="2" t="s">
        <v>14</v>
      </c>
      <c r="G18" s="4">
        <v>6557</v>
      </c>
      <c r="I18" t="s">
        <v>122</v>
      </c>
    </row>
    <row r="19" spans="1:12" x14ac:dyDescent="0.3">
      <c r="A19" s="2">
        <v>18</v>
      </c>
      <c r="B19" s="3" t="s">
        <v>59</v>
      </c>
      <c r="C19" s="3" t="s">
        <v>60</v>
      </c>
      <c r="D19" s="3" t="s">
        <v>61</v>
      </c>
      <c r="E19" s="3" t="s">
        <v>8</v>
      </c>
      <c r="F19" s="2" t="s">
        <v>19</v>
      </c>
      <c r="G19" s="4">
        <v>18000</v>
      </c>
    </row>
    <row r="20" spans="1:12" x14ac:dyDescent="0.3">
      <c r="A20" s="2">
        <v>19</v>
      </c>
      <c r="B20" s="3" t="s">
        <v>62</v>
      </c>
      <c r="C20" s="3" t="s">
        <v>63</v>
      </c>
      <c r="D20" s="3" t="s">
        <v>37</v>
      </c>
      <c r="E20" s="3" t="s">
        <v>27</v>
      </c>
      <c r="F20" s="2" t="s">
        <v>23</v>
      </c>
      <c r="G20" s="4">
        <v>20000</v>
      </c>
    </row>
    <row r="21" spans="1:12" x14ac:dyDescent="0.3">
      <c r="A21" s="2">
        <v>20</v>
      </c>
      <c r="B21" s="3" t="s">
        <v>64</v>
      </c>
      <c r="C21" s="3" t="s">
        <v>65</v>
      </c>
      <c r="D21" s="3" t="s">
        <v>66</v>
      </c>
      <c r="E21" s="3" t="s">
        <v>18</v>
      </c>
      <c r="F21" s="2" t="s">
        <v>28</v>
      </c>
      <c r="G21" s="4">
        <v>7509</v>
      </c>
    </row>
    <row r="25" spans="1:12" x14ac:dyDescent="0.3">
      <c r="I25" s="14" t="s">
        <v>123</v>
      </c>
      <c r="J25" s="15"/>
      <c r="K25" s="15"/>
      <c r="L25" t="s">
        <v>124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1"/>
  <sheetViews>
    <sheetView zoomScaleNormal="100" workbookViewId="0">
      <selection activeCell="J17" sqref="J17"/>
    </sheetView>
  </sheetViews>
  <sheetFormatPr defaultRowHeight="14.4" x14ac:dyDescent="0.3"/>
  <cols>
    <col min="1" max="1" width="9.5546875" bestFit="1" customWidth="1"/>
    <col min="2" max="2" width="15.77734375" bestFit="1" customWidth="1"/>
    <col min="3" max="3" width="15.33203125" bestFit="1" customWidth="1"/>
    <col min="4" max="4" width="9.77734375" bestFit="1" customWidth="1"/>
    <col min="5" max="5" width="11.109375" bestFit="1" customWidth="1"/>
    <col min="6" max="6" width="9.21875" customWidth="1"/>
    <col min="11" max="11" width="12.5546875" customWidth="1"/>
    <col min="12" max="12" width="18.33203125" customWidth="1"/>
    <col min="13" max="13" width="16.109375" customWidth="1"/>
    <col min="14" max="14" width="15" customWidth="1"/>
  </cols>
  <sheetData>
    <row r="1" spans="2:14" x14ac:dyDescent="0.3">
      <c r="B1" s="1" t="s">
        <v>1</v>
      </c>
      <c r="C1" s="1" t="s">
        <v>2</v>
      </c>
      <c r="D1" s="1" t="s">
        <v>3</v>
      </c>
      <c r="E1" s="1" t="s">
        <v>5</v>
      </c>
      <c r="F1" s="1" t="s">
        <v>67</v>
      </c>
      <c r="G1" s="1" t="s">
        <v>0</v>
      </c>
    </row>
    <row r="2" spans="2:14" x14ac:dyDescent="0.3">
      <c r="B2" s="3" t="s">
        <v>6</v>
      </c>
      <c r="C2" s="3" t="s">
        <v>7</v>
      </c>
      <c r="D2" s="3" t="s">
        <v>22</v>
      </c>
      <c r="E2" s="2" t="s">
        <v>9</v>
      </c>
      <c r="F2" s="4">
        <v>2000</v>
      </c>
      <c r="G2" s="2">
        <v>1</v>
      </c>
      <c r="M2" t="s">
        <v>125</v>
      </c>
    </row>
    <row r="3" spans="2:14" x14ac:dyDescent="0.3">
      <c r="B3" s="3" t="s">
        <v>10</v>
      </c>
      <c r="C3" s="3" t="s">
        <v>11</v>
      </c>
      <c r="D3" s="3" t="s">
        <v>12</v>
      </c>
      <c r="E3" s="2" t="s">
        <v>14</v>
      </c>
      <c r="F3" s="4">
        <v>4500</v>
      </c>
      <c r="G3" s="2">
        <v>2</v>
      </c>
    </row>
    <row r="4" spans="2:14" x14ac:dyDescent="0.3">
      <c r="B4" s="3" t="s">
        <v>15</v>
      </c>
      <c r="C4" s="3" t="s">
        <v>16</v>
      </c>
      <c r="D4" s="3" t="s">
        <v>17</v>
      </c>
      <c r="E4" s="2" t="s">
        <v>19</v>
      </c>
      <c r="F4" s="4">
        <v>17500</v>
      </c>
      <c r="G4" s="2">
        <v>3</v>
      </c>
      <c r="K4" s="1" t="s">
        <v>0</v>
      </c>
      <c r="L4" s="1" t="s">
        <v>1</v>
      </c>
      <c r="M4" s="1" t="s">
        <v>5</v>
      </c>
      <c r="N4" s="1" t="s">
        <v>67</v>
      </c>
    </row>
    <row r="5" spans="2:14" x14ac:dyDescent="0.3">
      <c r="B5" s="3" t="s">
        <v>20</v>
      </c>
      <c r="C5" s="3" t="s">
        <v>21</v>
      </c>
      <c r="D5" s="3" t="s">
        <v>22</v>
      </c>
      <c r="E5" s="2" t="s">
        <v>23</v>
      </c>
      <c r="F5" s="4">
        <v>6563</v>
      </c>
      <c r="G5" s="2">
        <v>4</v>
      </c>
      <c r="K5" s="2">
        <v>4</v>
      </c>
      <c r="L5" t="str">
        <f>VLOOKUP(K5,CHOOSE({1,2},$G$2:$G$21,$B$2:$B$21),2,0)</f>
        <v>Arjun Kapoor</v>
      </c>
      <c r="M5" t="str">
        <f>VLOOKUP(K5,CHOOSE({1,2},$G$2:$G$21,$E$2:$E$21),2,0)</f>
        <v>Finance</v>
      </c>
      <c r="N5">
        <f>VLOOKUP(K5,CHOOSE({1,2},$G$2:$G$21,$F$2:$F$21),2,0)</f>
        <v>6563</v>
      </c>
    </row>
    <row r="6" spans="2:14" x14ac:dyDescent="0.3">
      <c r="B6" s="3" t="s">
        <v>24</v>
      </c>
      <c r="C6" s="3" t="s">
        <v>25</v>
      </c>
      <c r="D6" s="3" t="s">
        <v>26</v>
      </c>
      <c r="E6" s="2" t="s">
        <v>28</v>
      </c>
      <c r="F6" s="4">
        <v>10000</v>
      </c>
      <c r="G6" s="2">
        <v>5</v>
      </c>
      <c r="K6" s="2">
        <v>7</v>
      </c>
      <c r="L6" t="str">
        <f>VLOOKUP(K6,CHOOSE({1,2},$G$2:$G$21,$B$2:$B$21),2,0)</f>
        <v>Akash Yadav</v>
      </c>
      <c r="M6" t="str">
        <f>VLOOKUP(K6,CHOOSE({1,2},$G$2:$G$21,$E$2:$E$21),2,0)</f>
        <v>IT</v>
      </c>
      <c r="N6">
        <f>VLOOKUP(K6,CHOOSE({1,2},$G$2:$G$21,$F$2:$F$21),2,0)</f>
        <v>16553</v>
      </c>
    </row>
    <row r="7" spans="2:14" x14ac:dyDescent="0.3">
      <c r="B7" s="3" t="s">
        <v>29</v>
      </c>
      <c r="C7" s="3" t="s">
        <v>30</v>
      </c>
      <c r="D7" s="3" t="s">
        <v>31</v>
      </c>
      <c r="E7" s="2" t="s">
        <v>9</v>
      </c>
      <c r="F7" s="4">
        <v>16500</v>
      </c>
      <c r="G7" s="2">
        <v>6</v>
      </c>
      <c r="K7" s="2">
        <v>3</v>
      </c>
      <c r="L7" t="str">
        <f>VLOOKUP(K7,CHOOSE({1,2},$G$2:$G$21,$B$2:$B$21),2,0)</f>
        <v>Aman Yadav</v>
      </c>
      <c r="M7" t="str">
        <f>VLOOKUP(K7,CHOOSE({1,2},$G$2:$G$21,$E$2:$E$21),2,0)</f>
        <v>Sales</v>
      </c>
      <c r="N7">
        <f>VLOOKUP(K7,CHOOSE({1,2},$G$2:$G$21,$F$2:$F$21),2,0)</f>
        <v>17500</v>
      </c>
    </row>
    <row r="8" spans="2:14" x14ac:dyDescent="0.3">
      <c r="B8" s="3" t="s">
        <v>32</v>
      </c>
      <c r="C8" s="3" t="s">
        <v>33</v>
      </c>
      <c r="D8" s="3" t="s">
        <v>34</v>
      </c>
      <c r="E8" s="2" t="s">
        <v>14</v>
      </c>
      <c r="F8" s="4">
        <v>16553</v>
      </c>
      <c r="G8" s="2">
        <v>7</v>
      </c>
      <c r="K8" s="2">
        <v>12</v>
      </c>
      <c r="L8" t="str">
        <f>VLOOKUP(K8,CHOOSE({1,2},$G$2:$G$21,$B$2:$B$21),2,0)</f>
        <v>Shubham Saha</v>
      </c>
      <c r="M8" t="str">
        <f>VLOOKUP(K8,CHOOSE({1,2},$G$2:$G$21,$E$2:$E$21),2,0)</f>
        <v>IT</v>
      </c>
      <c r="N8">
        <f>VLOOKUP(K8,CHOOSE({1,2},$G$2:$G$21,$F$2:$F$21),2,0)</f>
        <v>8750</v>
      </c>
    </row>
    <row r="9" spans="2:14" x14ac:dyDescent="0.3">
      <c r="B9" s="3" t="s">
        <v>35</v>
      </c>
      <c r="C9" s="3" t="s">
        <v>36</v>
      </c>
      <c r="D9" s="3" t="s">
        <v>37</v>
      </c>
      <c r="E9" s="2" t="s">
        <v>19</v>
      </c>
      <c r="F9" s="4">
        <v>8750</v>
      </c>
      <c r="G9" s="2">
        <v>8</v>
      </c>
      <c r="K9" s="2">
        <v>19</v>
      </c>
      <c r="L9" t="str">
        <f>VLOOKUP(K9,CHOOSE({1,2},$G$2:$G$21,$B$2:$B$21),2,0)</f>
        <v>Rohit Sharma</v>
      </c>
      <c r="M9" t="str">
        <f>VLOOKUP(K9,CHOOSE({1,2},$G$2:$G$21,$E$2:$E$21),2,0)</f>
        <v>Finance</v>
      </c>
      <c r="N9">
        <f>VLOOKUP(K9,CHOOSE({1,2},$G$2:$G$21,$F$2:$F$21),2,0)</f>
        <v>20000</v>
      </c>
    </row>
    <row r="10" spans="2:14" x14ac:dyDescent="0.3">
      <c r="B10" s="3" t="s">
        <v>38</v>
      </c>
      <c r="C10" s="3" t="s">
        <v>39</v>
      </c>
      <c r="D10" s="3" t="s">
        <v>40</v>
      </c>
      <c r="E10" s="2" t="s">
        <v>9</v>
      </c>
      <c r="F10" s="4">
        <v>13000</v>
      </c>
      <c r="G10" s="2">
        <v>9</v>
      </c>
      <c r="K10" s="2">
        <v>16</v>
      </c>
      <c r="L10" t="str">
        <f>VLOOKUP(K10,CHOOSE({1,2},$G$2:$G$21,$B$2:$B$21),2,0)</f>
        <v>Sheetal Deshpande</v>
      </c>
      <c r="M10" t="str">
        <f>VLOOKUP(K10,CHOOSE({1,2},$G$2:$G$21,$E$2:$E$21),2,0)</f>
        <v>HR</v>
      </c>
      <c r="N10">
        <f>VLOOKUP(K10,CHOOSE({1,2},$G$2:$G$21,$F$2:$F$21),2,0)</f>
        <v>8750</v>
      </c>
    </row>
    <row r="11" spans="2:14" x14ac:dyDescent="0.3">
      <c r="B11" s="3" t="s">
        <v>41</v>
      </c>
      <c r="C11" s="3" t="s">
        <v>42</v>
      </c>
      <c r="D11" s="3" t="s">
        <v>17</v>
      </c>
      <c r="E11" s="2" t="s">
        <v>28</v>
      </c>
      <c r="F11" s="4">
        <v>10000</v>
      </c>
      <c r="G11" s="2">
        <v>10</v>
      </c>
    </row>
    <row r="12" spans="2:14" x14ac:dyDescent="0.3">
      <c r="B12" s="3" t="s">
        <v>43</v>
      </c>
      <c r="C12" s="3" t="s">
        <v>44</v>
      </c>
      <c r="D12" s="3" t="s">
        <v>45</v>
      </c>
      <c r="E12" s="2" t="s">
        <v>9</v>
      </c>
      <c r="F12" s="4">
        <v>15000</v>
      </c>
      <c r="G12" s="2">
        <v>11</v>
      </c>
    </row>
    <row r="13" spans="2:14" x14ac:dyDescent="0.3">
      <c r="B13" s="3" t="s">
        <v>46</v>
      </c>
      <c r="C13" s="3" t="s">
        <v>47</v>
      </c>
      <c r="D13" s="3" t="s">
        <v>22</v>
      </c>
      <c r="E13" s="2" t="s">
        <v>14</v>
      </c>
      <c r="F13" s="4">
        <v>8750</v>
      </c>
      <c r="G13" s="2">
        <v>12</v>
      </c>
    </row>
    <row r="14" spans="2:14" x14ac:dyDescent="0.3">
      <c r="B14" s="3" t="s">
        <v>48</v>
      </c>
      <c r="C14" s="3" t="s">
        <v>49</v>
      </c>
      <c r="D14" s="3" t="s">
        <v>22</v>
      </c>
      <c r="E14" s="2" t="s">
        <v>9</v>
      </c>
      <c r="F14" s="4">
        <v>6557</v>
      </c>
      <c r="G14" s="2">
        <v>13</v>
      </c>
    </row>
    <row r="15" spans="2:14" x14ac:dyDescent="0.3">
      <c r="B15" s="3" t="s">
        <v>50</v>
      </c>
      <c r="C15" s="3" t="s">
        <v>51</v>
      </c>
      <c r="D15" s="3" t="s">
        <v>37</v>
      </c>
      <c r="E15" s="2" t="s">
        <v>23</v>
      </c>
      <c r="F15" s="4">
        <v>5500</v>
      </c>
      <c r="G15" s="2">
        <v>14</v>
      </c>
    </row>
    <row r="16" spans="2:14" x14ac:dyDescent="0.3">
      <c r="B16" s="3" t="s">
        <v>52</v>
      </c>
      <c r="C16" s="3" t="s">
        <v>53</v>
      </c>
      <c r="D16" s="3" t="s">
        <v>54</v>
      </c>
      <c r="E16" s="2" t="s">
        <v>28</v>
      </c>
      <c r="F16" s="4">
        <v>12000</v>
      </c>
      <c r="G16" s="2">
        <v>15</v>
      </c>
      <c r="L16" s="3" t="str">
        <f>VLOOKUP(MAX(F2:F21),CHOOSE({1,2},$F$2:$F$21,$B$2:$B$21),2,0)</f>
        <v>Rohit Sharma</v>
      </c>
      <c r="N16" t="s">
        <v>108</v>
      </c>
    </row>
    <row r="17" spans="2:14" x14ac:dyDescent="0.3">
      <c r="B17" s="3" t="s">
        <v>55</v>
      </c>
      <c r="C17" s="3" t="s">
        <v>56</v>
      </c>
      <c r="D17" s="3" t="s">
        <v>31</v>
      </c>
      <c r="E17" s="2" t="s">
        <v>9</v>
      </c>
      <c r="F17" s="4">
        <v>8750</v>
      </c>
      <c r="G17" s="2">
        <v>16</v>
      </c>
      <c r="L17" s="3" t="str">
        <f>VLOOKUP(MIN(F2:F21),CHOOSE({1,2},$F$2:$F$21,$B$2:$B$21),2,0)</f>
        <v>Anjali Singh</v>
      </c>
      <c r="N17" t="s">
        <v>109</v>
      </c>
    </row>
    <row r="18" spans="2:14" x14ac:dyDescent="0.3">
      <c r="B18" s="3" t="s">
        <v>57</v>
      </c>
      <c r="C18" s="3" t="s">
        <v>58</v>
      </c>
      <c r="D18" s="3" t="s">
        <v>17</v>
      </c>
      <c r="E18" s="2" t="s">
        <v>14</v>
      </c>
      <c r="F18" s="4">
        <v>6557</v>
      </c>
      <c r="G18" s="2">
        <v>17</v>
      </c>
    </row>
    <row r="19" spans="2:14" x14ac:dyDescent="0.3">
      <c r="B19" s="3" t="s">
        <v>59</v>
      </c>
      <c r="C19" s="3" t="s">
        <v>60</v>
      </c>
      <c r="D19" s="3" t="s">
        <v>61</v>
      </c>
      <c r="E19" s="2" t="s">
        <v>19</v>
      </c>
      <c r="F19" s="4">
        <v>18000</v>
      </c>
      <c r="G19" s="2">
        <v>18</v>
      </c>
      <c r="L19" s="14" t="str">
        <f>VLOOKUP(MAX(F2:F21),CHOOSE({1,2},$F$2:$F$21,$B$2:$B$21),2,0)</f>
        <v>Rohit Sharma</v>
      </c>
    </row>
    <row r="20" spans="2:14" x14ac:dyDescent="0.3">
      <c r="B20" s="3" t="s">
        <v>62</v>
      </c>
      <c r="C20" s="3" t="s">
        <v>63</v>
      </c>
      <c r="D20" s="3" t="s">
        <v>37</v>
      </c>
      <c r="E20" s="2" t="s">
        <v>23</v>
      </c>
      <c r="F20" s="4">
        <v>20000</v>
      </c>
      <c r="G20" s="2">
        <v>19</v>
      </c>
      <c r="L20" s="14" t="str">
        <f>VLOOKUP(MIN(F2:F21),CHOOSE({1,2},$F$2:$F$21,$B$2:$B$21),2,0)</f>
        <v>Anjali Singh</v>
      </c>
    </row>
    <row r="21" spans="2:14" x14ac:dyDescent="0.3">
      <c r="B21" s="3" t="s">
        <v>64</v>
      </c>
      <c r="C21" s="3" t="s">
        <v>65</v>
      </c>
      <c r="D21" s="3" t="s">
        <v>66</v>
      </c>
      <c r="E21" s="2" t="s">
        <v>28</v>
      </c>
      <c r="F21" s="4">
        <v>7509</v>
      </c>
      <c r="G21" s="2">
        <v>20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abSelected="1" zoomScale="85" zoomScaleNormal="85" workbookViewId="0">
      <selection activeCell="O24" sqref="O24"/>
    </sheetView>
  </sheetViews>
  <sheetFormatPr defaultRowHeight="14.4" x14ac:dyDescent="0.3"/>
  <cols>
    <col min="1" max="1" width="10.88671875" customWidth="1"/>
    <col min="2" max="2" width="19.6640625" customWidth="1"/>
    <col min="3" max="3" width="15.33203125" bestFit="1" customWidth="1"/>
    <col min="4" max="4" width="16.44140625" customWidth="1"/>
    <col min="5" max="5" width="11.109375" bestFit="1" customWidth="1"/>
    <col min="6" max="6" width="10.109375" customWidth="1"/>
    <col min="10" max="10" width="11" customWidth="1"/>
    <col min="11" max="11" width="14.6640625" customWidth="1"/>
    <col min="12" max="12" width="12.6640625" customWidth="1"/>
    <col min="13" max="13" width="13.77734375" customWidth="1"/>
    <col min="14" max="14" width="10.6640625" customWidth="1"/>
    <col min="15" max="15" width="14.109375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67</v>
      </c>
      <c r="G1" s="17" t="s">
        <v>128</v>
      </c>
    </row>
    <row r="2" spans="1:17" x14ac:dyDescent="0.3">
      <c r="A2" s="2">
        <v>1</v>
      </c>
      <c r="B2" s="3" t="s">
        <v>6</v>
      </c>
      <c r="C2" s="3" t="s">
        <v>7</v>
      </c>
      <c r="D2" s="3" t="s">
        <v>22</v>
      </c>
      <c r="E2" s="2" t="s">
        <v>9</v>
      </c>
      <c r="F2" s="4">
        <v>2000</v>
      </c>
      <c r="G2" s="5">
        <f>30%*F2</f>
        <v>600</v>
      </c>
    </row>
    <row r="3" spans="1:17" x14ac:dyDescent="0.3">
      <c r="A3" s="2">
        <v>2</v>
      </c>
      <c r="B3" s="3" t="s">
        <v>10</v>
      </c>
      <c r="C3" s="3" t="s">
        <v>11</v>
      </c>
      <c r="D3" s="3" t="s">
        <v>12</v>
      </c>
      <c r="E3" s="2" t="s">
        <v>14</v>
      </c>
      <c r="F3" s="4">
        <v>4500</v>
      </c>
      <c r="G3" s="5">
        <f t="shared" ref="G3:G31" si="0">30%*F3</f>
        <v>1350</v>
      </c>
      <c r="J3" s="1" t="s">
        <v>0</v>
      </c>
      <c r="K3" s="1" t="s">
        <v>1</v>
      </c>
      <c r="L3" s="1" t="s">
        <v>3</v>
      </c>
      <c r="M3" s="1" t="s">
        <v>5</v>
      </c>
      <c r="N3" s="1" t="s">
        <v>67</v>
      </c>
      <c r="O3" s="17" t="s">
        <v>128</v>
      </c>
    </row>
    <row r="4" spans="1:17" x14ac:dyDescent="0.3">
      <c r="A4" s="2">
        <v>3</v>
      </c>
      <c r="B4" s="3" t="s">
        <v>15</v>
      </c>
      <c r="C4" s="3" t="s">
        <v>16</v>
      </c>
      <c r="D4" s="3" t="s">
        <v>17</v>
      </c>
      <c r="E4" s="2" t="s">
        <v>19</v>
      </c>
      <c r="F4" s="4">
        <v>17500</v>
      </c>
      <c r="G4" s="5">
        <f t="shared" si="0"/>
        <v>5250</v>
      </c>
      <c r="J4">
        <v>17</v>
      </c>
      <c r="K4" t="str">
        <f ca="1">VLOOKUP($J4,OFFSET($A$2,0,0,COUNTA($A:$A),COUNTA($1:$1)),MATCH(K$3,$1:$1,0),0)</f>
        <v>Yuvraj Singh</v>
      </c>
      <c r="L4" t="str">
        <f ca="1">VLOOKUP($J4,OFFSET($A$2,0,0,COUNTA($A:$A),COUNTA($1:$1)),MATCH(L$3,$1:$1,0),0)</f>
        <v>Chennai</v>
      </c>
      <c r="M4" t="str">
        <f ca="1">VLOOKUP($J4,OFFSET($A$2,0,0,COUNTA($A:$A),COUNTA($1:$1)),MATCH(M$3,$1:$1,0),0)</f>
        <v>IT</v>
      </c>
      <c r="N4">
        <f ca="1">VLOOKUP($J4,OFFSET($A$2,0,0,COUNTA($A:$A),COUNTA($1:$1)),MATCH(N$3,$1:$1,0),0)</f>
        <v>6557</v>
      </c>
      <c r="O4">
        <f ca="1">VLOOKUP($J4,OFFSET($A$2,0,0,COUNTA($A:$A),COUNTA($1:$1)),MATCH(O$3,$1:$1,0))</f>
        <v>1967.1</v>
      </c>
    </row>
    <row r="5" spans="1:17" x14ac:dyDescent="0.3">
      <c r="A5" s="2">
        <v>4</v>
      </c>
      <c r="B5" s="3" t="s">
        <v>20</v>
      </c>
      <c r="C5" s="3" t="s">
        <v>21</v>
      </c>
      <c r="D5" s="3" t="s">
        <v>22</v>
      </c>
      <c r="E5" s="2" t="s">
        <v>23</v>
      </c>
      <c r="F5" s="4">
        <v>6563</v>
      </c>
      <c r="G5" s="5">
        <f t="shared" si="0"/>
        <v>1968.8999999999999</v>
      </c>
      <c r="J5">
        <v>35</v>
      </c>
      <c r="K5" t="str">
        <f t="shared" ref="K5:O8" ca="1" si="1">VLOOKUP($J5,OFFSET($A$2,0,0,COUNTA($A:$A),COUNTA($1:$1)),MATCH(K$3,$1:$1,0),0)</f>
        <v>Virat Kohli</v>
      </c>
      <c r="L5" t="str">
        <f t="shared" ca="1" si="1"/>
        <v>Mumbai</v>
      </c>
      <c r="M5" t="str">
        <f t="shared" ca="1" si="1"/>
        <v>HR</v>
      </c>
      <c r="N5">
        <f t="shared" ca="1" si="1"/>
        <v>2000</v>
      </c>
      <c r="O5">
        <f t="shared" ref="O5:O8" ca="1" si="2">VLOOKUP($J5,OFFSET($A$2,0,0,COUNTA($A:$A),COUNTA($1:$1)),MATCH(O$3,$1:$1,0))</f>
        <v>600</v>
      </c>
    </row>
    <row r="6" spans="1:17" x14ac:dyDescent="0.3">
      <c r="A6" s="2">
        <v>5</v>
      </c>
      <c r="B6" s="3" t="s">
        <v>24</v>
      </c>
      <c r="C6" s="3" t="s">
        <v>25</v>
      </c>
      <c r="D6" s="3" t="s">
        <v>26</v>
      </c>
      <c r="E6" s="2" t="s">
        <v>28</v>
      </c>
      <c r="F6" s="4">
        <v>10000</v>
      </c>
      <c r="G6" s="5">
        <f t="shared" si="0"/>
        <v>3000</v>
      </c>
      <c r="J6">
        <v>37</v>
      </c>
      <c r="K6" t="str">
        <f t="shared" ca="1" si="1"/>
        <v>Shubman Gill</v>
      </c>
      <c r="L6" t="str">
        <f t="shared" ca="1" si="1"/>
        <v>Chennai</v>
      </c>
      <c r="M6" t="str">
        <f t="shared" ca="1" si="1"/>
        <v>Sales</v>
      </c>
      <c r="N6">
        <f t="shared" ca="1" si="1"/>
        <v>17500</v>
      </c>
      <c r="O6">
        <f t="shared" ca="1" si="2"/>
        <v>5250</v>
      </c>
    </row>
    <row r="7" spans="1:17" x14ac:dyDescent="0.3">
      <c r="A7" s="2">
        <v>6</v>
      </c>
      <c r="B7" s="3" t="s">
        <v>29</v>
      </c>
      <c r="C7" s="3" t="s">
        <v>30</v>
      </c>
      <c r="D7" s="3" t="s">
        <v>31</v>
      </c>
      <c r="E7" s="2" t="s">
        <v>9</v>
      </c>
      <c r="F7" s="4">
        <v>16500</v>
      </c>
      <c r="G7" s="5">
        <f t="shared" si="0"/>
        <v>4950</v>
      </c>
      <c r="J7">
        <v>42</v>
      </c>
      <c r="K7" t="str">
        <f t="shared" ca="1" si="1"/>
        <v>Jasprit Bumrah</v>
      </c>
      <c r="L7" t="str">
        <f t="shared" ca="1" si="1"/>
        <v>Kolkatta</v>
      </c>
      <c r="M7" t="str">
        <f t="shared" ca="1" si="1"/>
        <v>Sales</v>
      </c>
      <c r="N7">
        <f t="shared" ca="1" si="1"/>
        <v>8750</v>
      </c>
      <c r="O7">
        <f t="shared" ca="1" si="2"/>
        <v>2625</v>
      </c>
    </row>
    <row r="8" spans="1:17" x14ac:dyDescent="0.3">
      <c r="A8" s="2">
        <v>7</v>
      </c>
      <c r="B8" s="3" t="s">
        <v>32</v>
      </c>
      <c r="C8" s="3" t="s">
        <v>33</v>
      </c>
      <c r="D8" s="3" t="s">
        <v>34</v>
      </c>
      <c r="E8" s="2" t="s">
        <v>14</v>
      </c>
      <c r="F8" s="4">
        <v>16553</v>
      </c>
      <c r="G8" s="5">
        <f t="shared" si="0"/>
        <v>4965.8999999999996</v>
      </c>
      <c r="J8">
        <v>41</v>
      </c>
      <c r="K8" t="str">
        <f t="shared" ca="1" si="1"/>
        <v>Yuvraj Singh</v>
      </c>
      <c r="L8" t="str">
        <f t="shared" ca="1" si="1"/>
        <v>Delhi</v>
      </c>
      <c r="M8" t="str">
        <f t="shared" ca="1" si="1"/>
        <v>IT</v>
      </c>
      <c r="N8">
        <f t="shared" ca="1" si="1"/>
        <v>16553</v>
      </c>
      <c r="O8">
        <f t="shared" ca="1" si="2"/>
        <v>4965.8999999999996</v>
      </c>
    </row>
    <row r="9" spans="1:17" x14ac:dyDescent="0.3">
      <c r="A9" s="2">
        <v>8</v>
      </c>
      <c r="B9" s="3" t="s">
        <v>35</v>
      </c>
      <c r="C9" s="3" t="s">
        <v>36</v>
      </c>
      <c r="D9" s="3" t="s">
        <v>37</v>
      </c>
      <c r="E9" s="2" t="s">
        <v>19</v>
      </c>
      <c r="F9" s="4">
        <v>8750</v>
      </c>
      <c r="G9" s="5">
        <f t="shared" si="0"/>
        <v>2625</v>
      </c>
    </row>
    <row r="10" spans="1:17" x14ac:dyDescent="0.3">
      <c r="A10" s="2">
        <v>9</v>
      </c>
      <c r="B10" s="3" t="s">
        <v>38</v>
      </c>
      <c r="C10" s="3" t="s">
        <v>39</v>
      </c>
      <c r="D10" s="3" t="s">
        <v>40</v>
      </c>
      <c r="E10" s="2" t="s">
        <v>9</v>
      </c>
      <c r="F10" s="4">
        <v>13000</v>
      </c>
      <c r="G10" s="5">
        <f t="shared" si="0"/>
        <v>3900</v>
      </c>
    </row>
    <row r="11" spans="1:17" x14ac:dyDescent="0.3">
      <c r="A11" s="2">
        <v>10</v>
      </c>
      <c r="B11" s="3" t="s">
        <v>41</v>
      </c>
      <c r="C11" s="3" t="s">
        <v>42</v>
      </c>
      <c r="D11" s="3" t="s">
        <v>17</v>
      </c>
      <c r="E11" s="2" t="s">
        <v>28</v>
      </c>
      <c r="F11" s="4">
        <v>10000</v>
      </c>
      <c r="G11" s="5">
        <f t="shared" si="0"/>
        <v>3000</v>
      </c>
      <c r="O11" s="13" t="s">
        <v>129</v>
      </c>
      <c r="P11" s="13"/>
      <c r="Q11" s="13"/>
    </row>
    <row r="12" spans="1:17" x14ac:dyDescent="0.3">
      <c r="A12" s="2">
        <v>11</v>
      </c>
      <c r="B12" s="3" t="s">
        <v>43</v>
      </c>
      <c r="C12" s="3" t="s">
        <v>44</v>
      </c>
      <c r="D12" s="3" t="s">
        <v>45</v>
      </c>
      <c r="E12" s="2" t="s">
        <v>9</v>
      </c>
      <c r="F12" s="4">
        <v>15000</v>
      </c>
      <c r="G12" s="5">
        <f t="shared" si="0"/>
        <v>4500</v>
      </c>
      <c r="O12" t="s">
        <v>130</v>
      </c>
    </row>
    <row r="13" spans="1:17" x14ac:dyDescent="0.3">
      <c r="A13" s="2">
        <v>12</v>
      </c>
      <c r="B13" s="3" t="s">
        <v>46</v>
      </c>
      <c r="C13" s="3" t="s">
        <v>47</v>
      </c>
      <c r="D13" s="3" t="s">
        <v>22</v>
      </c>
      <c r="E13" s="2" t="s">
        <v>14</v>
      </c>
      <c r="F13" s="4">
        <v>8750</v>
      </c>
      <c r="G13" s="5">
        <f t="shared" si="0"/>
        <v>2625</v>
      </c>
    </row>
    <row r="14" spans="1:17" x14ac:dyDescent="0.3">
      <c r="A14" s="2">
        <v>13</v>
      </c>
      <c r="B14" s="3" t="s">
        <v>48</v>
      </c>
      <c r="C14" s="3" t="s">
        <v>49</v>
      </c>
      <c r="D14" s="3" t="s">
        <v>22</v>
      </c>
      <c r="E14" s="2" t="s">
        <v>9</v>
      </c>
      <c r="F14" s="4">
        <v>6557</v>
      </c>
      <c r="G14" s="5">
        <f t="shared" si="0"/>
        <v>1967.1</v>
      </c>
    </row>
    <row r="15" spans="1:17" x14ac:dyDescent="0.3">
      <c r="A15" s="2">
        <v>14</v>
      </c>
      <c r="B15" s="3" t="s">
        <v>50</v>
      </c>
      <c r="C15" s="3" t="s">
        <v>51</v>
      </c>
      <c r="D15" s="3" t="s">
        <v>37</v>
      </c>
      <c r="E15" s="2" t="s">
        <v>23</v>
      </c>
      <c r="F15" s="4">
        <v>5500</v>
      </c>
      <c r="G15" s="5">
        <f t="shared" si="0"/>
        <v>1650</v>
      </c>
    </row>
    <row r="16" spans="1:17" x14ac:dyDescent="0.3">
      <c r="A16" s="2">
        <v>15</v>
      </c>
      <c r="B16" s="3" t="s">
        <v>52</v>
      </c>
      <c r="C16" s="3" t="s">
        <v>53</v>
      </c>
      <c r="D16" s="3" t="s">
        <v>54</v>
      </c>
      <c r="E16" s="2" t="s">
        <v>28</v>
      </c>
      <c r="F16" s="4">
        <v>12000</v>
      </c>
      <c r="G16" s="5">
        <f t="shared" si="0"/>
        <v>3600</v>
      </c>
    </row>
    <row r="17" spans="1:17" x14ac:dyDescent="0.3">
      <c r="A17" s="2">
        <v>16</v>
      </c>
      <c r="B17" s="3" t="s">
        <v>55</v>
      </c>
      <c r="C17" s="3" t="s">
        <v>56</v>
      </c>
      <c r="D17" s="3" t="s">
        <v>31</v>
      </c>
      <c r="E17" s="2" t="s">
        <v>9</v>
      </c>
      <c r="F17" s="4">
        <v>8750</v>
      </c>
      <c r="G17" s="5">
        <f t="shared" si="0"/>
        <v>2625</v>
      </c>
      <c r="J17" s="18" t="s">
        <v>131</v>
      </c>
      <c r="K17" s="18"/>
      <c r="L17" s="18"/>
      <c r="M17" s="18"/>
    </row>
    <row r="18" spans="1:17" x14ac:dyDescent="0.3">
      <c r="A18" s="2">
        <v>17</v>
      </c>
      <c r="B18" s="3" t="s">
        <v>57</v>
      </c>
      <c r="C18" s="3" t="s">
        <v>58</v>
      </c>
      <c r="D18" s="3" t="s">
        <v>17</v>
      </c>
      <c r="E18" s="2" t="s">
        <v>14</v>
      </c>
      <c r="F18" s="4">
        <v>6557</v>
      </c>
      <c r="G18" s="5">
        <f t="shared" si="0"/>
        <v>1967.1</v>
      </c>
    </row>
    <row r="19" spans="1:17" x14ac:dyDescent="0.3">
      <c r="A19" s="2">
        <v>18</v>
      </c>
      <c r="B19" s="3" t="s">
        <v>59</v>
      </c>
      <c r="C19" s="3" t="s">
        <v>60</v>
      </c>
      <c r="D19" s="3" t="s">
        <v>61</v>
      </c>
      <c r="E19" s="2" t="s">
        <v>19</v>
      </c>
      <c r="F19" s="4">
        <v>18000</v>
      </c>
      <c r="G19" s="5">
        <f t="shared" si="0"/>
        <v>5400</v>
      </c>
    </row>
    <row r="20" spans="1:17" x14ac:dyDescent="0.3">
      <c r="A20" s="2">
        <v>19</v>
      </c>
      <c r="B20" s="3" t="s">
        <v>62</v>
      </c>
      <c r="C20" s="3" t="s">
        <v>63</v>
      </c>
      <c r="D20" s="3" t="s">
        <v>37</v>
      </c>
      <c r="E20" s="2" t="s">
        <v>23</v>
      </c>
      <c r="F20" s="4">
        <v>20000</v>
      </c>
      <c r="G20" s="5">
        <f t="shared" si="0"/>
        <v>6000</v>
      </c>
    </row>
    <row r="21" spans="1:17" x14ac:dyDescent="0.3">
      <c r="A21" s="2">
        <v>20</v>
      </c>
      <c r="B21" s="3" t="s">
        <v>64</v>
      </c>
      <c r="C21" s="3" t="s">
        <v>65</v>
      </c>
      <c r="D21" s="3" t="s">
        <v>66</v>
      </c>
      <c r="E21" s="2" t="s">
        <v>28</v>
      </c>
      <c r="F21" s="4">
        <v>7509</v>
      </c>
      <c r="G21" s="5">
        <f t="shared" si="0"/>
        <v>2252.6999999999998</v>
      </c>
    </row>
    <row r="22" spans="1:17" x14ac:dyDescent="0.3">
      <c r="A22" s="2">
        <v>35</v>
      </c>
      <c r="B22" s="2" t="s">
        <v>68</v>
      </c>
      <c r="C22" s="3" t="s">
        <v>7</v>
      </c>
      <c r="D22" s="3" t="s">
        <v>22</v>
      </c>
      <c r="E22" s="2" t="s">
        <v>9</v>
      </c>
      <c r="F22" s="4">
        <v>2000</v>
      </c>
      <c r="G22" s="5">
        <f t="shared" si="0"/>
        <v>600</v>
      </c>
      <c r="Q22" t="s">
        <v>134</v>
      </c>
    </row>
    <row r="23" spans="1:17" ht="18" x14ac:dyDescent="0.35">
      <c r="A23" s="2">
        <v>36</v>
      </c>
      <c r="B23" s="2" t="s">
        <v>110</v>
      </c>
      <c r="C23" s="3" t="s">
        <v>11</v>
      </c>
      <c r="D23" s="3" t="s">
        <v>12</v>
      </c>
      <c r="E23" s="2" t="s">
        <v>14</v>
      </c>
      <c r="F23" s="4">
        <v>4500</v>
      </c>
      <c r="G23" s="5">
        <f t="shared" si="0"/>
        <v>1350</v>
      </c>
      <c r="J23" s="16" t="s">
        <v>126</v>
      </c>
      <c r="K23" s="15"/>
      <c r="L23" s="15"/>
      <c r="M23" s="15"/>
    </row>
    <row r="24" spans="1:17" ht="18" x14ac:dyDescent="0.35">
      <c r="A24" s="2">
        <v>37</v>
      </c>
      <c r="B24" s="2" t="s">
        <v>111</v>
      </c>
      <c r="C24" s="3" t="s">
        <v>16</v>
      </c>
      <c r="D24" s="3" t="s">
        <v>17</v>
      </c>
      <c r="E24" s="2" t="s">
        <v>19</v>
      </c>
      <c r="F24" s="4">
        <v>17500</v>
      </c>
      <c r="G24" s="5">
        <f t="shared" si="0"/>
        <v>5250</v>
      </c>
      <c r="J24" s="16" t="s">
        <v>127</v>
      </c>
    </row>
    <row r="25" spans="1:17" x14ac:dyDescent="0.3">
      <c r="A25" s="2">
        <v>38</v>
      </c>
      <c r="B25" s="2" t="s">
        <v>112</v>
      </c>
      <c r="C25" s="3" t="s">
        <v>21</v>
      </c>
      <c r="D25" s="3" t="s">
        <v>22</v>
      </c>
      <c r="E25" s="2" t="s">
        <v>23</v>
      </c>
      <c r="F25" s="4">
        <v>6563</v>
      </c>
      <c r="G25" s="5">
        <f t="shared" si="0"/>
        <v>1968.8999999999999</v>
      </c>
    </row>
    <row r="26" spans="1:17" x14ac:dyDescent="0.3">
      <c r="A26" s="2">
        <v>39</v>
      </c>
      <c r="B26" s="2" t="s">
        <v>113</v>
      </c>
      <c r="C26" s="3" t="s">
        <v>25</v>
      </c>
      <c r="D26" s="3" t="s">
        <v>26</v>
      </c>
      <c r="E26" s="2" t="s">
        <v>28</v>
      </c>
      <c r="F26" s="4">
        <v>10000</v>
      </c>
      <c r="G26" s="5">
        <f t="shared" si="0"/>
        <v>3000</v>
      </c>
    </row>
    <row r="27" spans="1:17" x14ac:dyDescent="0.3">
      <c r="A27" s="2">
        <v>40</v>
      </c>
      <c r="B27" s="2" t="s">
        <v>114</v>
      </c>
      <c r="C27" s="3" t="s">
        <v>30</v>
      </c>
      <c r="D27" s="3" t="s">
        <v>31</v>
      </c>
      <c r="E27" s="2" t="s">
        <v>9</v>
      </c>
      <c r="F27" s="4">
        <v>16500</v>
      </c>
      <c r="G27" s="5">
        <f t="shared" si="0"/>
        <v>4950</v>
      </c>
    </row>
    <row r="28" spans="1:17" x14ac:dyDescent="0.3">
      <c r="A28" s="2">
        <v>41</v>
      </c>
      <c r="B28" s="2" t="s">
        <v>57</v>
      </c>
      <c r="C28" s="3" t="s">
        <v>33</v>
      </c>
      <c r="D28" s="3" t="s">
        <v>34</v>
      </c>
      <c r="E28" s="2" t="s">
        <v>14</v>
      </c>
      <c r="F28" s="4">
        <v>16553</v>
      </c>
      <c r="G28" s="5">
        <f t="shared" si="0"/>
        <v>4965.8999999999996</v>
      </c>
    </row>
    <row r="29" spans="1:17" x14ac:dyDescent="0.3">
      <c r="A29" s="2">
        <v>42</v>
      </c>
      <c r="B29" s="2" t="s">
        <v>59</v>
      </c>
      <c r="C29" s="3" t="s">
        <v>36</v>
      </c>
      <c r="D29" s="3" t="s">
        <v>37</v>
      </c>
      <c r="E29" s="2" t="s">
        <v>19</v>
      </c>
      <c r="F29" s="4">
        <v>8750</v>
      </c>
      <c r="G29" s="5">
        <f t="shared" si="0"/>
        <v>2625</v>
      </c>
    </row>
    <row r="30" spans="1:17" x14ac:dyDescent="0.3">
      <c r="A30" s="2">
        <v>43</v>
      </c>
      <c r="B30" s="2" t="s">
        <v>115</v>
      </c>
      <c r="C30" s="3" t="s">
        <v>39</v>
      </c>
      <c r="D30" s="3" t="s">
        <v>40</v>
      </c>
      <c r="E30" s="2" t="s">
        <v>9</v>
      </c>
      <c r="F30" s="4">
        <v>13000</v>
      </c>
      <c r="G30" s="5">
        <f t="shared" si="0"/>
        <v>3900</v>
      </c>
    </row>
    <row r="31" spans="1:17" x14ac:dyDescent="0.3">
      <c r="A31" s="2">
        <v>44</v>
      </c>
      <c r="B31" s="2" t="s">
        <v>116</v>
      </c>
      <c r="C31" s="2" t="s">
        <v>47</v>
      </c>
      <c r="D31" s="3" t="s">
        <v>22</v>
      </c>
      <c r="E31" s="2" t="s">
        <v>14</v>
      </c>
      <c r="F31" s="4">
        <v>8750</v>
      </c>
      <c r="G31" s="5">
        <f t="shared" si="0"/>
        <v>2625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4"/>
  <sheetViews>
    <sheetView workbookViewId="0">
      <selection activeCell="B5" sqref="B5:G14"/>
    </sheetView>
  </sheetViews>
  <sheetFormatPr defaultRowHeight="14.4" x14ac:dyDescent="0.3"/>
  <cols>
    <col min="3" max="3" width="17.77734375" bestFit="1" customWidth="1"/>
    <col min="4" max="4" width="12.88671875" bestFit="1" customWidth="1"/>
  </cols>
  <sheetData>
    <row r="5" spans="2:7" x14ac:dyDescent="0.3">
      <c r="B5" s="2">
        <v>35</v>
      </c>
      <c r="C5" s="2" t="s">
        <v>68</v>
      </c>
      <c r="D5" s="3" t="s">
        <v>7</v>
      </c>
      <c r="E5" s="3" t="s">
        <v>22</v>
      </c>
      <c r="F5" s="2" t="s">
        <v>9</v>
      </c>
      <c r="G5" s="4">
        <v>2000</v>
      </c>
    </row>
    <row r="6" spans="2:7" x14ac:dyDescent="0.3">
      <c r="B6" s="2">
        <v>36</v>
      </c>
      <c r="C6" s="2" t="s">
        <v>110</v>
      </c>
      <c r="D6" s="3" t="s">
        <v>11</v>
      </c>
      <c r="E6" s="3" t="s">
        <v>12</v>
      </c>
      <c r="F6" s="2" t="s">
        <v>14</v>
      </c>
      <c r="G6" s="4">
        <v>4500</v>
      </c>
    </row>
    <row r="7" spans="2:7" x14ac:dyDescent="0.3">
      <c r="B7" s="2">
        <v>37</v>
      </c>
      <c r="C7" s="2" t="s">
        <v>111</v>
      </c>
      <c r="D7" s="3" t="s">
        <v>16</v>
      </c>
      <c r="E7" s="3" t="s">
        <v>17</v>
      </c>
      <c r="F7" s="2" t="s">
        <v>19</v>
      </c>
      <c r="G7" s="4">
        <v>17500</v>
      </c>
    </row>
    <row r="8" spans="2:7" x14ac:dyDescent="0.3">
      <c r="B8" s="2">
        <v>38</v>
      </c>
      <c r="C8" s="2" t="s">
        <v>112</v>
      </c>
      <c r="D8" s="3" t="s">
        <v>21</v>
      </c>
      <c r="E8" s="3" t="s">
        <v>22</v>
      </c>
      <c r="F8" s="2" t="s">
        <v>23</v>
      </c>
      <c r="G8" s="4">
        <v>6563</v>
      </c>
    </row>
    <row r="9" spans="2:7" x14ac:dyDescent="0.3">
      <c r="B9" s="2">
        <v>39</v>
      </c>
      <c r="C9" s="2" t="s">
        <v>113</v>
      </c>
      <c r="D9" s="3" t="s">
        <v>25</v>
      </c>
      <c r="E9" s="3" t="s">
        <v>26</v>
      </c>
      <c r="F9" s="2" t="s">
        <v>28</v>
      </c>
      <c r="G9" s="4">
        <v>10000</v>
      </c>
    </row>
    <row r="10" spans="2:7" x14ac:dyDescent="0.3">
      <c r="B10" s="2">
        <v>40</v>
      </c>
      <c r="C10" s="2" t="s">
        <v>114</v>
      </c>
      <c r="D10" s="3" t="s">
        <v>30</v>
      </c>
      <c r="E10" s="3" t="s">
        <v>31</v>
      </c>
      <c r="F10" s="2" t="s">
        <v>9</v>
      </c>
      <c r="G10" s="4">
        <v>16500</v>
      </c>
    </row>
    <row r="11" spans="2:7" x14ac:dyDescent="0.3">
      <c r="B11" s="2">
        <v>41</v>
      </c>
      <c r="C11" s="2" t="s">
        <v>57</v>
      </c>
      <c r="D11" s="3" t="s">
        <v>33</v>
      </c>
      <c r="E11" s="3" t="s">
        <v>34</v>
      </c>
      <c r="F11" s="2" t="s">
        <v>14</v>
      </c>
      <c r="G11" s="4">
        <v>16553</v>
      </c>
    </row>
    <row r="12" spans="2:7" x14ac:dyDescent="0.3">
      <c r="B12" s="2">
        <v>42</v>
      </c>
      <c r="C12" s="2" t="s">
        <v>59</v>
      </c>
      <c r="D12" s="3" t="s">
        <v>36</v>
      </c>
      <c r="E12" s="3" t="s">
        <v>37</v>
      </c>
      <c r="F12" s="2" t="s">
        <v>19</v>
      </c>
      <c r="G12" s="4">
        <v>8750</v>
      </c>
    </row>
    <row r="13" spans="2:7" x14ac:dyDescent="0.3">
      <c r="B13" s="2">
        <v>43</v>
      </c>
      <c r="C13" s="2" t="s">
        <v>115</v>
      </c>
      <c r="D13" s="3" t="s">
        <v>39</v>
      </c>
      <c r="E13" s="3" t="s">
        <v>40</v>
      </c>
      <c r="F13" s="2" t="s">
        <v>9</v>
      </c>
      <c r="G13" s="4">
        <v>13000</v>
      </c>
    </row>
    <row r="14" spans="2:7" x14ac:dyDescent="0.3">
      <c r="B14" s="2">
        <v>44</v>
      </c>
      <c r="C14" s="2" t="s">
        <v>116</v>
      </c>
      <c r="D14" s="2" t="s">
        <v>47</v>
      </c>
      <c r="E14" s="3" t="s">
        <v>22</v>
      </c>
      <c r="F14" s="2" t="s">
        <v>14</v>
      </c>
      <c r="G14" s="4">
        <v>8750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J7" sqref="J7"/>
    </sheetView>
  </sheetViews>
  <sheetFormatPr defaultRowHeight="14.4" x14ac:dyDescent="0.3"/>
  <cols>
    <col min="2" max="2" width="15.88671875" customWidth="1"/>
    <col min="3" max="3" width="15.33203125" bestFit="1" customWidth="1"/>
    <col min="4" max="4" width="12" customWidth="1"/>
    <col min="5" max="5" width="15.5546875" bestFit="1" customWidth="1"/>
    <col min="6" max="6" width="14.21875" customWidth="1"/>
    <col min="10" max="10" width="12.5546875" customWidth="1"/>
    <col min="11" max="11" width="14.33203125" bestFit="1" customWidth="1"/>
    <col min="12" max="12" width="12.109375" customWidth="1"/>
    <col min="13" max="13" width="13.109375" customWidth="1"/>
    <col min="14" max="14" width="10.7773437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67</v>
      </c>
    </row>
    <row r="2" spans="1:14" x14ac:dyDescent="0.3">
      <c r="A2" s="2">
        <v>1</v>
      </c>
      <c r="B2" s="3" t="s">
        <v>6</v>
      </c>
      <c r="C2" s="3" t="s">
        <v>7</v>
      </c>
      <c r="D2" s="3" t="s">
        <v>22</v>
      </c>
      <c r="E2" s="2" t="s">
        <v>9</v>
      </c>
      <c r="F2" s="4">
        <v>2000</v>
      </c>
    </row>
    <row r="3" spans="1:14" x14ac:dyDescent="0.3">
      <c r="A3" s="2">
        <v>2</v>
      </c>
      <c r="B3" s="3" t="s">
        <v>10</v>
      </c>
      <c r="C3" s="3" t="s">
        <v>11</v>
      </c>
      <c r="D3" s="3" t="s">
        <v>12</v>
      </c>
      <c r="E3" s="2" t="s">
        <v>14</v>
      </c>
      <c r="F3" s="4">
        <v>4500</v>
      </c>
    </row>
    <row r="4" spans="1:14" x14ac:dyDescent="0.3">
      <c r="A4" s="2">
        <v>3</v>
      </c>
      <c r="B4" s="3" t="s">
        <v>15</v>
      </c>
      <c r="C4" s="3" t="s">
        <v>16</v>
      </c>
      <c r="D4" s="3" t="s">
        <v>17</v>
      </c>
      <c r="E4" s="2" t="s">
        <v>19</v>
      </c>
      <c r="F4" s="4">
        <v>17500</v>
      </c>
      <c r="J4" s="1" t="s">
        <v>0</v>
      </c>
      <c r="K4" s="1" t="s">
        <v>1</v>
      </c>
      <c r="L4" s="1" t="s">
        <v>3</v>
      </c>
      <c r="M4" s="1" t="s">
        <v>5</v>
      </c>
      <c r="N4" s="1" t="s">
        <v>67</v>
      </c>
    </row>
    <row r="5" spans="1:14" x14ac:dyDescent="0.3">
      <c r="A5" s="2">
        <v>4</v>
      </c>
      <c r="B5" s="3" t="s">
        <v>20</v>
      </c>
      <c r="C5" s="3" t="s">
        <v>21</v>
      </c>
      <c r="D5" s="3" t="s">
        <v>22</v>
      </c>
      <c r="E5" s="2" t="s">
        <v>23</v>
      </c>
      <c r="F5" s="4">
        <v>6563</v>
      </c>
      <c r="J5" s="5">
        <f>_xlfn.XLOOKUP(K5,$B$2:$B$21,$A$2:$A$21)</f>
        <v>1</v>
      </c>
      <c r="K5" s="3" t="s">
        <v>6</v>
      </c>
      <c r="L5" s="5" t="str">
        <f>_xlfn.XLOOKUP(K5,$B$2:$B$21,$D$2:$D$21," Not Found")</f>
        <v>Mumbai</v>
      </c>
      <c r="M5" s="5" t="str">
        <f>_xlfn.XLOOKUP(K5,$B$2:$B$21,$E$2:$E$21,"Not Found")</f>
        <v>HR</v>
      </c>
      <c r="N5" s="5">
        <f>_xlfn.XLOOKUP(K5,$B$2:$B$21,$F$2:$F$21)</f>
        <v>2000</v>
      </c>
    </row>
    <row r="6" spans="1:14" x14ac:dyDescent="0.3">
      <c r="A6" s="2">
        <v>5</v>
      </c>
      <c r="B6" s="3" t="s">
        <v>24</v>
      </c>
      <c r="C6" s="3" t="s">
        <v>25</v>
      </c>
      <c r="D6" s="3" t="s">
        <v>26</v>
      </c>
      <c r="E6" s="2" t="s">
        <v>28</v>
      </c>
      <c r="F6" s="4">
        <v>10000</v>
      </c>
      <c r="J6" s="5">
        <f t="shared" ref="J6:J11" si="0">_xlfn.XLOOKUP(K6,$B$2:$B$21,$A$2:$A$21)</f>
        <v>14</v>
      </c>
      <c r="K6" s="3" t="s">
        <v>50</v>
      </c>
      <c r="L6" s="5" t="str">
        <f t="shared" ref="L6:L11" si="1">_xlfn.XLOOKUP(K6,$B$2:$B$21,$D$2:$D$21," Not Found")</f>
        <v>Kolkatta</v>
      </c>
      <c r="M6" s="5" t="str">
        <f t="shared" ref="M6:M11" si="2">_xlfn.XLOOKUP(K6,$B$2:$B$21,$E$2:$E$21,"Not Found")</f>
        <v>Finance</v>
      </c>
      <c r="N6" s="5">
        <f t="shared" ref="N6:N11" si="3">_xlfn.XLOOKUP(K6,$B$2:$B$21,$F$2:$F$21)</f>
        <v>5500</v>
      </c>
    </row>
    <row r="7" spans="1:14" x14ac:dyDescent="0.3">
      <c r="A7" s="2">
        <v>6</v>
      </c>
      <c r="B7" s="3" t="s">
        <v>29</v>
      </c>
      <c r="C7" s="3" t="s">
        <v>30</v>
      </c>
      <c r="D7" s="3" t="s">
        <v>31</v>
      </c>
      <c r="E7" s="2" t="s">
        <v>9</v>
      </c>
      <c r="F7" s="4">
        <v>16500</v>
      </c>
      <c r="J7" s="5" t="e">
        <f t="shared" si="0"/>
        <v>#N/A</v>
      </c>
      <c r="K7" s="3" t="s">
        <v>68</v>
      </c>
      <c r="L7" s="5" t="str">
        <f t="shared" si="1"/>
        <v xml:space="preserve"> Not Found</v>
      </c>
      <c r="M7" s="5" t="str">
        <f t="shared" si="2"/>
        <v>Not Found</v>
      </c>
      <c r="N7" s="5" t="e">
        <f t="shared" si="3"/>
        <v>#N/A</v>
      </c>
    </row>
    <row r="8" spans="1:14" x14ac:dyDescent="0.3">
      <c r="A8" s="2">
        <v>7</v>
      </c>
      <c r="B8" s="3" t="s">
        <v>32</v>
      </c>
      <c r="C8" s="3" t="s">
        <v>33</v>
      </c>
      <c r="D8" s="3" t="s">
        <v>34</v>
      </c>
      <c r="E8" s="2" t="s">
        <v>14</v>
      </c>
      <c r="F8" s="4">
        <v>16553</v>
      </c>
      <c r="J8" s="5">
        <f t="shared" si="0"/>
        <v>18</v>
      </c>
      <c r="K8" s="3" t="s">
        <v>59</v>
      </c>
      <c r="L8" s="5" t="str">
        <f t="shared" si="1"/>
        <v>Pune</v>
      </c>
      <c r="M8" s="5" t="str">
        <f t="shared" si="2"/>
        <v>Sales</v>
      </c>
      <c r="N8" s="5">
        <f t="shared" si="3"/>
        <v>18000</v>
      </c>
    </row>
    <row r="9" spans="1:14" x14ac:dyDescent="0.3">
      <c r="A9" s="2">
        <v>8</v>
      </c>
      <c r="B9" s="3" t="s">
        <v>35</v>
      </c>
      <c r="C9" s="3" t="s">
        <v>36</v>
      </c>
      <c r="D9" s="3" t="s">
        <v>37</v>
      </c>
      <c r="E9" s="2" t="s">
        <v>19</v>
      </c>
      <c r="F9" s="4">
        <v>8750</v>
      </c>
      <c r="J9" s="5">
        <f t="shared" si="0"/>
        <v>17</v>
      </c>
      <c r="K9" s="3" t="s">
        <v>57</v>
      </c>
      <c r="L9" s="5" t="str">
        <f t="shared" si="1"/>
        <v>Chennai</v>
      </c>
      <c r="M9" s="5" t="str">
        <f t="shared" si="2"/>
        <v>IT</v>
      </c>
      <c r="N9" s="5">
        <f t="shared" si="3"/>
        <v>6557</v>
      </c>
    </row>
    <row r="10" spans="1:14" x14ac:dyDescent="0.3">
      <c r="A10" s="2">
        <v>9</v>
      </c>
      <c r="B10" s="3" t="s">
        <v>38</v>
      </c>
      <c r="C10" s="3" t="s">
        <v>39</v>
      </c>
      <c r="D10" s="3" t="s">
        <v>40</v>
      </c>
      <c r="E10" s="2" t="s">
        <v>9</v>
      </c>
      <c r="F10" s="4">
        <v>13000</v>
      </c>
      <c r="J10" s="5">
        <f t="shared" si="0"/>
        <v>3</v>
      </c>
      <c r="K10" s="3" t="s">
        <v>15</v>
      </c>
      <c r="L10" s="5" t="str">
        <f t="shared" si="1"/>
        <v>Chennai</v>
      </c>
      <c r="M10" s="5" t="str">
        <f t="shared" si="2"/>
        <v>Sales</v>
      </c>
      <c r="N10" s="5">
        <f t="shared" si="3"/>
        <v>17500</v>
      </c>
    </row>
    <row r="11" spans="1:14" x14ac:dyDescent="0.3">
      <c r="A11" s="2">
        <v>10</v>
      </c>
      <c r="B11" s="3" t="s">
        <v>41</v>
      </c>
      <c r="C11" s="3" t="s">
        <v>42</v>
      </c>
      <c r="D11" s="3" t="s">
        <v>17</v>
      </c>
      <c r="E11" s="2" t="s">
        <v>28</v>
      </c>
      <c r="F11" s="4">
        <v>10000</v>
      </c>
      <c r="J11" s="5">
        <f t="shared" si="0"/>
        <v>19</v>
      </c>
      <c r="K11" s="3" t="s">
        <v>62</v>
      </c>
      <c r="L11" s="5" t="str">
        <f t="shared" si="1"/>
        <v>Kolkatta</v>
      </c>
      <c r="M11" s="5" t="str">
        <f t="shared" si="2"/>
        <v>Finance</v>
      </c>
      <c r="N11" s="5">
        <f t="shared" si="3"/>
        <v>20000</v>
      </c>
    </row>
    <row r="12" spans="1:14" x14ac:dyDescent="0.3">
      <c r="A12" s="2">
        <v>11</v>
      </c>
      <c r="B12" s="3" t="s">
        <v>43</v>
      </c>
      <c r="C12" s="3" t="s">
        <v>44</v>
      </c>
      <c r="D12" s="3" t="s">
        <v>45</v>
      </c>
      <c r="E12" s="2" t="s">
        <v>9</v>
      </c>
      <c r="F12" s="4">
        <v>15000</v>
      </c>
    </row>
    <row r="13" spans="1:14" x14ac:dyDescent="0.3">
      <c r="A13" s="2">
        <v>12</v>
      </c>
      <c r="B13" s="3" t="s">
        <v>46</v>
      </c>
      <c r="C13" s="3" t="s">
        <v>47</v>
      </c>
      <c r="D13" s="3" t="s">
        <v>22</v>
      </c>
      <c r="E13" s="2" t="s">
        <v>14</v>
      </c>
      <c r="F13" s="4">
        <v>8750</v>
      </c>
    </row>
    <row r="14" spans="1:14" x14ac:dyDescent="0.3">
      <c r="A14" s="2">
        <v>13</v>
      </c>
      <c r="B14" s="3" t="s">
        <v>48</v>
      </c>
      <c r="C14" s="3" t="s">
        <v>49</v>
      </c>
      <c r="D14" s="3" t="s">
        <v>22</v>
      </c>
      <c r="E14" s="2" t="s">
        <v>9</v>
      </c>
      <c r="F14" s="4">
        <v>6557</v>
      </c>
    </row>
    <row r="15" spans="1:14" x14ac:dyDescent="0.3">
      <c r="A15" s="2">
        <v>14</v>
      </c>
      <c r="B15" s="3" t="s">
        <v>50</v>
      </c>
      <c r="C15" s="3" t="s">
        <v>51</v>
      </c>
      <c r="D15" s="3" t="s">
        <v>37</v>
      </c>
      <c r="E15" s="2" t="s">
        <v>23</v>
      </c>
      <c r="F15" s="4">
        <v>5500</v>
      </c>
    </row>
    <row r="16" spans="1:14" x14ac:dyDescent="0.3">
      <c r="A16" s="2">
        <v>15</v>
      </c>
      <c r="B16" s="3" t="s">
        <v>52</v>
      </c>
      <c r="C16" s="3" t="s">
        <v>53</v>
      </c>
      <c r="D16" s="3" t="s">
        <v>54</v>
      </c>
      <c r="E16" s="2" t="s">
        <v>28</v>
      </c>
      <c r="F16" s="4">
        <v>12000</v>
      </c>
      <c r="L16" t="str">
        <f ca="1">_xlfn.FORMULATEXT(L5)</f>
        <v>=_xlfn.XLOOKUP(K5,$B$2:$B$21,$D$2:$D$21," Not Found")</v>
      </c>
    </row>
    <row r="17" spans="1:6" x14ac:dyDescent="0.3">
      <c r="A17" s="2">
        <v>16</v>
      </c>
      <c r="B17" s="3" t="s">
        <v>55</v>
      </c>
      <c r="C17" s="3" t="s">
        <v>56</v>
      </c>
      <c r="D17" s="3" t="s">
        <v>31</v>
      </c>
      <c r="E17" s="2" t="s">
        <v>9</v>
      </c>
      <c r="F17" s="4">
        <v>8750</v>
      </c>
    </row>
    <row r="18" spans="1:6" x14ac:dyDescent="0.3">
      <c r="A18" s="2">
        <v>17</v>
      </c>
      <c r="B18" s="3" t="s">
        <v>57</v>
      </c>
      <c r="C18" s="3" t="s">
        <v>58</v>
      </c>
      <c r="D18" s="3" t="s">
        <v>17</v>
      </c>
      <c r="E18" s="2" t="s">
        <v>14</v>
      </c>
      <c r="F18" s="4">
        <v>6557</v>
      </c>
    </row>
    <row r="19" spans="1:6" x14ac:dyDescent="0.3">
      <c r="A19" s="2">
        <v>18</v>
      </c>
      <c r="B19" s="3" t="s">
        <v>59</v>
      </c>
      <c r="C19" s="3" t="s">
        <v>60</v>
      </c>
      <c r="D19" s="3" t="s">
        <v>61</v>
      </c>
      <c r="E19" s="2" t="s">
        <v>19</v>
      </c>
      <c r="F19" s="4">
        <v>18000</v>
      </c>
    </row>
    <row r="20" spans="1:6" x14ac:dyDescent="0.3">
      <c r="A20" s="2">
        <v>19</v>
      </c>
      <c r="B20" s="3" t="s">
        <v>62</v>
      </c>
      <c r="C20" s="3" t="s">
        <v>63</v>
      </c>
      <c r="D20" s="3" t="s">
        <v>37</v>
      </c>
      <c r="E20" s="2" t="s">
        <v>23</v>
      </c>
      <c r="F20" s="4">
        <v>20000</v>
      </c>
    </row>
    <row r="21" spans="1:6" x14ac:dyDescent="0.3">
      <c r="A21" s="2">
        <v>20</v>
      </c>
      <c r="B21" s="3" t="s">
        <v>64</v>
      </c>
      <c r="C21" s="3" t="s">
        <v>65</v>
      </c>
      <c r="D21" s="3" t="s">
        <v>66</v>
      </c>
      <c r="E21" s="2" t="s">
        <v>28</v>
      </c>
      <c r="F21" s="4">
        <v>7509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workbookViewId="0">
      <selection activeCell="B16" sqref="B16:H16"/>
    </sheetView>
  </sheetViews>
  <sheetFormatPr defaultRowHeight="14.4" x14ac:dyDescent="0.3"/>
  <cols>
    <col min="1" max="1" width="11.109375" bestFit="1" customWidth="1"/>
    <col min="2" max="2" width="10.33203125" bestFit="1" customWidth="1"/>
    <col min="3" max="3" width="11.21875" bestFit="1" customWidth="1"/>
    <col min="4" max="4" width="10.5546875" bestFit="1" customWidth="1"/>
    <col min="5" max="5" width="11.21875" bestFit="1" customWidth="1"/>
    <col min="6" max="6" width="12.109375" bestFit="1" customWidth="1"/>
    <col min="7" max="7" width="12.88671875" bestFit="1" customWidth="1"/>
    <col min="8" max="8" width="15.33203125" bestFit="1" customWidth="1"/>
    <col min="9" max="9" width="11.88671875" bestFit="1" customWidth="1"/>
    <col min="10" max="10" width="13.6640625" bestFit="1" customWidth="1"/>
    <col min="11" max="11" width="11.44140625" bestFit="1" customWidth="1"/>
    <col min="12" max="12" width="10.6640625" bestFit="1" customWidth="1"/>
    <col min="13" max="13" width="12.44140625" bestFit="1" customWidth="1"/>
    <col min="14" max="14" width="11.109375" bestFit="1" customWidth="1"/>
    <col min="15" max="15" width="14.33203125" bestFit="1" customWidth="1"/>
    <col min="16" max="16" width="15.33203125" bestFit="1" customWidth="1"/>
    <col min="17" max="17" width="15.77734375" bestFit="1" customWidth="1"/>
    <col min="18" max="18" width="10.44140625" bestFit="1" customWidth="1"/>
    <col min="19" max="19" width="12.5546875" bestFit="1" customWidth="1"/>
    <col min="20" max="20" width="11.44140625" bestFit="1" customWidth="1"/>
    <col min="21" max="21" width="12.33203125" bestFit="1" customWidth="1"/>
  </cols>
  <sheetData>
    <row r="1" spans="1:21" x14ac:dyDescent="0.3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</row>
    <row r="2" spans="1:21" x14ac:dyDescent="0.3">
      <c r="A2" s="1" t="s">
        <v>1</v>
      </c>
      <c r="B2" s="3" t="s">
        <v>6</v>
      </c>
      <c r="C2" s="3" t="s">
        <v>10</v>
      </c>
      <c r="D2" s="3" t="s">
        <v>15</v>
      </c>
      <c r="E2" s="3" t="s">
        <v>20</v>
      </c>
      <c r="F2" s="3" t="s">
        <v>24</v>
      </c>
      <c r="G2" s="3" t="s">
        <v>29</v>
      </c>
      <c r="H2" s="3" t="s">
        <v>32</v>
      </c>
      <c r="I2" s="3" t="s">
        <v>35</v>
      </c>
      <c r="J2" s="3" t="s">
        <v>38</v>
      </c>
      <c r="K2" s="3" t="s">
        <v>41</v>
      </c>
      <c r="L2" s="3" t="s">
        <v>43</v>
      </c>
      <c r="M2" s="3" t="s">
        <v>46</v>
      </c>
      <c r="N2" s="3" t="s">
        <v>48</v>
      </c>
      <c r="O2" s="3" t="s">
        <v>50</v>
      </c>
      <c r="P2" s="3" t="s">
        <v>52</v>
      </c>
      <c r="Q2" s="3" t="s">
        <v>55</v>
      </c>
      <c r="R2" s="3" t="s">
        <v>57</v>
      </c>
      <c r="S2" s="3" t="s">
        <v>59</v>
      </c>
      <c r="T2" s="3" t="s">
        <v>62</v>
      </c>
      <c r="U2" s="3" t="s">
        <v>64</v>
      </c>
    </row>
    <row r="3" spans="1:21" x14ac:dyDescent="0.3">
      <c r="A3" s="1" t="s">
        <v>2</v>
      </c>
      <c r="B3" s="3" t="s">
        <v>7</v>
      </c>
      <c r="C3" s="3" t="s">
        <v>11</v>
      </c>
      <c r="D3" s="3" t="s">
        <v>16</v>
      </c>
      <c r="E3" s="3" t="s">
        <v>21</v>
      </c>
      <c r="F3" s="3" t="s">
        <v>25</v>
      </c>
      <c r="G3" s="3" t="s">
        <v>30</v>
      </c>
      <c r="H3" s="3" t="s">
        <v>33</v>
      </c>
      <c r="I3" s="3" t="s">
        <v>36</v>
      </c>
      <c r="J3" s="3" t="s">
        <v>39</v>
      </c>
      <c r="K3" s="3" t="s">
        <v>42</v>
      </c>
      <c r="L3" s="3" t="s">
        <v>44</v>
      </c>
      <c r="M3" s="3" t="s">
        <v>47</v>
      </c>
      <c r="N3" s="3" t="s">
        <v>49</v>
      </c>
      <c r="O3" s="3" t="s">
        <v>51</v>
      </c>
      <c r="P3" s="3" t="s">
        <v>53</v>
      </c>
      <c r="Q3" s="3" t="s">
        <v>56</v>
      </c>
      <c r="R3" s="3" t="s">
        <v>58</v>
      </c>
      <c r="S3" s="3" t="s">
        <v>60</v>
      </c>
      <c r="T3" s="3" t="s">
        <v>63</v>
      </c>
      <c r="U3" s="3" t="s">
        <v>65</v>
      </c>
    </row>
    <row r="4" spans="1:21" x14ac:dyDescent="0.3">
      <c r="A4" s="1" t="s">
        <v>3</v>
      </c>
      <c r="B4" s="3" t="s">
        <v>22</v>
      </c>
      <c r="C4" s="3" t="s">
        <v>12</v>
      </c>
      <c r="D4" s="3" t="s">
        <v>17</v>
      </c>
      <c r="E4" s="3" t="s">
        <v>22</v>
      </c>
      <c r="F4" s="3" t="s">
        <v>26</v>
      </c>
      <c r="G4" s="3" t="s">
        <v>31</v>
      </c>
      <c r="H4" s="3" t="s">
        <v>34</v>
      </c>
      <c r="I4" s="3" t="s">
        <v>37</v>
      </c>
      <c r="J4" s="3" t="s">
        <v>40</v>
      </c>
      <c r="K4" s="3" t="s">
        <v>17</v>
      </c>
      <c r="L4" s="3" t="s">
        <v>45</v>
      </c>
      <c r="M4" s="3" t="s">
        <v>22</v>
      </c>
      <c r="N4" s="3" t="s">
        <v>22</v>
      </c>
      <c r="O4" s="3" t="s">
        <v>37</v>
      </c>
      <c r="P4" s="3" t="s">
        <v>54</v>
      </c>
      <c r="Q4" s="3" t="s">
        <v>31</v>
      </c>
      <c r="R4" s="3" t="s">
        <v>17</v>
      </c>
      <c r="S4" s="3" t="s">
        <v>61</v>
      </c>
      <c r="T4" s="3" t="s">
        <v>37</v>
      </c>
      <c r="U4" s="3" t="s">
        <v>66</v>
      </c>
    </row>
    <row r="5" spans="1:21" x14ac:dyDescent="0.3">
      <c r="A5" s="1" t="s">
        <v>5</v>
      </c>
      <c r="B5" s="2" t="s">
        <v>9</v>
      </c>
      <c r="C5" s="2" t="s">
        <v>14</v>
      </c>
      <c r="D5" s="2" t="s">
        <v>19</v>
      </c>
      <c r="E5" s="2" t="s">
        <v>23</v>
      </c>
      <c r="F5" s="2" t="s">
        <v>28</v>
      </c>
      <c r="G5" s="2" t="s">
        <v>9</v>
      </c>
      <c r="H5" s="2" t="s">
        <v>14</v>
      </c>
      <c r="I5" s="2" t="s">
        <v>19</v>
      </c>
      <c r="J5" s="2" t="s">
        <v>9</v>
      </c>
      <c r="K5" s="2" t="s">
        <v>28</v>
      </c>
      <c r="L5" s="2" t="s">
        <v>9</v>
      </c>
      <c r="M5" s="2" t="s">
        <v>14</v>
      </c>
      <c r="N5" s="2" t="s">
        <v>9</v>
      </c>
      <c r="O5" s="2" t="s">
        <v>23</v>
      </c>
      <c r="P5" s="2" t="s">
        <v>28</v>
      </c>
      <c r="Q5" s="2" t="s">
        <v>9</v>
      </c>
      <c r="R5" s="2" t="s">
        <v>14</v>
      </c>
      <c r="S5" s="2" t="s">
        <v>19</v>
      </c>
      <c r="T5" s="2" t="s">
        <v>23</v>
      </c>
      <c r="U5" s="2" t="s">
        <v>28</v>
      </c>
    </row>
    <row r="6" spans="1:21" x14ac:dyDescent="0.3">
      <c r="A6" s="1" t="s">
        <v>67</v>
      </c>
      <c r="B6" s="4">
        <v>2000</v>
      </c>
      <c r="C6" s="4">
        <v>4500</v>
      </c>
      <c r="D6" s="4">
        <v>17500</v>
      </c>
      <c r="E6" s="4">
        <v>6563</v>
      </c>
      <c r="F6" s="4">
        <v>10000</v>
      </c>
      <c r="G6" s="4">
        <v>16500</v>
      </c>
      <c r="H6" s="4">
        <v>16553</v>
      </c>
      <c r="I6" s="4">
        <v>8750</v>
      </c>
      <c r="J6" s="4">
        <v>13000</v>
      </c>
      <c r="K6" s="4">
        <v>10000</v>
      </c>
      <c r="L6" s="4">
        <v>15000</v>
      </c>
      <c r="M6" s="4">
        <v>8750</v>
      </c>
      <c r="N6" s="4">
        <v>6557</v>
      </c>
      <c r="O6" s="4">
        <v>5500</v>
      </c>
      <c r="P6" s="4">
        <v>12000</v>
      </c>
      <c r="Q6" s="4">
        <v>8750</v>
      </c>
      <c r="R6" s="4">
        <v>6557</v>
      </c>
      <c r="S6" s="4">
        <v>18000</v>
      </c>
      <c r="T6" s="4">
        <v>20000</v>
      </c>
      <c r="U6" s="4">
        <v>7509</v>
      </c>
    </row>
    <row r="13" spans="1:21" x14ac:dyDescent="0.3">
      <c r="A13" s="1" t="s">
        <v>0</v>
      </c>
      <c r="B13" s="2">
        <f>HLOOKUP(B1,B1:U6,1,0)</f>
        <v>1</v>
      </c>
      <c r="C13" s="2">
        <f t="shared" ref="C13:H13" si="0">HLOOKUP(C1,C1:V6,1,0)</f>
        <v>2</v>
      </c>
      <c r="D13" s="2">
        <f t="shared" si="0"/>
        <v>3</v>
      </c>
      <c r="E13" s="2">
        <f t="shared" si="0"/>
        <v>4</v>
      </c>
      <c r="F13" s="2">
        <f t="shared" si="0"/>
        <v>5</v>
      </c>
      <c r="G13" s="2">
        <f t="shared" si="0"/>
        <v>6</v>
      </c>
      <c r="H13" s="2">
        <f t="shared" si="0"/>
        <v>7</v>
      </c>
    </row>
    <row r="14" spans="1:21" x14ac:dyDescent="0.3">
      <c r="A14" s="1" t="s">
        <v>1</v>
      </c>
      <c r="B14" s="3" t="str">
        <f>HLOOKUP(B1,B1:U6,2,0)</f>
        <v>Anjali Singh</v>
      </c>
      <c r="C14" s="3" t="str">
        <f t="shared" ref="C14:H14" si="1">HLOOKUP(C1,C1:V6,2,0)</f>
        <v>Sita Raman</v>
      </c>
      <c r="D14" s="3" t="str">
        <f t="shared" si="1"/>
        <v>Aman Yadav</v>
      </c>
      <c r="E14" s="3" t="str">
        <f t="shared" si="1"/>
        <v>Arjun Kapoor</v>
      </c>
      <c r="F14" s="3" t="str">
        <f t="shared" si="1"/>
        <v>Beena Mondal</v>
      </c>
      <c r="G14" s="3" t="str">
        <f t="shared" si="1"/>
        <v>Raghu Yadav</v>
      </c>
      <c r="H14" s="3" t="str">
        <f t="shared" si="1"/>
        <v>Akash Yadav</v>
      </c>
    </row>
    <row r="15" spans="1:21" x14ac:dyDescent="0.3">
      <c r="A15" s="1" t="s">
        <v>5</v>
      </c>
      <c r="B15" s="3" t="str">
        <f>HLOOKUP(B1,B1:U6,5,0)</f>
        <v>HR</v>
      </c>
      <c r="C15" s="3" t="str">
        <f t="shared" ref="C15:H15" si="2">HLOOKUP(C1,C1:V6,5,0)</f>
        <v>IT</v>
      </c>
      <c r="D15" s="3" t="str">
        <f t="shared" si="2"/>
        <v>Sales</v>
      </c>
      <c r="E15" s="3" t="str">
        <f t="shared" si="2"/>
        <v>Finance</v>
      </c>
      <c r="F15" s="3" t="str">
        <f t="shared" si="2"/>
        <v>R&amp;D</v>
      </c>
      <c r="G15" s="3" t="str">
        <f t="shared" si="2"/>
        <v>HR</v>
      </c>
      <c r="H15" s="3" t="str">
        <f t="shared" si="2"/>
        <v>IT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3">
      <c r="A16" s="1" t="s">
        <v>67</v>
      </c>
      <c r="B16" s="3">
        <f>HLOOKUP(B1,B1:U6,6,0)</f>
        <v>2000</v>
      </c>
      <c r="C16" s="3">
        <f t="shared" ref="C16:H16" si="3">HLOOKUP(C1,C1:V6,6,0)</f>
        <v>4500</v>
      </c>
      <c r="D16" s="3">
        <f t="shared" si="3"/>
        <v>17500</v>
      </c>
      <c r="E16" s="3">
        <f t="shared" si="3"/>
        <v>6563</v>
      </c>
      <c r="F16" s="3">
        <f t="shared" si="3"/>
        <v>10000</v>
      </c>
      <c r="G16" s="3">
        <f t="shared" si="3"/>
        <v>16500</v>
      </c>
      <c r="H16" s="3">
        <f t="shared" si="3"/>
        <v>16553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9:21" x14ac:dyDescent="0.3"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9:21" x14ac:dyDescent="0.3"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sqref="A1:F21"/>
    </sheetView>
  </sheetViews>
  <sheetFormatPr defaultRowHeight="14.4" x14ac:dyDescent="0.3"/>
  <cols>
    <col min="1" max="1" width="9.5546875" bestFit="1" customWidth="1"/>
    <col min="2" max="2" width="15.77734375" bestFit="1" customWidth="1"/>
    <col min="3" max="3" width="15.33203125" bestFit="1" customWidth="1"/>
    <col min="4" max="4" width="9.77734375" bestFit="1" customWidth="1"/>
    <col min="5" max="5" width="11.109375" bestFit="1" customWidth="1"/>
    <col min="6" max="6" width="15.66406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67</v>
      </c>
    </row>
    <row r="2" spans="1:6" x14ac:dyDescent="0.3">
      <c r="A2" s="2">
        <v>1</v>
      </c>
      <c r="B2" s="3" t="s">
        <v>6</v>
      </c>
      <c r="C2" s="3" t="s">
        <v>7</v>
      </c>
      <c r="D2" s="3" t="s">
        <v>22</v>
      </c>
      <c r="E2" s="2" t="s">
        <v>9</v>
      </c>
      <c r="F2" s="4">
        <v>2000</v>
      </c>
    </row>
    <row r="3" spans="1:6" x14ac:dyDescent="0.3">
      <c r="A3" s="2">
        <v>2</v>
      </c>
      <c r="B3" s="3" t="s">
        <v>10</v>
      </c>
      <c r="C3" s="3" t="s">
        <v>11</v>
      </c>
      <c r="D3" s="3" t="s">
        <v>12</v>
      </c>
      <c r="E3" s="2" t="s">
        <v>14</v>
      </c>
      <c r="F3" s="4">
        <v>4500</v>
      </c>
    </row>
    <row r="4" spans="1:6" x14ac:dyDescent="0.3">
      <c r="A4" s="2">
        <v>3</v>
      </c>
      <c r="B4" s="3" t="s">
        <v>15</v>
      </c>
      <c r="C4" s="3" t="s">
        <v>16</v>
      </c>
      <c r="D4" s="3" t="s">
        <v>17</v>
      </c>
      <c r="E4" s="2" t="s">
        <v>19</v>
      </c>
      <c r="F4" s="4">
        <v>17500</v>
      </c>
    </row>
    <row r="5" spans="1:6" x14ac:dyDescent="0.3">
      <c r="A5" s="2">
        <v>4</v>
      </c>
      <c r="B5" s="3" t="s">
        <v>20</v>
      </c>
      <c r="C5" s="3" t="s">
        <v>21</v>
      </c>
      <c r="D5" s="3" t="s">
        <v>22</v>
      </c>
      <c r="E5" s="2" t="s">
        <v>23</v>
      </c>
      <c r="F5" s="4">
        <v>6563</v>
      </c>
    </row>
    <row r="6" spans="1:6" x14ac:dyDescent="0.3">
      <c r="A6" s="2">
        <v>5</v>
      </c>
      <c r="B6" s="3" t="s">
        <v>24</v>
      </c>
      <c r="C6" s="3" t="s">
        <v>25</v>
      </c>
      <c r="D6" s="3" t="s">
        <v>26</v>
      </c>
      <c r="E6" s="2" t="s">
        <v>28</v>
      </c>
      <c r="F6" s="4">
        <v>10000</v>
      </c>
    </row>
    <row r="7" spans="1:6" x14ac:dyDescent="0.3">
      <c r="A7" s="2">
        <v>6</v>
      </c>
      <c r="B7" s="3" t="s">
        <v>29</v>
      </c>
      <c r="C7" s="3" t="s">
        <v>30</v>
      </c>
      <c r="D7" s="3" t="s">
        <v>31</v>
      </c>
      <c r="E7" s="2" t="s">
        <v>9</v>
      </c>
      <c r="F7" s="4">
        <v>16500</v>
      </c>
    </row>
    <row r="8" spans="1:6" x14ac:dyDescent="0.3">
      <c r="A8" s="2">
        <v>7</v>
      </c>
      <c r="B8" s="3" t="s">
        <v>32</v>
      </c>
      <c r="C8" s="3" t="s">
        <v>33</v>
      </c>
      <c r="D8" s="3" t="s">
        <v>34</v>
      </c>
      <c r="E8" s="2" t="s">
        <v>14</v>
      </c>
      <c r="F8" s="4">
        <v>16553</v>
      </c>
    </row>
    <row r="9" spans="1:6" x14ac:dyDescent="0.3">
      <c r="A9" s="2">
        <v>8</v>
      </c>
      <c r="B9" s="3" t="s">
        <v>35</v>
      </c>
      <c r="C9" s="3" t="s">
        <v>36</v>
      </c>
      <c r="D9" s="3" t="s">
        <v>37</v>
      </c>
      <c r="E9" s="2" t="s">
        <v>19</v>
      </c>
      <c r="F9" s="4">
        <v>8750</v>
      </c>
    </row>
    <row r="10" spans="1:6" x14ac:dyDescent="0.3">
      <c r="A10" s="2">
        <v>9</v>
      </c>
      <c r="B10" s="3" t="s">
        <v>38</v>
      </c>
      <c r="C10" s="3" t="s">
        <v>39</v>
      </c>
      <c r="D10" s="3" t="s">
        <v>40</v>
      </c>
      <c r="E10" s="2" t="s">
        <v>9</v>
      </c>
      <c r="F10" s="4">
        <v>13000</v>
      </c>
    </row>
    <row r="11" spans="1:6" x14ac:dyDescent="0.3">
      <c r="A11" s="2">
        <v>10</v>
      </c>
      <c r="B11" s="3" t="s">
        <v>41</v>
      </c>
      <c r="C11" s="3" t="s">
        <v>42</v>
      </c>
      <c r="D11" s="3" t="s">
        <v>17</v>
      </c>
      <c r="E11" s="2" t="s">
        <v>28</v>
      </c>
      <c r="F11" s="4">
        <v>10000</v>
      </c>
    </row>
    <row r="12" spans="1:6" x14ac:dyDescent="0.3">
      <c r="A12" s="2">
        <v>11</v>
      </c>
      <c r="B12" s="3" t="s">
        <v>43</v>
      </c>
      <c r="C12" s="3" t="s">
        <v>44</v>
      </c>
      <c r="D12" s="3" t="s">
        <v>45</v>
      </c>
      <c r="E12" s="2" t="s">
        <v>9</v>
      </c>
      <c r="F12" s="4">
        <v>15000</v>
      </c>
    </row>
    <row r="13" spans="1:6" x14ac:dyDescent="0.3">
      <c r="A13" s="2">
        <v>12</v>
      </c>
      <c r="B13" s="3" t="s">
        <v>46</v>
      </c>
      <c r="C13" s="3" t="s">
        <v>47</v>
      </c>
      <c r="D13" s="3" t="s">
        <v>22</v>
      </c>
      <c r="E13" s="2" t="s">
        <v>14</v>
      </c>
      <c r="F13" s="4">
        <v>8750</v>
      </c>
    </row>
    <row r="14" spans="1:6" x14ac:dyDescent="0.3">
      <c r="A14" s="2">
        <v>13</v>
      </c>
      <c r="B14" s="3" t="s">
        <v>48</v>
      </c>
      <c r="C14" s="3" t="s">
        <v>49</v>
      </c>
      <c r="D14" s="3" t="s">
        <v>22</v>
      </c>
      <c r="E14" s="2" t="s">
        <v>9</v>
      </c>
      <c r="F14" s="4">
        <v>6557</v>
      </c>
    </row>
    <row r="15" spans="1:6" x14ac:dyDescent="0.3">
      <c r="A15" s="2">
        <v>14</v>
      </c>
      <c r="B15" s="3" t="s">
        <v>50</v>
      </c>
      <c r="C15" s="3" t="s">
        <v>51</v>
      </c>
      <c r="D15" s="3" t="s">
        <v>37</v>
      </c>
      <c r="E15" s="2" t="s">
        <v>23</v>
      </c>
      <c r="F15" s="4">
        <v>5500</v>
      </c>
    </row>
    <row r="16" spans="1:6" x14ac:dyDescent="0.3">
      <c r="A16" s="2">
        <v>15</v>
      </c>
      <c r="B16" s="3" t="s">
        <v>52</v>
      </c>
      <c r="C16" s="3" t="s">
        <v>53</v>
      </c>
      <c r="D16" s="3" t="s">
        <v>54</v>
      </c>
      <c r="E16" s="2" t="s">
        <v>28</v>
      </c>
      <c r="F16" s="4">
        <v>12000</v>
      </c>
    </row>
    <row r="17" spans="1:6" x14ac:dyDescent="0.3">
      <c r="A17" s="2">
        <v>16</v>
      </c>
      <c r="B17" s="3" t="s">
        <v>55</v>
      </c>
      <c r="C17" s="3" t="s">
        <v>56</v>
      </c>
      <c r="D17" s="3" t="s">
        <v>31</v>
      </c>
      <c r="E17" s="2" t="s">
        <v>9</v>
      </c>
      <c r="F17" s="4">
        <v>8750</v>
      </c>
    </row>
    <row r="18" spans="1:6" x14ac:dyDescent="0.3">
      <c r="A18" s="2">
        <v>17</v>
      </c>
      <c r="B18" s="3" t="s">
        <v>57</v>
      </c>
      <c r="C18" s="3" t="s">
        <v>58</v>
      </c>
      <c r="D18" s="3" t="s">
        <v>17</v>
      </c>
      <c r="E18" s="2" t="s">
        <v>14</v>
      </c>
      <c r="F18" s="4">
        <v>6557</v>
      </c>
    </row>
    <row r="19" spans="1:6" x14ac:dyDescent="0.3">
      <c r="A19" s="2">
        <v>18</v>
      </c>
      <c r="B19" s="3" t="s">
        <v>59</v>
      </c>
      <c r="C19" s="3" t="s">
        <v>60</v>
      </c>
      <c r="D19" s="3" t="s">
        <v>61</v>
      </c>
      <c r="E19" s="2" t="s">
        <v>19</v>
      </c>
      <c r="F19" s="4">
        <v>18000</v>
      </c>
    </row>
    <row r="20" spans="1:6" x14ac:dyDescent="0.3">
      <c r="A20" s="2">
        <v>19</v>
      </c>
      <c r="B20" s="3" t="s">
        <v>62</v>
      </c>
      <c r="C20" s="3" t="s">
        <v>63</v>
      </c>
      <c r="D20" s="3" t="s">
        <v>37</v>
      </c>
      <c r="E20" s="2" t="s">
        <v>23</v>
      </c>
      <c r="F20" s="4">
        <v>20000</v>
      </c>
    </row>
    <row r="21" spans="1:6" x14ac:dyDescent="0.3">
      <c r="A21" s="2">
        <v>20</v>
      </c>
      <c r="B21" s="3" t="s">
        <v>64</v>
      </c>
      <c r="C21" s="3" t="s">
        <v>65</v>
      </c>
      <c r="D21" s="3" t="s">
        <v>66</v>
      </c>
      <c r="E21" s="2" t="s">
        <v>28</v>
      </c>
      <c r="F21" s="4">
        <v>7509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zoomScale="85" zoomScaleNormal="85" workbookViewId="0">
      <selection activeCell="E30" sqref="E30"/>
    </sheetView>
  </sheetViews>
  <sheetFormatPr defaultRowHeight="14.4" x14ac:dyDescent="0.3"/>
  <cols>
    <col min="1" max="1" width="14.33203125" style="6" bestFit="1" customWidth="1"/>
    <col min="2" max="2" width="27.109375" customWidth="1"/>
    <col min="3" max="3" width="15.33203125" bestFit="1" customWidth="1"/>
    <col min="4" max="4" width="16.109375" customWidth="1"/>
    <col min="5" max="5" width="12.88671875" customWidth="1"/>
    <col min="14" max="14" width="11.109375" customWidth="1"/>
    <col min="15" max="15" width="13" customWidth="1"/>
    <col min="16" max="16" width="11.5546875" customWidth="1"/>
    <col min="17" max="17" width="11.88671875" customWidth="1"/>
    <col min="18" max="18" width="11" customWidth="1"/>
  </cols>
  <sheetData>
    <row r="1" spans="1:18" x14ac:dyDescent="0.3">
      <c r="A1" s="1" t="s">
        <v>0</v>
      </c>
      <c r="B1" s="1" t="s">
        <v>1</v>
      </c>
      <c r="C1" s="1" t="s">
        <v>3</v>
      </c>
      <c r="D1" s="1" t="s">
        <v>5</v>
      </c>
      <c r="E1" s="1" t="s">
        <v>67</v>
      </c>
    </row>
    <row r="2" spans="1:18" x14ac:dyDescent="0.3">
      <c r="A2" s="19">
        <v>6</v>
      </c>
      <c r="B2" s="3" t="str">
        <f t="shared" ref="B2:E21" si="0">VLOOKUP($A2,DATA,MATCH(B$1,HEAD,0),0)</f>
        <v>Raghu Yadav</v>
      </c>
      <c r="C2" s="3" t="str">
        <f t="shared" si="0"/>
        <v>Bangalore</v>
      </c>
      <c r="D2" s="3" t="str">
        <f t="shared" si="0"/>
        <v>HR</v>
      </c>
      <c r="E2" s="3">
        <f t="shared" si="0"/>
        <v>16500</v>
      </c>
    </row>
    <row r="3" spans="1:18" x14ac:dyDescent="0.3">
      <c r="A3" s="20">
        <v>15</v>
      </c>
      <c r="B3" s="3" t="str">
        <f t="shared" si="0"/>
        <v>Seema Babbar</v>
      </c>
      <c r="C3" s="3" t="str">
        <f t="shared" si="0"/>
        <v>Bhopal</v>
      </c>
      <c r="D3" s="3" t="str">
        <f t="shared" si="0"/>
        <v>R&amp;D</v>
      </c>
      <c r="E3" s="3">
        <f t="shared" si="0"/>
        <v>12000</v>
      </c>
    </row>
    <row r="4" spans="1:18" x14ac:dyDescent="0.3">
      <c r="A4" s="20">
        <v>13</v>
      </c>
      <c r="B4" s="3" t="str">
        <f t="shared" si="0"/>
        <v>Anjali Thakur</v>
      </c>
      <c r="C4" s="3" t="str">
        <f t="shared" si="0"/>
        <v>Mumbai</v>
      </c>
      <c r="D4" s="3" t="str">
        <f t="shared" si="0"/>
        <v>HR</v>
      </c>
      <c r="E4" s="3">
        <f t="shared" si="0"/>
        <v>6557</v>
      </c>
      <c r="L4" t="s">
        <v>69</v>
      </c>
    </row>
    <row r="5" spans="1:18" x14ac:dyDescent="0.3">
      <c r="A5" s="20">
        <v>4</v>
      </c>
      <c r="B5" s="3" t="str">
        <f t="shared" si="0"/>
        <v>Arjun Kapoor</v>
      </c>
      <c r="C5" s="3" t="str">
        <f t="shared" si="0"/>
        <v>Mumbai</v>
      </c>
      <c r="D5" s="3" t="str">
        <f t="shared" si="0"/>
        <v>Finance</v>
      </c>
      <c r="E5" s="3">
        <f t="shared" si="0"/>
        <v>6563</v>
      </c>
    </row>
    <row r="6" spans="1:18" x14ac:dyDescent="0.3">
      <c r="A6" s="20">
        <v>19</v>
      </c>
      <c r="B6" s="3" t="str">
        <f t="shared" si="0"/>
        <v>Rohit Sharma</v>
      </c>
      <c r="C6" s="3" t="str">
        <f t="shared" si="0"/>
        <v>Kolkatta</v>
      </c>
      <c r="D6" s="3" t="str">
        <f t="shared" si="0"/>
        <v>Finance</v>
      </c>
      <c r="E6" s="3">
        <f t="shared" si="0"/>
        <v>20000</v>
      </c>
      <c r="N6" s="1" t="s">
        <v>0</v>
      </c>
      <c r="O6" s="1" t="s">
        <v>1</v>
      </c>
      <c r="P6" s="1" t="s">
        <v>3</v>
      </c>
      <c r="Q6" s="1" t="s">
        <v>5</v>
      </c>
      <c r="R6" s="1" t="s">
        <v>67</v>
      </c>
    </row>
    <row r="7" spans="1:18" x14ac:dyDescent="0.3">
      <c r="A7" s="20">
        <v>1</v>
      </c>
      <c r="B7" s="3" t="str">
        <f t="shared" si="0"/>
        <v>Anjali Singh</v>
      </c>
      <c r="C7" s="3" t="str">
        <f t="shared" si="0"/>
        <v>Mumbai</v>
      </c>
      <c r="D7" s="3" t="str">
        <f t="shared" si="0"/>
        <v>HR</v>
      </c>
      <c r="E7" s="3">
        <f t="shared" si="0"/>
        <v>2000</v>
      </c>
      <c r="N7" s="3">
        <f>MATCH(N6,$N$6:$R$6,0)</f>
        <v>1</v>
      </c>
      <c r="O7" s="3">
        <f t="shared" ref="O7:R7" si="1">MATCH(O6,$N$6:$R$6,0)</f>
        <v>2</v>
      </c>
      <c r="P7" s="3">
        <f t="shared" si="1"/>
        <v>3</v>
      </c>
      <c r="Q7" s="3">
        <f t="shared" si="1"/>
        <v>4</v>
      </c>
      <c r="R7" s="3">
        <f t="shared" si="1"/>
        <v>5</v>
      </c>
    </row>
    <row r="8" spans="1:18" x14ac:dyDescent="0.3">
      <c r="A8" s="20">
        <v>7</v>
      </c>
      <c r="B8" s="3" t="str">
        <f t="shared" si="0"/>
        <v>Akash Yadav</v>
      </c>
      <c r="C8" s="3" t="str">
        <f t="shared" si="0"/>
        <v>Delhi</v>
      </c>
      <c r="D8" s="3" t="str">
        <f t="shared" si="0"/>
        <v>IT</v>
      </c>
      <c r="E8" s="3">
        <f t="shared" si="0"/>
        <v>16553</v>
      </c>
    </row>
    <row r="9" spans="1:18" x14ac:dyDescent="0.3">
      <c r="A9" s="20">
        <v>20</v>
      </c>
      <c r="B9" s="3" t="str">
        <f t="shared" si="0"/>
        <v>Ayusha Chahal</v>
      </c>
      <c r="C9" s="3" t="str">
        <f t="shared" si="0"/>
        <v>Noida</v>
      </c>
      <c r="D9" s="3" t="str">
        <f t="shared" si="0"/>
        <v>R&amp;D</v>
      </c>
      <c r="E9" s="3">
        <f t="shared" si="0"/>
        <v>7509</v>
      </c>
    </row>
    <row r="10" spans="1:18" x14ac:dyDescent="0.3">
      <c r="A10" s="20">
        <v>9</v>
      </c>
      <c r="B10" s="3" t="str">
        <f t="shared" si="0"/>
        <v>Anushka Mishra</v>
      </c>
      <c r="C10" s="3" t="str">
        <f t="shared" si="0"/>
        <v>Dheradhun</v>
      </c>
      <c r="D10" s="3" t="str">
        <f t="shared" si="0"/>
        <v>HR</v>
      </c>
      <c r="E10" s="3">
        <f t="shared" si="0"/>
        <v>13000</v>
      </c>
    </row>
    <row r="11" spans="1:18" x14ac:dyDescent="0.3">
      <c r="A11" s="20">
        <v>25</v>
      </c>
      <c r="B11" s="3" t="e">
        <f t="shared" si="0"/>
        <v>#N/A</v>
      </c>
      <c r="C11" s="3" t="e">
        <f t="shared" si="0"/>
        <v>#N/A</v>
      </c>
      <c r="D11" s="3" t="e">
        <f t="shared" si="0"/>
        <v>#N/A</v>
      </c>
      <c r="E11" s="3" t="e">
        <f t="shared" si="0"/>
        <v>#N/A</v>
      </c>
    </row>
    <row r="12" spans="1:18" x14ac:dyDescent="0.3">
      <c r="A12" s="20">
        <v>11</v>
      </c>
      <c r="B12" s="3" t="str">
        <f t="shared" si="0"/>
        <v>Ankita Singh</v>
      </c>
      <c r="C12" s="3" t="str">
        <f t="shared" si="0"/>
        <v>Chandigarh</v>
      </c>
      <c r="D12" s="3" t="str">
        <f t="shared" si="0"/>
        <v>HR</v>
      </c>
      <c r="E12" s="3">
        <f t="shared" si="0"/>
        <v>15000</v>
      </c>
    </row>
    <row r="13" spans="1:18" x14ac:dyDescent="0.3">
      <c r="A13" s="20">
        <v>12</v>
      </c>
      <c r="B13" s="3" t="str">
        <f t="shared" si="0"/>
        <v>Shubham Saha</v>
      </c>
      <c r="C13" s="3" t="str">
        <f t="shared" si="0"/>
        <v>Mumbai</v>
      </c>
      <c r="D13" s="3" t="str">
        <f t="shared" si="0"/>
        <v>IT</v>
      </c>
      <c r="E13" s="3">
        <f t="shared" si="0"/>
        <v>8750</v>
      </c>
      <c r="N13" t="s">
        <v>133</v>
      </c>
    </row>
    <row r="14" spans="1:18" x14ac:dyDescent="0.3">
      <c r="A14" s="20">
        <v>3</v>
      </c>
      <c r="B14" s="3" t="str">
        <f t="shared" si="0"/>
        <v>Aman Yadav</v>
      </c>
      <c r="C14" s="3" t="str">
        <f t="shared" si="0"/>
        <v>Chennai</v>
      </c>
      <c r="D14" s="3" t="str">
        <f t="shared" si="0"/>
        <v>Sales</v>
      </c>
      <c r="E14" s="3">
        <f t="shared" si="0"/>
        <v>17500</v>
      </c>
    </row>
    <row r="15" spans="1:18" x14ac:dyDescent="0.3">
      <c r="A15" s="20">
        <v>14</v>
      </c>
      <c r="B15" s="3" t="str">
        <f t="shared" si="0"/>
        <v>RajaSingh Thakur</v>
      </c>
      <c r="C15" s="3" t="str">
        <f t="shared" si="0"/>
        <v>Kolkatta</v>
      </c>
      <c r="D15" s="3" t="str">
        <f t="shared" si="0"/>
        <v>Finance</v>
      </c>
      <c r="E15" s="3">
        <f t="shared" si="0"/>
        <v>5500</v>
      </c>
    </row>
    <row r="16" spans="1:18" x14ac:dyDescent="0.3">
      <c r="A16" s="20">
        <v>2</v>
      </c>
      <c r="B16" s="3" t="str">
        <f t="shared" si="0"/>
        <v>Sita Raman</v>
      </c>
      <c r="C16" s="3" t="str">
        <f t="shared" si="0"/>
        <v>Cochin</v>
      </c>
      <c r="D16" s="3" t="str">
        <f t="shared" si="0"/>
        <v>IT</v>
      </c>
      <c r="E16" s="3">
        <f t="shared" si="0"/>
        <v>4500</v>
      </c>
    </row>
    <row r="17" spans="1:6" x14ac:dyDescent="0.3">
      <c r="A17" s="20">
        <v>30</v>
      </c>
      <c r="B17" s="3" t="e">
        <f t="shared" si="0"/>
        <v>#N/A</v>
      </c>
      <c r="C17" s="3" t="e">
        <f t="shared" si="0"/>
        <v>#N/A</v>
      </c>
      <c r="D17" s="3" t="e">
        <f t="shared" si="0"/>
        <v>#N/A</v>
      </c>
      <c r="E17" s="3" t="e">
        <f t="shared" si="0"/>
        <v>#N/A</v>
      </c>
    </row>
    <row r="18" spans="1:6" x14ac:dyDescent="0.3">
      <c r="A18" s="20">
        <v>17</v>
      </c>
      <c r="B18" s="3" t="str">
        <f t="shared" si="0"/>
        <v>Yuvraj Singh</v>
      </c>
      <c r="C18" s="3" t="str">
        <f t="shared" si="0"/>
        <v>Chennai</v>
      </c>
      <c r="D18" s="3" t="str">
        <f t="shared" si="0"/>
        <v>IT</v>
      </c>
      <c r="E18" s="3">
        <f t="shared" si="0"/>
        <v>6557</v>
      </c>
    </row>
    <row r="19" spans="1:6" x14ac:dyDescent="0.3">
      <c r="A19" s="20">
        <v>10</v>
      </c>
      <c r="B19" s="3" t="str">
        <f t="shared" si="0"/>
        <v>Shilpa Thakur</v>
      </c>
      <c r="C19" s="3" t="str">
        <f t="shared" si="0"/>
        <v>Chennai</v>
      </c>
      <c r="D19" s="3" t="str">
        <f t="shared" si="0"/>
        <v>R&amp;D</v>
      </c>
      <c r="E19" s="3">
        <f t="shared" si="0"/>
        <v>10000</v>
      </c>
    </row>
    <row r="20" spans="1:6" x14ac:dyDescent="0.3">
      <c r="A20" s="20">
        <v>5</v>
      </c>
      <c r="B20" s="3" t="str">
        <f t="shared" si="0"/>
        <v>Beena Mondal</v>
      </c>
      <c r="C20" s="3" t="str">
        <f t="shared" si="0"/>
        <v>Ranchi</v>
      </c>
      <c r="D20" s="3" t="str">
        <f t="shared" si="0"/>
        <v>R&amp;D</v>
      </c>
      <c r="E20" s="3">
        <f t="shared" si="0"/>
        <v>10000</v>
      </c>
    </row>
    <row r="21" spans="1:6" x14ac:dyDescent="0.3">
      <c r="A21" s="20">
        <v>8</v>
      </c>
      <c r="B21" s="3" t="str">
        <f t="shared" si="0"/>
        <v>Aman Sharma</v>
      </c>
      <c r="C21" s="3" t="str">
        <f t="shared" si="0"/>
        <v>Kolkatta</v>
      </c>
      <c r="D21" s="3" t="str">
        <f t="shared" si="0"/>
        <v>Sales</v>
      </c>
      <c r="E21" s="3">
        <f t="shared" si="0"/>
        <v>8750</v>
      </c>
    </row>
    <row r="24" spans="1:6" x14ac:dyDescent="0.3">
      <c r="F24" s="3">
        <f>MATCH($N$6,$N$6:$R$6,0)</f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C2" sqref="C2"/>
    </sheetView>
  </sheetViews>
  <sheetFormatPr defaultRowHeight="14.4" x14ac:dyDescent="0.3"/>
  <cols>
    <col min="1" max="1" width="15.109375" customWidth="1"/>
    <col min="2" max="2" width="18.44140625" customWidth="1"/>
  </cols>
  <sheetData>
    <row r="1" spans="1:2" x14ac:dyDescent="0.3">
      <c r="A1" s="1" t="s">
        <v>0</v>
      </c>
      <c r="B1" s="1" t="s">
        <v>70</v>
      </c>
    </row>
    <row r="2" spans="1:2" x14ac:dyDescent="0.3">
      <c r="A2" s="2">
        <v>6</v>
      </c>
      <c r="B2" s="5">
        <f t="shared" ref="B2:B21" si="0">VLOOKUP($A2,DATA,MATCH(B$1,HEAD,1),0)</f>
        <v>16500</v>
      </c>
    </row>
    <row r="3" spans="1:2" x14ac:dyDescent="0.3">
      <c r="A3" s="2">
        <v>15</v>
      </c>
      <c r="B3" s="5">
        <f t="shared" si="0"/>
        <v>12000</v>
      </c>
    </row>
    <row r="4" spans="1:2" x14ac:dyDescent="0.3">
      <c r="A4" s="2">
        <v>13</v>
      </c>
      <c r="B4" s="5">
        <f t="shared" si="0"/>
        <v>6557</v>
      </c>
    </row>
    <row r="5" spans="1:2" x14ac:dyDescent="0.3">
      <c r="A5" s="2">
        <v>4</v>
      </c>
      <c r="B5" s="5">
        <f t="shared" si="0"/>
        <v>6563</v>
      </c>
    </row>
    <row r="6" spans="1:2" x14ac:dyDescent="0.3">
      <c r="A6" s="2">
        <v>19</v>
      </c>
      <c r="B6" s="5">
        <f t="shared" si="0"/>
        <v>20000</v>
      </c>
    </row>
    <row r="7" spans="1:2" x14ac:dyDescent="0.3">
      <c r="A7" s="2">
        <v>1</v>
      </c>
      <c r="B7" s="5">
        <f t="shared" si="0"/>
        <v>2000</v>
      </c>
    </row>
    <row r="8" spans="1:2" x14ac:dyDescent="0.3">
      <c r="A8" s="2">
        <v>7</v>
      </c>
      <c r="B8" s="5">
        <f t="shared" si="0"/>
        <v>16553</v>
      </c>
    </row>
    <row r="9" spans="1:2" x14ac:dyDescent="0.3">
      <c r="A9" s="2">
        <v>20</v>
      </c>
      <c r="B9" s="5">
        <f t="shared" si="0"/>
        <v>7509</v>
      </c>
    </row>
    <row r="10" spans="1:2" x14ac:dyDescent="0.3">
      <c r="A10" s="2">
        <v>9</v>
      </c>
      <c r="B10" s="5">
        <f t="shared" si="0"/>
        <v>13000</v>
      </c>
    </row>
    <row r="11" spans="1:2" x14ac:dyDescent="0.3">
      <c r="A11" s="2">
        <v>25</v>
      </c>
      <c r="B11" s="5" t="e">
        <f t="shared" si="0"/>
        <v>#N/A</v>
      </c>
    </row>
    <row r="12" spans="1:2" x14ac:dyDescent="0.3">
      <c r="A12" s="2">
        <v>11</v>
      </c>
      <c r="B12" s="5">
        <f t="shared" si="0"/>
        <v>15000</v>
      </c>
    </row>
    <row r="13" spans="1:2" x14ac:dyDescent="0.3">
      <c r="A13" s="2">
        <v>12</v>
      </c>
      <c r="B13" s="5">
        <f t="shared" si="0"/>
        <v>8750</v>
      </c>
    </row>
    <row r="14" spans="1:2" x14ac:dyDescent="0.3">
      <c r="A14" s="2">
        <v>3</v>
      </c>
      <c r="B14" s="5">
        <f t="shared" si="0"/>
        <v>17500</v>
      </c>
    </row>
    <row r="15" spans="1:2" x14ac:dyDescent="0.3">
      <c r="A15" s="2">
        <v>14</v>
      </c>
      <c r="B15" s="5">
        <f t="shared" si="0"/>
        <v>5500</v>
      </c>
    </row>
    <row r="16" spans="1:2" x14ac:dyDescent="0.3">
      <c r="A16" s="2">
        <v>2</v>
      </c>
      <c r="B16" s="5">
        <f t="shared" si="0"/>
        <v>4500</v>
      </c>
    </row>
    <row r="17" spans="1:2" x14ac:dyDescent="0.3">
      <c r="A17" s="2">
        <v>30</v>
      </c>
      <c r="B17" s="5" t="e">
        <f t="shared" si="0"/>
        <v>#N/A</v>
      </c>
    </row>
    <row r="18" spans="1:2" x14ac:dyDescent="0.3">
      <c r="A18" s="2">
        <v>17</v>
      </c>
      <c r="B18" s="5">
        <f t="shared" si="0"/>
        <v>6557</v>
      </c>
    </row>
    <row r="19" spans="1:2" x14ac:dyDescent="0.3">
      <c r="A19" s="2">
        <v>10</v>
      </c>
      <c r="B19" s="5">
        <f t="shared" si="0"/>
        <v>10000</v>
      </c>
    </row>
    <row r="20" spans="1:2" x14ac:dyDescent="0.3">
      <c r="A20" s="2">
        <v>5</v>
      </c>
      <c r="B20" s="5">
        <f t="shared" si="0"/>
        <v>10000</v>
      </c>
    </row>
    <row r="21" spans="1:2" x14ac:dyDescent="0.3">
      <c r="A21" s="2">
        <v>8</v>
      </c>
      <c r="B21" s="5">
        <f t="shared" si="0"/>
        <v>8750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"/>
  <sheetViews>
    <sheetView zoomScale="130" zoomScaleNormal="130" workbookViewId="0">
      <selection activeCell="L4" sqref="L4"/>
    </sheetView>
  </sheetViews>
  <sheetFormatPr defaultRowHeight="14.4" x14ac:dyDescent="0.3"/>
  <cols>
    <col min="1" max="1" width="10.77734375" customWidth="1"/>
    <col min="2" max="2" width="15.5546875" customWidth="1"/>
    <col min="5" max="5" width="13" customWidth="1"/>
    <col min="6" max="6" width="14.21875" customWidth="1"/>
    <col min="11" max="11" width="13.88671875" customWidth="1"/>
    <col min="12" max="12" width="17.77734375" customWidth="1"/>
  </cols>
  <sheetData>
    <row r="2" spans="1:12" ht="41.4" customHeight="1" x14ac:dyDescent="0.3">
      <c r="A2" s="10" t="s">
        <v>0</v>
      </c>
      <c r="B2" s="10" t="s">
        <v>1</v>
      </c>
      <c r="E2" s="10" t="s">
        <v>1</v>
      </c>
      <c r="F2" s="10" t="s">
        <v>67</v>
      </c>
      <c r="K2" s="10" t="s">
        <v>0</v>
      </c>
      <c r="L2" s="10" t="s">
        <v>67</v>
      </c>
    </row>
    <row r="3" spans="1:12" x14ac:dyDescent="0.3">
      <c r="A3" s="2">
        <v>6</v>
      </c>
      <c r="B3" s="2" t="s">
        <v>29</v>
      </c>
      <c r="E3" s="2" t="s">
        <v>29</v>
      </c>
      <c r="F3" s="2">
        <v>16500</v>
      </c>
      <c r="K3" s="2">
        <v>6</v>
      </c>
      <c r="L3">
        <f>VLOOKUP(VLOOKUP(K3,$A$3:$B$9,2,0),$E$3:$F$9,2,0)</f>
        <v>16500</v>
      </c>
    </row>
    <row r="4" spans="1:12" x14ac:dyDescent="0.3">
      <c r="A4" s="2">
        <v>15</v>
      </c>
      <c r="B4" s="2" t="s">
        <v>52</v>
      </c>
      <c r="E4" s="2" t="s">
        <v>52</v>
      </c>
      <c r="F4" s="2">
        <v>12000</v>
      </c>
      <c r="K4" s="2">
        <v>15</v>
      </c>
      <c r="L4">
        <f t="shared" ref="L4:L9" si="0">VLOOKUP(VLOOKUP(K4,$A$3:$B$9,2,0),$E$3:$F$9,2,0)</f>
        <v>12000</v>
      </c>
    </row>
    <row r="5" spans="1:12" x14ac:dyDescent="0.3">
      <c r="A5" s="2">
        <v>13</v>
      </c>
      <c r="B5" s="2" t="s">
        <v>48</v>
      </c>
      <c r="E5" s="2" t="s">
        <v>48</v>
      </c>
      <c r="F5" s="2">
        <v>6557</v>
      </c>
      <c r="K5" s="2">
        <v>13</v>
      </c>
      <c r="L5">
        <f t="shared" si="0"/>
        <v>6557</v>
      </c>
    </row>
    <row r="6" spans="1:12" x14ac:dyDescent="0.3">
      <c r="A6" s="2">
        <v>4</v>
      </c>
      <c r="B6" s="2" t="s">
        <v>20</v>
      </c>
      <c r="E6" s="2" t="s">
        <v>20</v>
      </c>
      <c r="F6" s="2">
        <v>6563</v>
      </c>
      <c r="K6" s="2">
        <v>4</v>
      </c>
      <c r="L6">
        <f t="shared" si="0"/>
        <v>6563</v>
      </c>
    </row>
    <row r="7" spans="1:12" x14ac:dyDescent="0.3">
      <c r="A7" s="2">
        <v>19</v>
      </c>
      <c r="B7" s="2" t="s">
        <v>62</v>
      </c>
      <c r="E7" s="2" t="s">
        <v>62</v>
      </c>
      <c r="F7" s="2">
        <v>20000</v>
      </c>
      <c r="K7" s="2">
        <v>19</v>
      </c>
      <c r="L7">
        <f t="shared" si="0"/>
        <v>20000</v>
      </c>
    </row>
    <row r="8" spans="1:12" x14ac:dyDescent="0.3">
      <c r="A8" s="2">
        <v>1</v>
      </c>
      <c r="B8" s="2" t="s">
        <v>6</v>
      </c>
      <c r="E8" s="2" t="s">
        <v>6</v>
      </c>
      <c r="F8" s="2">
        <v>2000</v>
      </c>
      <c r="K8" s="2">
        <v>1</v>
      </c>
      <c r="L8">
        <f t="shared" si="0"/>
        <v>2000</v>
      </c>
    </row>
    <row r="9" spans="1:12" x14ac:dyDescent="0.3">
      <c r="A9" s="2">
        <v>7</v>
      </c>
      <c r="B9" s="2" t="s">
        <v>32</v>
      </c>
      <c r="E9" s="2" t="s">
        <v>32</v>
      </c>
      <c r="F9" s="2">
        <v>16553</v>
      </c>
      <c r="K9" s="2">
        <v>7</v>
      </c>
      <c r="L9">
        <f t="shared" si="0"/>
        <v>16553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L4" sqref="L4:L9"/>
    </sheetView>
  </sheetViews>
  <sheetFormatPr defaultRowHeight="14.4" x14ac:dyDescent="0.3"/>
  <cols>
    <col min="1" max="1" width="13.6640625" bestFit="1" customWidth="1"/>
    <col min="2" max="2" width="14.109375" customWidth="1"/>
    <col min="3" max="3" width="18.21875" customWidth="1"/>
    <col min="4" max="4" width="12.109375" customWidth="1"/>
    <col min="11" max="11" width="21.21875" customWidth="1"/>
    <col min="12" max="12" width="20.109375" customWidth="1"/>
  </cols>
  <sheetData>
    <row r="1" spans="1:12" x14ac:dyDescent="0.3">
      <c r="A1" s="11" t="s">
        <v>90</v>
      </c>
      <c r="B1" s="11" t="s">
        <v>71</v>
      </c>
      <c r="C1" s="11" t="s">
        <v>72</v>
      </c>
      <c r="D1" s="11" t="s">
        <v>67</v>
      </c>
    </row>
    <row r="2" spans="1:12" x14ac:dyDescent="0.3">
      <c r="A2" s="3" t="s">
        <v>6</v>
      </c>
      <c r="B2" s="2" t="s">
        <v>73</v>
      </c>
      <c r="C2" s="2" t="s">
        <v>74</v>
      </c>
      <c r="D2" s="9">
        <v>2000</v>
      </c>
    </row>
    <row r="3" spans="1:12" x14ac:dyDescent="0.3">
      <c r="A3" s="3" t="s">
        <v>10</v>
      </c>
      <c r="B3" s="2" t="s">
        <v>75</v>
      </c>
      <c r="C3" s="2" t="s">
        <v>76</v>
      </c>
      <c r="D3" s="9">
        <v>4500</v>
      </c>
      <c r="K3" s="11" t="s">
        <v>90</v>
      </c>
      <c r="L3" s="11" t="s">
        <v>67</v>
      </c>
    </row>
    <row r="4" spans="1:12" x14ac:dyDescent="0.3">
      <c r="A4" s="3" t="s">
        <v>15</v>
      </c>
      <c r="B4" s="2" t="s">
        <v>77</v>
      </c>
      <c r="C4" s="2" t="s">
        <v>78</v>
      </c>
      <c r="D4" s="9">
        <v>17500</v>
      </c>
      <c r="K4" s="3" t="s">
        <v>91</v>
      </c>
      <c r="L4" s="9">
        <f>VLOOKUP(TRIM(K4),A2:D11,4,0)</f>
        <v>2000</v>
      </c>
    </row>
    <row r="5" spans="1:12" x14ac:dyDescent="0.3">
      <c r="A5" s="3" t="s">
        <v>20</v>
      </c>
      <c r="B5" s="2" t="s">
        <v>79</v>
      </c>
      <c r="C5" s="2" t="s">
        <v>80</v>
      </c>
      <c r="D5" s="9">
        <v>6563</v>
      </c>
      <c r="K5" s="3" t="s">
        <v>92</v>
      </c>
      <c r="L5" s="9">
        <f t="shared" ref="L5:L9" si="0">VLOOKUP(TRIM(K5),A3:D12,4,0)</f>
        <v>4500</v>
      </c>
    </row>
    <row r="6" spans="1:12" x14ac:dyDescent="0.3">
      <c r="A6" s="3" t="s">
        <v>24</v>
      </c>
      <c r="B6" s="2" t="s">
        <v>81</v>
      </c>
      <c r="C6" s="2" t="s">
        <v>82</v>
      </c>
      <c r="D6" s="9">
        <v>10000</v>
      </c>
      <c r="K6" s="3" t="s">
        <v>93</v>
      </c>
      <c r="L6" s="9">
        <f t="shared" si="0"/>
        <v>17500</v>
      </c>
    </row>
    <row r="7" spans="1:12" x14ac:dyDescent="0.3">
      <c r="A7" s="3" t="s">
        <v>29</v>
      </c>
      <c r="B7" s="2" t="s">
        <v>83</v>
      </c>
      <c r="C7" s="2" t="s">
        <v>78</v>
      </c>
      <c r="D7" s="9">
        <v>16500</v>
      </c>
      <c r="K7" s="3" t="s">
        <v>94</v>
      </c>
      <c r="L7" s="9">
        <f t="shared" si="0"/>
        <v>6563</v>
      </c>
    </row>
    <row r="8" spans="1:12" x14ac:dyDescent="0.3">
      <c r="A8" s="3" t="s">
        <v>32</v>
      </c>
      <c r="B8" s="2" t="s">
        <v>84</v>
      </c>
      <c r="C8" s="2" t="s">
        <v>78</v>
      </c>
      <c r="D8" s="9">
        <v>16553</v>
      </c>
      <c r="K8" s="3" t="s">
        <v>95</v>
      </c>
      <c r="L8" s="9">
        <f t="shared" si="0"/>
        <v>10000</v>
      </c>
    </row>
    <row r="9" spans="1:12" x14ac:dyDescent="0.3">
      <c r="A9" s="3" t="s">
        <v>35</v>
      </c>
      <c r="B9" s="2" t="s">
        <v>77</v>
      </c>
      <c r="C9" s="2" t="s">
        <v>85</v>
      </c>
      <c r="D9" s="9">
        <v>8750</v>
      </c>
      <c r="K9" s="3" t="s">
        <v>96</v>
      </c>
      <c r="L9" s="9">
        <f t="shared" si="0"/>
        <v>16500</v>
      </c>
    </row>
    <row r="10" spans="1:12" x14ac:dyDescent="0.3">
      <c r="A10" s="3" t="s">
        <v>38</v>
      </c>
      <c r="B10" s="2" t="s">
        <v>86</v>
      </c>
      <c r="C10" s="2" t="s">
        <v>87</v>
      </c>
      <c r="D10" s="9">
        <v>13000</v>
      </c>
    </row>
    <row r="11" spans="1:12" x14ac:dyDescent="0.3">
      <c r="A11" s="3" t="s">
        <v>41</v>
      </c>
      <c r="B11" s="2" t="s">
        <v>88</v>
      </c>
      <c r="C11" s="2" t="s">
        <v>89</v>
      </c>
      <c r="D11" s="9">
        <v>10000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zoomScaleNormal="100" workbookViewId="0">
      <selection activeCell="O4" sqref="O4"/>
    </sheetView>
  </sheetViews>
  <sheetFormatPr defaultRowHeight="14.4" x14ac:dyDescent="0.3"/>
  <cols>
    <col min="1" max="1" width="13.6640625" bestFit="1" customWidth="1"/>
    <col min="2" max="2" width="13.6640625" customWidth="1"/>
    <col min="3" max="3" width="11.44140625" customWidth="1"/>
    <col min="4" max="4" width="13.21875" customWidth="1"/>
    <col min="13" max="13" width="13.88671875" customWidth="1"/>
    <col min="14" max="14" width="11.6640625" customWidth="1"/>
    <col min="15" max="15" width="17.44140625" customWidth="1"/>
  </cols>
  <sheetData>
    <row r="1" spans="1:15" x14ac:dyDescent="0.3">
      <c r="A1" s="11" t="s">
        <v>90</v>
      </c>
      <c r="B1" s="11" t="s">
        <v>71</v>
      </c>
      <c r="C1" s="11" t="s">
        <v>72</v>
      </c>
      <c r="D1" s="11" t="s">
        <v>67</v>
      </c>
    </row>
    <row r="2" spans="1:15" x14ac:dyDescent="0.3">
      <c r="A2" s="3" t="s">
        <v>97</v>
      </c>
      <c r="B2" s="2" t="s">
        <v>73</v>
      </c>
      <c r="C2" s="2" t="s">
        <v>74</v>
      </c>
      <c r="D2" s="9">
        <v>2000</v>
      </c>
      <c r="M2" s="11" t="s">
        <v>71</v>
      </c>
      <c r="N2" s="11" t="s">
        <v>72</v>
      </c>
      <c r="O2" s="11" t="s">
        <v>67</v>
      </c>
    </row>
    <row r="3" spans="1:15" x14ac:dyDescent="0.3">
      <c r="A3" s="3" t="s">
        <v>98</v>
      </c>
      <c r="B3" s="2" t="s">
        <v>75</v>
      </c>
      <c r="C3" s="2" t="s">
        <v>76</v>
      </c>
      <c r="D3" s="9">
        <v>4500</v>
      </c>
      <c r="M3" s="2" t="s">
        <v>75</v>
      </c>
      <c r="N3" s="2" t="s">
        <v>76</v>
      </c>
      <c r="O3" s="5">
        <f>VLOOKUP(CONCATENATE(M3,N3),$A$2:$D$11,4,0)</f>
        <v>4500</v>
      </c>
    </row>
    <row r="4" spans="1:15" x14ac:dyDescent="0.3">
      <c r="A4" s="3" t="s">
        <v>99</v>
      </c>
      <c r="B4" s="2" t="s">
        <v>77</v>
      </c>
      <c r="C4" s="2" t="s">
        <v>78</v>
      </c>
      <c r="D4" s="9">
        <v>17500</v>
      </c>
    </row>
    <row r="5" spans="1:15" x14ac:dyDescent="0.3">
      <c r="A5" s="3" t="s">
        <v>100</v>
      </c>
      <c r="B5" s="2" t="s">
        <v>79</v>
      </c>
      <c r="C5" s="2" t="s">
        <v>80</v>
      </c>
      <c r="D5" s="9">
        <v>6563</v>
      </c>
      <c r="M5" t="s">
        <v>117</v>
      </c>
    </row>
    <row r="6" spans="1:15" x14ac:dyDescent="0.3">
      <c r="A6" s="3" t="s">
        <v>101</v>
      </c>
      <c r="B6" s="2" t="s">
        <v>81</v>
      </c>
      <c r="C6" s="2" t="s">
        <v>82</v>
      </c>
      <c r="D6" s="9">
        <v>10000</v>
      </c>
    </row>
    <row r="7" spans="1:15" x14ac:dyDescent="0.3">
      <c r="A7" s="3" t="s">
        <v>102</v>
      </c>
      <c r="B7" s="2" t="s">
        <v>83</v>
      </c>
      <c r="C7" s="2" t="s">
        <v>78</v>
      </c>
      <c r="D7" s="9">
        <v>16500</v>
      </c>
      <c r="O7" t="s">
        <v>119</v>
      </c>
    </row>
    <row r="8" spans="1:15" x14ac:dyDescent="0.3">
      <c r="A8" s="3" t="s">
        <v>103</v>
      </c>
      <c r="B8" s="2" t="s">
        <v>84</v>
      </c>
      <c r="C8" s="2" t="s">
        <v>78</v>
      </c>
      <c r="D8" s="9">
        <v>16553</v>
      </c>
      <c r="O8" t="s">
        <v>120</v>
      </c>
    </row>
    <row r="9" spans="1:15" x14ac:dyDescent="0.3">
      <c r="A9" s="3" t="s">
        <v>104</v>
      </c>
      <c r="B9" s="2" t="s">
        <v>77</v>
      </c>
      <c r="C9" s="2" t="s">
        <v>85</v>
      </c>
      <c r="D9" s="9">
        <v>8750</v>
      </c>
    </row>
    <row r="10" spans="1:15" x14ac:dyDescent="0.3">
      <c r="A10" s="3" t="s">
        <v>105</v>
      </c>
      <c r="B10" s="2" t="s">
        <v>86</v>
      </c>
      <c r="C10" s="2" t="s">
        <v>87</v>
      </c>
      <c r="D10" s="9">
        <v>13000</v>
      </c>
    </row>
    <row r="11" spans="1:15" x14ac:dyDescent="0.3">
      <c r="A11" s="3" t="s">
        <v>106</v>
      </c>
      <c r="B11" s="2" t="s">
        <v>88</v>
      </c>
      <c r="C11" s="2" t="s">
        <v>89</v>
      </c>
      <c r="D11" s="9">
        <v>10000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</vt:i4>
      </vt:variant>
    </vt:vector>
  </HeadingPairs>
  <TitlesOfParts>
    <vt:vector size="16" baseType="lpstr">
      <vt:lpstr>Lookup</vt:lpstr>
      <vt:lpstr>Xlookup</vt:lpstr>
      <vt:lpstr>Hlookup</vt:lpstr>
      <vt:lpstr>Source_Data</vt:lpstr>
      <vt:lpstr>Output-Vlookup</vt:lpstr>
      <vt:lpstr>Wild Card</vt:lpstr>
      <vt:lpstr>Nested</vt:lpstr>
      <vt:lpstr>Trim</vt:lpstr>
      <vt:lpstr>Concatenate</vt:lpstr>
      <vt:lpstr>Complex</vt:lpstr>
      <vt:lpstr>Match &amp; Index</vt:lpstr>
      <vt:lpstr>Reverse-Vlookup</vt:lpstr>
      <vt:lpstr>Offset</vt:lpstr>
      <vt:lpstr>Sheet14</vt:lpstr>
      <vt:lpstr>DATA</vt:lpstr>
      <vt:lpstr>HEAD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Kubal</dc:creator>
  <cp:lastModifiedBy>lenovo</cp:lastModifiedBy>
  <dcterms:created xsi:type="dcterms:W3CDTF">2024-04-22T12:00:38Z</dcterms:created>
  <dcterms:modified xsi:type="dcterms:W3CDTF">2024-04-28T13:45:16Z</dcterms:modified>
</cp:coreProperties>
</file>