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380" windowWidth="28800" windowHeight="163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N51" i="1"/>
  <c r="N52" i="1"/>
  <c r="N53" i="1"/>
  <c r="N54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2" i="1"/>
  <c r="O16" i="1"/>
  <c r="O24" i="1"/>
  <c r="O12" i="1"/>
  <c r="O5" i="1"/>
  <c r="O4" i="1"/>
  <c r="O17" i="1"/>
  <c r="O13" i="1"/>
  <c r="O18" i="1"/>
  <c r="O19" i="1"/>
  <c r="O9" i="1"/>
  <c r="O3" i="1"/>
  <c r="O2" i="1"/>
  <c r="O6" i="1"/>
  <c r="O51" i="1"/>
  <c r="O15" i="1"/>
  <c r="O14" i="1"/>
  <c r="O29" i="1"/>
  <c r="O20" i="1"/>
  <c r="O21" i="1"/>
  <c r="O8" i="1"/>
  <c r="O22" i="1"/>
  <c r="O25" i="1"/>
  <c r="O27" i="1"/>
  <c r="O23" i="1"/>
  <c r="O11" i="1"/>
  <c r="O7" i="1"/>
  <c r="O10" i="1"/>
  <c r="O26" i="1"/>
  <c r="O39" i="1"/>
  <c r="O53" i="1"/>
  <c r="O52" i="1"/>
  <c r="O55" i="1"/>
  <c r="O28" i="1"/>
  <c r="O56" i="1"/>
  <c r="O46" i="1"/>
  <c r="O44" i="1"/>
  <c r="O54" i="1"/>
  <c r="O30" i="1"/>
  <c r="O45" i="1"/>
  <c r="O38" i="1"/>
  <c r="O31" i="1"/>
  <c r="O50" i="1"/>
  <c r="O42" i="1"/>
  <c r="O40" i="1"/>
  <c r="O33" i="1"/>
  <c r="O41" i="1"/>
  <c r="O49" i="1"/>
  <c r="O36" i="1"/>
  <c r="O35" i="1"/>
  <c r="O37" i="1"/>
  <c r="O43" i="1"/>
  <c r="O32" i="1"/>
  <c r="O34" i="1"/>
  <c r="O47" i="1"/>
  <c r="O48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56" i="1"/>
  <c r="K13" i="1"/>
  <c r="K12" i="1"/>
  <c r="K11" i="1"/>
  <c r="K10" i="1"/>
  <c r="K9" i="1"/>
  <c r="K8" i="1"/>
  <c r="K7" i="1"/>
  <c r="K6" i="1"/>
  <c r="K5" i="1"/>
  <c r="K4" i="1"/>
  <c r="K3" i="1"/>
  <c r="K2" i="1"/>
  <c r="K14" i="1"/>
  <c r="K22" i="1"/>
  <c r="K23" i="1"/>
  <c r="K26" i="1"/>
  <c r="K27" i="1"/>
  <c r="K15" i="1"/>
  <c r="K16" i="1"/>
  <c r="K17" i="1"/>
  <c r="K18" i="1"/>
  <c r="K19" i="1"/>
  <c r="K20" i="1"/>
  <c r="K21" i="1"/>
  <c r="K24" i="1"/>
  <c r="K25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55" i="1"/>
  <c r="K54" i="1"/>
  <c r="K53" i="1"/>
  <c r="K52" i="1"/>
  <c r="K51" i="1"/>
  <c r="K50" i="1"/>
  <c r="K49" i="1"/>
  <c r="K48" i="1"/>
  <c r="K47" i="1"/>
  <c r="K56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<sst xmlns="http://schemas.openxmlformats.org/spreadsheetml/2006/main" count="29" uniqueCount="27">
  <si>
    <t>virtual orbital</t>
  </si>
  <si>
    <t>full polarizability</t>
  </si>
  <si>
    <t>truncated polarizability</t>
  </si>
  <si>
    <t>ON</t>
  </si>
  <si>
    <t>spatial parameter(MO)</t>
  </si>
  <si>
    <t>Spatial parameter(NO)</t>
  </si>
  <si>
    <t>Error in polarizability</t>
  </si>
  <si>
    <t>virtual orbital removed</t>
  </si>
  <si>
    <t>alpha_</t>
  </si>
  <si>
    <t>SP</t>
  </si>
  <si>
    <t>full value</t>
  </si>
  <si>
    <t xml:space="preserve">error </t>
  </si>
  <si>
    <t>canon virt. Orbital removed</t>
  </si>
  <si>
    <t>atz-&gt;</t>
  </si>
  <si>
    <t>error</t>
  </si>
  <si>
    <t>Absolute error</t>
  </si>
  <si>
    <t>diplength</t>
  </si>
  <si>
    <t>diplen*sp</t>
  </si>
  <si>
    <t>new_diplen</t>
  </si>
  <si>
    <t>polar_LCX</t>
  </si>
  <si>
    <t>error_LCX</t>
  </si>
  <si>
    <t>polar_LCX_x</t>
  </si>
  <si>
    <t>polar_LCX_y</t>
  </si>
  <si>
    <t>polar_LCX_z</t>
  </si>
  <si>
    <t>error_lcx_x</t>
  </si>
  <si>
    <t>error_lcx_y</t>
  </si>
  <si>
    <t>error_lcx_z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</si>
</sst>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Sheet1!$A$2:$A$18</c:f>
              <c:numCache>
                <c:formatCode>General</c:formatCode>
                <c:ptCount val="17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42.575036847296</c:v>
                </c:pt>
                <c:pt idx="1">
                  <c:v>42.575036847296</c:v>
                </c:pt>
                <c:pt idx="2">
                  <c:v>42.575036847296</c:v>
                </c:pt>
                <c:pt idx="3">
                  <c:v>42.575036847296</c:v>
                </c:pt>
                <c:pt idx="4">
                  <c:v>42.575036847296</c:v>
                </c:pt>
                <c:pt idx="5">
                  <c:v>42.575036847296</c:v>
                </c:pt>
                <c:pt idx="6">
                  <c:v>42.575036847296</c:v>
                </c:pt>
                <c:pt idx="7">
                  <c:v>42.575036847296</c:v>
                </c:pt>
                <c:pt idx="8">
                  <c:v>42.575036847296</c:v>
                </c:pt>
                <c:pt idx="9">
                  <c:v>42.575036847296</c:v>
                </c:pt>
                <c:pt idx="10">
                  <c:v>42.575036847296</c:v>
                </c:pt>
                <c:pt idx="11">
                  <c:v>42.575036847296</c:v>
                </c:pt>
                <c:pt idx="12">
                  <c:v>42.575036847296</c:v>
                </c:pt>
                <c:pt idx="13">
                  <c:v>42.575036847296</c:v>
                </c:pt>
                <c:pt idx="14">
                  <c:v>42.575036847296</c:v>
                </c:pt>
                <c:pt idx="15">
                  <c:v>42.575036847296</c:v>
                </c:pt>
                <c:pt idx="16">
                  <c:v>42.575036847296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80088"/>
        <c:axId val="2146203352"/>
      </c:scatterChart>
      <c:scatterChart>
        <c:scatterStyle val="smoothMarker"/>
        <c:varyColors val="0"/>
        <c:ser>
          <c:idx val="1"/>
          <c:order val="1"/>
          <c:xVal>
            <c:numRef>
              <c:f>Sheet1!$A$2:$A$18</c:f>
              <c:numCache>
                <c:formatCode>General</c:formatCode>
                <c:ptCount val="17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42.23</c:v>
                </c:pt>
                <c:pt idx="1">
                  <c:v>42.29</c:v>
                </c:pt>
                <c:pt idx="2">
                  <c:v>41.78</c:v>
                </c:pt>
                <c:pt idx="3">
                  <c:v>42.23</c:v>
                </c:pt>
                <c:pt idx="4">
                  <c:v>42.11</c:v>
                </c:pt>
                <c:pt idx="5">
                  <c:v>42.05</c:v>
                </c:pt>
                <c:pt idx="6">
                  <c:v>41.79</c:v>
                </c:pt>
                <c:pt idx="7">
                  <c:v>41.74</c:v>
                </c:pt>
                <c:pt idx="8">
                  <c:v>41.9</c:v>
                </c:pt>
                <c:pt idx="9">
                  <c:v>41.85</c:v>
                </c:pt>
                <c:pt idx="10">
                  <c:v>42.15</c:v>
                </c:pt>
                <c:pt idx="11">
                  <c:v>40.81</c:v>
                </c:pt>
                <c:pt idx="12">
                  <c:v>41.79</c:v>
                </c:pt>
                <c:pt idx="13">
                  <c:v>41.35</c:v>
                </c:pt>
                <c:pt idx="14">
                  <c:v>41.59</c:v>
                </c:pt>
                <c:pt idx="15">
                  <c:v>42.29</c:v>
                </c:pt>
                <c:pt idx="16">
                  <c:v>40.16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80088"/>
        <c:axId val="2146203352"/>
      </c:scatterChart>
      <c:valAx>
        <c:axId val="2092780088"/>
        <c:scaling>
          <c:orientation val="minMax"/>
          <c:max val="56.0"/>
          <c:min val="3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virtual orbital removed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6203352"/>
        <c:crosses val="autoZero"/>
        <c:crossBetween val="midCat"/>
      </c:valAx>
      <c:valAx>
        <c:axId val="2146203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polarizability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2780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FVNO</a:t>
            </a:r>
            <a:r>
              <a:rPr lang="en-US" baseline="0"/>
              <a:t> space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Sheet1!$A$2:$A$56</c:f>
              <c:numCache>
                <c:formatCode>General</c:formatCode>
                <c:ptCount val="55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Sheet1!$E$2:$E$56</c:f>
              <c:numCache>
                <c:formatCode>General</c:formatCode>
                <c:ptCount val="55"/>
                <c:pt idx="0">
                  <c:v>38.4</c:v>
                </c:pt>
                <c:pt idx="1">
                  <c:v>47.93</c:v>
                </c:pt>
                <c:pt idx="2">
                  <c:v>18.35</c:v>
                </c:pt>
                <c:pt idx="3">
                  <c:v>23.31</c:v>
                </c:pt>
                <c:pt idx="4">
                  <c:v>25.9</c:v>
                </c:pt>
                <c:pt idx="5">
                  <c:v>12.11</c:v>
                </c:pt>
                <c:pt idx="6">
                  <c:v>19.97</c:v>
                </c:pt>
                <c:pt idx="7">
                  <c:v>19.28</c:v>
                </c:pt>
                <c:pt idx="8">
                  <c:v>15.23</c:v>
                </c:pt>
                <c:pt idx="9">
                  <c:v>17.89</c:v>
                </c:pt>
                <c:pt idx="10">
                  <c:v>13.48</c:v>
                </c:pt>
                <c:pt idx="11">
                  <c:v>11.25</c:v>
                </c:pt>
                <c:pt idx="12">
                  <c:v>9.16</c:v>
                </c:pt>
                <c:pt idx="13">
                  <c:v>10.47</c:v>
                </c:pt>
                <c:pt idx="14">
                  <c:v>11.01</c:v>
                </c:pt>
                <c:pt idx="15">
                  <c:v>5.59</c:v>
                </c:pt>
                <c:pt idx="16">
                  <c:v>6.48</c:v>
                </c:pt>
                <c:pt idx="17">
                  <c:v>4.71</c:v>
                </c:pt>
                <c:pt idx="18">
                  <c:v>6.85</c:v>
                </c:pt>
                <c:pt idx="19">
                  <c:v>5.34</c:v>
                </c:pt>
                <c:pt idx="20">
                  <c:v>5.32</c:v>
                </c:pt>
                <c:pt idx="21">
                  <c:v>7.57</c:v>
                </c:pt>
                <c:pt idx="22">
                  <c:v>4.57</c:v>
                </c:pt>
                <c:pt idx="23">
                  <c:v>4.72</c:v>
                </c:pt>
                <c:pt idx="24">
                  <c:v>11.76</c:v>
                </c:pt>
                <c:pt idx="25">
                  <c:v>3.94</c:v>
                </c:pt>
                <c:pt idx="26">
                  <c:v>6.5</c:v>
                </c:pt>
                <c:pt idx="27">
                  <c:v>6.17</c:v>
                </c:pt>
                <c:pt idx="28">
                  <c:v>3.32</c:v>
                </c:pt>
                <c:pt idx="29">
                  <c:v>3.84</c:v>
                </c:pt>
                <c:pt idx="30">
                  <c:v>3.69</c:v>
                </c:pt>
                <c:pt idx="31">
                  <c:v>4.44</c:v>
                </c:pt>
                <c:pt idx="32">
                  <c:v>4.52</c:v>
                </c:pt>
                <c:pt idx="33">
                  <c:v>4.58</c:v>
                </c:pt>
                <c:pt idx="34">
                  <c:v>4.57</c:v>
                </c:pt>
                <c:pt idx="35">
                  <c:v>5.93</c:v>
                </c:pt>
                <c:pt idx="36">
                  <c:v>3.25</c:v>
                </c:pt>
                <c:pt idx="37">
                  <c:v>1.52</c:v>
                </c:pt>
                <c:pt idx="38">
                  <c:v>1.37</c:v>
                </c:pt>
                <c:pt idx="39">
                  <c:v>1.41</c:v>
                </c:pt>
                <c:pt idx="40">
                  <c:v>1.24</c:v>
                </c:pt>
                <c:pt idx="41">
                  <c:v>2.23</c:v>
                </c:pt>
                <c:pt idx="42">
                  <c:v>2.25</c:v>
                </c:pt>
                <c:pt idx="43">
                  <c:v>2.33</c:v>
                </c:pt>
                <c:pt idx="44">
                  <c:v>2.26</c:v>
                </c:pt>
                <c:pt idx="45">
                  <c:v>2.29</c:v>
                </c:pt>
                <c:pt idx="46">
                  <c:v>1.82</c:v>
                </c:pt>
                <c:pt idx="47">
                  <c:v>1.97</c:v>
                </c:pt>
                <c:pt idx="48">
                  <c:v>2.84</c:v>
                </c:pt>
                <c:pt idx="49">
                  <c:v>2.74</c:v>
                </c:pt>
                <c:pt idx="50">
                  <c:v>3.59</c:v>
                </c:pt>
                <c:pt idx="51">
                  <c:v>3.51</c:v>
                </c:pt>
                <c:pt idx="52">
                  <c:v>3.08</c:v>
                </c:pt>
                <c:pt idx="53">
                  <c:v>3.1</c:v>
                </c:pt>
                <c:pt idx="54">
                  <c:v>0.44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08680"/>
        <c:axId val="2092321080"/>
      </c:scatterChart>
      <c:valAx>
        <c:axId val="2146008680"/>
        <c:scaling>
          <c:orientation val="minMax"/>
          <c:max val="56.0"/>
          <c:min val="38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virtual orbital</a:t>
                </a:r>
                <a:r>
                  <a:rPr lang="en-US" sz="1600" baseline="0"/>
                  <a:t> number 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2321080"/>
        <c:crosses val="autoZero"/>
        <c:crossBetween val="midCat"/>
        <c:majorUnit val="2.0"/>
      </c:valAx>
      <c:valAx>
        <c:axId val="2092321080"/>
        <c:scaling>
          <c:orientation val="minMax"/>
          <c:max val="5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spatial extent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6008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438195664731098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62599945277"/>
          <c:y val="0.149483013293944"/>
          <c:w val="0.758731797038884"/>
          <c:h val="0.79040882075855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ON</c:v>
                </c:pt>
              </c:strCache>
            </c:strRef>
          </c:tx>
          <c:xVal>
            <c:numRef>
              <c:f>Sheet1!$A$2:$A$18</c:f>
              <c:numCache>
                <c:formatCode>General</c:formatCode>
                <c:ptCount val="17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</c:numCache>
            </c:numRef>
          </c:xVal>
          <c:yVal>
            <c:numRef>
              <c:f>Sheet1!$F$2:$F$18</c:f>
              <c:numCache>
                <c:formatCode>0.00E+00</c:formatCode>
                <c:ptCount val="17"/>
                <c:pt idx="0">
                  <c:v>1.0E-7</c:v>
                </c:pt>
                <c:pt idx="1">
                  <c:v>4E-7</c:v>
                </c:pt>
                <c:pt idx="2">
                  <c:v>2.3E-6</c:v>
                </c:pt>
                <c:pt idx="3">
                  <c:v>3.8E-6</c:v>
                </c:pt>
                <c:pt idx="4">
                  <c:v>4.6E-6</c:v>
                </c:pt>
                <c:pt idx="5">
                  <c:v>1.04E-5</c:v>
                </c:pt>
                <c:pt idx="6">
                  <c:v>1.28E-5</c:v>
                </c:pt>
                <c:pt idx="7">
                  <c:v>1.31E-5</c:v>
                </c:pt>
                <c:pt idx="8">
                  <c:v>1.56E-5</c:v>
                </c:pt>
                <c:pt idx="9">
                  <c:v>1.69E-5</c:v>
                </c:pt>
                <c:pt idx="10">
                  <c:v>2.28E-5</c:v>
                </c:pt>
                <c:pt idx="11">
                  <c:v>5.1E-5</c:v>
                </c:pt>
                <c:pt idx="12">
                  <c:v>5.43E-5</c:v>
                </c:pt>
                <c:pt idx="13">
                  <c:v>7.54E-5</c:v>
                </c:pt>
                <c:pt idx="14">
                  <c:v>9.35E-5</c:v>
                </c:pt>
                <c:pt idx="15">
                  <c:v>0.000134</c:v>
                </c:pt>
                <c:pt idx="16">
                  <c:v>0.000153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38872"/>
        <c:axId val="2139729224"/>
      </c:scatterChart>
      <c:valAx>
        <c:axId val="2140538872"/>
        <c:scaling>
          <c:orientation val="minMax"/>
          <c:min val="36.0"/>
        </c:scaling>
        <c:delete val="0"/>
        <c:axPos val="b"/>
        <c:numFmt formatCode="General" sourceLinked="1"/>
        <c:majorTickMark val="out"/>
        <c:minorTickMark val="none"/>
        <c:tickLblPos val="nextTo"/>
        <c:crossAx val="2139729224"/>
        <c:crosses val="autoZero"/>
        <c:crossBetween val="midCat"/>
      </c:valAx>
      <c:valAx>
        <c:axId val="2139729224"/>
        <c:scaling>
          <c:orientation val="minMax"/>
          <c:max val="0.0001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0538872"/>
        <c:crosses val="autoZero"/>
        <c:crossBetween val="midCat"/>
        <c:majorUnit val="5.0E-6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FVNO</a:t>
            </a:r>
            <a:r>
              <a:rPr lang="en-US" baseline="0"/>
              <a:t> space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Sheet1!$A$2:$A$18</c:f>
              <c:numCache>
                <c:formatCode>General</c:formatCode>
                <c:ptCount val="17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</c:numCache>
            </c:numRef>
          </c:xVal>
          <c:yVal>
            <c:numRef>
              <c:f>Sheet1!$D$2</c:f>
              <c:numCache>
                <c:formatCode>General</c:formatCode>
                <c:ptCount val="1"/>
                <c:pt idx="0">
                  <c:v>0.345036847296001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Sheet1!$A$2:$A$18</c:f>
              <c:numCache>
                <c:formatCode>General</c:formatCode>
                <c:ptCount val="17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0.345036847296001</c:v>
                </c:pt>
                <c:pt idx="1">
                  <c:v>0.285036847295999</c:v>
                </c:pt>
                <c:pt idx="2">
                  <c:v>0.795036847295996</c:v>
                </c:pt>
                <c:pt idx="3">
                  <c:v>0.345036847296001</c:v>
                </c:pt>
                <c:pt idx="4">
                  <c:v>0.465036847295998</c:v>
                </c:pt>
                <c:pt idx="5">
                  <c:v>0.525036847296001</c:v>
                </c:pt>
                <c:pt idx="6">
                  <c:v>0.785036847295998</c:v>
                </c:pt>
                <c:pt idx="7">
                  <c:v>0.835036847295996</c:v>
                </c:pt>
                <c:pt idx="8">
                  <c:v>0.675036847295999</c:v>
                </c:pt>
                <c:pt idx="9">
                  <c:v>0.725036847295996</c:v>
                </c:pt>
                <c:pt idx="10">
                  <c:v>0.425036847295999</c:v>
                </c:pt>
                <c:pt idx="11">
                  <c:v>1.765036847295995</c:v>
                </c:pt>
                <c:pt idx="12">
                  <c:v>0.785036847295998</c:v>
                </c:pt>
                <c:pt idx="13">
                  <c:v>1.225036847295996</c:v>
                </c:pt>
                <c:pt idx="14">
                  <c:v>0.985036847295994</c:v>
                </c:pt>
                <c:pt idx="15">
                  <c:v>0.285036847295999</c:v>
                </c:pt>
                <c:pt idx="16">
                  <c:v>2.415036847296001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52648"/>
        <c:axId val="2140113880"/>
      </c:scatterChart>
      <c:valAx>
        <c:axId val="2140952648"/>
        <c:scaling>
          <c:orientation val="minMax"/>
          <c:max val="56.0"/>
          <c:min val="38.0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virtual</a:t>
                </a:r>
                <a:r>
                  <a:rPr lang="en-US" sz="1500" baseline="0"/>
                  <a:t> orbital number frozen</a:t>
                </a:r>
                <a:endParaRPr lang="en-US" sz="15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113880"/>
        <c:crosses val="autoZero"/>
        <c:crossBetween val="midCat"/>
      </c:valAx>
      <c:valAx>
        <c:axId val="2140113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Error</a:t>
                </a:r>
                <a:r>
                  <a:rPr lang="en-US" sz="1600" baseline="0"/>
                  <a:t> (a.u)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952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Spatial</a:t>
            </a:r>
            <a:r>
              <a:rPr lang="en-US" baseline="0"/>
              <a:t> extent - atz basis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Sheet1!$AE$2:$AE$25</c:f>
              <c:numCache>
                <c:formatCode>General</c:formatCode>
                <c:ptCount val="24"/>
                <c:pt idx="0">
                  <c:v>129.0</c:v>
                </c:pt>
                <c:pt idx="1">
                  <c:v>128.0</c:v>
                </c:pt>
                <c:pt idx="2">
                  <c:v>127.0</c:v>
                </c:pt>
                <c:pt idx="3">
                  <c:v>126.0</c:v>
                </c:pt>
                <c:pt idx="4">
                  <c:v>125.0</c:v>
                </c:pt>
                <c:pt idx="5">
                  <c:v>124.0</c:v>
                </c:pt>
                <c:pt idx="6">
                  <c:v>123.0</c:v>
                </c:pt>
                <c:pt idx="7">
                  <c:v>122.0</c:v>
                </c:pt>
                <c:pt idx="8">
                  <c:v>121.0</c:v>
                </c:pt>
                <c:pt idx="9">
                  <c:v>120.0</c:v>
                </c:pt>
                <c:pt idx="10">
                  <c:v>119.0</c:v>
                </c:pt>
                <c:pt idx="11">
                  <c:v>118.0</c:v>
                </c:pt>
                <c:pt idx="12">
                  <c:v>117.0</c:v>
                </c:pt>
                <c:pt idx="13">
                  <c:v>116.0</c:v>
                </c:pt>
                <c:pt idx="14">
                  <c:v>115.0</c:v>
                </c:pt>
                <c:pt idx="15">
                  <c:v>114.0</c:v>
                </c:pt>
                <c:pt idx="16">
                  <c:v>113.0</c:v>
                </c:pt>
                <c:pt idx="17">
                  <c:v>112.0</c:v>
                </c:pt>
                <c:pt idx="18">
                  <c:v>111.0</c:v>
                </c:pt>
                <c:pt idx="19">
                  <c:v>110.0</c:v>
                </c:pt>
                <c:pt idx="20">
                  <c:v>109.0</c:v>
                </c:pt>
                <c:pt idx="21">
                  <c:v>108.0</c:v>
                </c:pt>
                <c:pt idx="22">
                  <c:v>107.0</c:v>
                </c:pt>
                <c:pt idx="23">
                  <c:v>106.0</c:v>
                </c:pt>
              </c:numCache>
            </c:numRef>
          </c:xVal>
          <c:yVal>
            <c:numRef>
              <c:f>Sheet1!$AG$2</c:f>
              <c:numCache>
                <c:formatCode>General</c:formatCode>
                <c:ptCount val="1"/>
                <c:pt idx="0">
                  <c:v>48.11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Sheet1!$AE$2:$AE$25</c:f>
              <c:numCache>
                <c:formatCode>General</c:formatCode>
                <c:ptCount val="24"/>
                <c:pt idx="0">
                  <c:v>129.0</c:v>
                </c:pt>
                <c:pt idx="1">
                  <c:v>128.0</c:v>
                </c:pt>
                <c:pt idx="2">
                  <c:v>127.0</c:v>
                </c:pt>
                <c:pt idx="3">
                  <c:v>126.0</c:v>
                </c:pt>
                <c:pt idx="4">
                  <c:v>125.0</c:v>
                </c:pt>
                <c:pt idx="5">
                  <c:v>124.0</c:v>
                </c:pt>
                <c:pt idx="6">
                  <c:v>123.0</c:v>
                </c:pt>
                <c:pt idx="7">
                  <c:v>122.0</c:v>
                </c:pt>
                <c:pt idx="8">
                  <c:v>121.0</c:v>
                </c:pt>
                <c:pt idx="9">
                  <c:v>120.0</c:v>
                </c:pt>
                <c:pt idx="10">
                  <c:v>119.0</c:v>
                </c:pt>
                <c:pt idx="11">
                  <c:v>118.0</c:v>
                </c:pt>
                <c:pt idx="12">
                  <c:v>117.0</c:v>
                </c:pt>
                <c:pt idx="13">
                  <c:v>116.0</c:v>
                </c:pt>
                <c:pt idx="14">
                  <c:v>115.0</c:v>
                </c:pt>
                <c:pt idx="15">
                  <c:v>114.0</c:v>
                </c:pt>
                <c:pt idx="16">
                  <c:v>113.0</c:v>
                </c:pt>
                <c:pt idx="17">
                  <c:v>112.0</c:v>
                </c:pt>
                <c:pt idx="18">
                  <c:v>111.0</c:v>
                </c:pt>
                <c:pt idx="19">
                  <c:v>110.0</c:v>
                </c:pt>
                <c:pt idx="20">
                  <c:v>109.0</c:v>
                </c:pt>
                <c:pt idx="21">
                  <c:v>108.0</c:v>
                </c:pt>
                <c:pt idx="22">
                  <c:v>107.0</c:v>
                </c:pt>
                <c:pt idx="23">
                  <c:v>106.0</c:v>
                </c:pt>
              </c:numCache>
            </c:numRef>
          </c:xVal>
          <c:yVal>
            <c:numRef>
              <c:f>Sheet1!$AG$2:$AG$25</c:f>
              <c:numCache>
                <c:formatCode>General</c:formatCode>
                <c:ptCount val="24"/>
                <c:pt idx="0">
                  <c:v>48.11</c:v>
                </c:pt>
                <c:pt idx="1">
                  <c:v>60.69</c:v>
                </c:pt>
                <c:pt idx="2">
                  <c:v>22.61</c:v>
                </c:pt>
                <c:pt idx="3">
                  <c:v>31.32</c:v>
                </c:pt>
                <c:pt idx="4">
                  <c:v>21.5</c:v>
                </c:pt>
                <c:pt idx="5">
                  <c:v>29.95</c:v>
                </c:pt>
                <c:pt idx="6">
                  <c:v>26.05</c:v>
                </c:pt>
                <c:pt idx="7">
                  <c:v>29.49</c:v>
                </c:pt>
                <c:pt idx="8">
                  <c:v>22.16</c:v>
                </c:pt>
                <c:pt idx="9">
                  <c:v>26.45</c:v>
                </c:pt>
                <c:pt idx="10">
                  <c:v>24.77</c:v>
                </c:pt>
                <c:pt idx="11">
                  <c:v>16.66</c:v>
                </c:pt>
                <c:pt idx="12">
                  <c:v>17.41</c:v>
                </c:pt>
                <c:pt idx="13">
                  <c:v>16.13</c:v>
                </c:pt>
                <c:pt idx="14">
                  <c:v>15.46</c:v>
                </c:pt>
                <c:pt idx="15">
                  <c:v>18.19</c:v>
                </c:pt>
                <c:pt idx="16">
                  <c:v>16.55</c:v>
                </c:pt>
                <c:pt idx="17">
                  <c:v>10.26</c:v>
                </c:pt>
                <c:pt idx="18">
                  <c:v>11.85</c:v>
                </c:pt>
                <c:pt idx="19">
                  <c:v>13.02</c:v>
                </c:pt>
                <c:pt idx="20">
                  <c:v>12.68</c:v>
                </c:pt>
                <c:pt idx="21">
                  <c:v>11.45</c:v>
                </c:pt>
                <c:pt idx="22">
                  <c:v>9.33</c:v>
                </c:pt>
                <c:pt idx="23">
                  <c:v>10.35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31224"/>
        <c:axId val="2140682008"/>
      </c:scatterChart>
      <c:valAx>
        <c:axId val="2140231224"/>
        <c:scaling>
          <c:orientation val="minMax"/>
          <c:min val="103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virtual orbital</a:t>
                </a:r>
                <a:r>
                  <a:rPr lang="en-US" baseline="0"/>
                  <a:t> number frozen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682008"/>
        <c:crosses val="autoZero"/>
        <c:crossBetween val="midCat"/>
      </c:valAx>
      <c:valAx>
        <c:axId val="2140682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spatial</a:t>
                </a:r>
                <a:r>
                  <a:rPr lang="en-US" baseline="0"/>
                  <a:t> extent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231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</a:t>
            </a:r>
            <a:r>
              <a:rPr lang="en-US" baseline="0"/>
              <a:t> in polarizability - atz basis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Sheet1!$AE$2:$AE$25</c:f>
              <c:numCache>
                <c:formatCode>General</c:formatCode>
                <c:ptCount val="24"/>
                <c:pt idx="0">
                  <c:v>129.0</c:v>
                </c:pt>
                <c:pt idx="1">
                  <c:v>128.0</c:v>
                </c:pt>
                <c:pt idx="2">
                  <c:v>127.0</c:v>
                </c:pt>
                <c:pt idx="3">
                  <c:v>126.0</c:v>
                </c:pt>
                <c:pt idx="4">
                  <c:v>125.0</c:v>
                </c:pt>
                <c:pt idx="5">
                  <c:v>124.0</c:v>
                </c:pt>
                <c:pt idx="6">
                  <c:v>123.0</c:v>
                </c:pt>
                <c:pt idx="7">
                  <c:v>122.0</c:v>
                </c:pt>
                <c:pt idx="8">
                  <c:v>121.0</c:v>
                </c:pt>
                <c:pt idx="9">
                  <c:v>120.0</c:v>
                </c:pt>
                <c:pt idx="10">
                  <c:v>119.0</c:v>
                </c:pt>
                <c:pt idx="11">
                  <c:v>118.0</c:v>
                </c:pt>
                <c:pt idx="12">
                  <c:v>117.0</c:v>
                </c:pt>
                <c:pt idx="13">
                  <c:v>116.0</c:v>
                </c:pt>
                <c:pt idx="14">
                  <c:v>115.0</c:v>
                </c:pt>
                <c:pt idx="15">
                  <c:v>114.0</c:v>
                </c:pt>
                <c:pt idx="16">
                  <c:v>113.0</c:v>
                </c:pt>
                <c:pt idx="17">
                  <c:v>112.0</c:v>
                </c:pt>
                <c:pt idx="18">
                  <c:v>111.0</c:v>
                </c:pt>
                <c:pt idx="19">
                  <c:v>110.0</c:v>
                </c:pt>
                <c:pt idx="20">
                  <c:v>109.0</c:v>
                </c:pt>
                <c:pt idx="21">
                  <c:v>108.0</c:v>
                </c:pt>
                <c:pt idx="22">
                  <c:v>107.0</c:v>
                </c:pt>
                <c:pt idx="23">
                  <c:v>106.0</c:v>
                </c:pt>
              </c:numCache>
            </c:numRef>
          </c:xVal>
          <c:yVal>
            <c:numRef>
              <c:f>Sheet1!$AI$2</c:f>
              <c:numCache>
                <c:formatCode>General</c:formatCode>
                <c:ptCount val="1"/>
                <c:pt idx="0">
                  <c:v>0.0800000000000054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Sheet1!$AE$2:$AE$25</c:f>
              <c:numCache>
                <c:formatCode>General</c:formatCode>
                <c:ptCount val="24"/>
                <c:pt idx="0">
                  <c:v>129.0</c:v>
                </c:pt>
                <c:pt idx="1">
                  <c:v>128.0</c:v>
                </c:pt>
                <c:pt idx="2">
                  <c:v>127.0</c:v>
                </c:pt>
                <c:pt idx="3">
                  <c:v>126.0</c:v>
                </c:pt>
                <c:pt idx="4">
                  <c:v>125.0</c:v>
                </c:pt>
                <c:pt idx="5">
                  <c:v>124.0</c:v>
                </c:pt>
                <c:pt idx="6">
                  <c:v>123.0</c:v>
                </c:pt>
                <c:pt idx="7">
                  <c:v>122.0</c:v>
                </c:pt>
                <c:pt idx="8">
                  <c:v>121.0</c:v>
                </c:pt>
                <c:pt idx="9">
                  <c:v>120.0</c:v>
                </c:pt>
                <c:pt idx="10">
                  <c:v>119.0</c:v>
                </c:pt>
                <c:pt idx="11">
                  <c:v>118.0</c:v>
                </c:pt>
                <c:pt idx="12">
                  <c:v>117.0</c:v>
                </c:pt>
                <c:pt idx="13">
                  <c:v>116.0</c:v>
                </c:pt>
                <c:pt idx="14">
                  <c:v>115.0</c:v>
                </c:pt>
                <c:pt idx="15">
                  <c:v>114.0</c:v>
                </c:pt>
                <c:pt idx="16">
                  <c:v>113.0</c:v>
                </c:pt>
                <c:pt idx="17">
                  <c:v>112.0</c:v>
                </c:pt>
                <c:pt idx="18">
                  <c:v>111.0</c:v>
                </c:pt>
                <c:pt idx="19">
                  <c:v>110.0</c:v>
                </c:pt>
                <c:pt idx="20">
                  <c:v>109.0</c:v>
                </c:pt>
                <c:pt idx="21">
                  <c:v>108.0</c:v>
                </c:pt>
                <c:pt idx="22">
                  <c:v>107.0</c:v>
                </c:pt>
                <c:pt idx="23">
                  <c:v>106.0</c:v>
                </c:pt>
              </c:numCache>
            </c:numRef>
          </c:xVal>
          <c:yVal>
            <c:numRef>
              <c:f>Sheet1!$AI$2:$AI$25</c:f>
              <c:numCache>
                <c:formatCode>General</c:formatCode>
                <c:ptCount val="24"/>
                <c:pt idx="0">
                  <c:v>0.0800000000000054</c:v>
                </c:pt>
                <c:pt idx="1">
                  <c:v>0.0600000000000023</c:v>
                </c:pt>
                <c:pt idx="2">
                  <c:v>0.300000000000004</c:v>
                </c:pt>
                <c:pt idx="3">
                  <c:v>0.140000000000001</c:v>
                </c:pt>
                <c:pt idx="4">
                  <c:v>0.140000000000001</c:v>
                </c:pt>
                <c:pt idx="5">
                  <c:v>0.200000000000003</c:v>
                </c:pt>
                <c:pt idx="6">
                  <c:v>0.130000000000003</c:v>
                </c:pt>
                <c:pt idx="7">
                  <c:v>0.160000000000004</c:v>
                </c:pt>
                <c:pt idx="8">
                  <c:v>0.200000000000003</c:v>
                </c:pt>
                <c:pt idx="9">
                  <c:v>0.170000000000002</c:v>
                </c:pt>
                <c:pt idx="10">
                  <c:v>0.230000000000004</c:v>
                </c:pt>
                <c:pt idx="11">
                  <c:v>0.120000000000005</c:v>
                </c:pt>
                <c:pt idx="12">
                  <c:v>0.330000000000005</c:v>
                </c:pt>
                <c:pt idx="13">
                  <c:v>0.32</c:v>
                </c:pt>
                <c:pt idx="14">
                  <c:v>0.480000000000004</c:v>
                </c:pt>
                <c:pt idx="15">
                  <c:v>0.289999999999999</c:v>
                </c:pt>
                <c:pt idx="16">
                  <c:v>0.32</c:v>
                </c:pt>
                <c:pt idx="17">
                  <c:v>1.010000000000005</c:v>
                </c:pt>
                <c:pt idx="18">
                  <c:v>0.0800000000000054</c:v>
                </c:pt>
                <c:pt idx="19">
                  <c:v>0.300000000000004</c:v>
                </c:pt>
                <c:pt idx="20">
                  <c:v>0.240000000000002</c:v>
                </c:pt>
                <c:pt idx="21">
                  <c:v>0.140000000000001</c:v>
                </c:pt>
                <c:pt idx="22">
                  <c:v>0.359999999999999</c:v>
                </c:pt>
                <c:pt idx="23">
                  <c:v>0.359999999999999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28824"/>
        <c:axId val="2145465352"/>
      </c:scatterChart>
      <c:valAx>
        <c:axId val="2146028824"/>
        <c:scaling>
          <c:orientation val="minMax"/>
          <c:min val="103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virtual</a:t>
                </a:r>
                <a:r>
                  <a:rPr lang="en-US" baseline="0"/>
                  <a:t> orbital number frozen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5465352"/>
        <c:crosses val="autoZero"/>
        <c:crossBetween val="midCat"/>
      </c:valAx>
      <c:valAx>
        <c:axId val="2145465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(a.u)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6028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Canonical</a:t>
            </a:r>
            <a:r>
              <a:rPr lang="en-US" baseline="0"/>
              <a:t> space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spatial parameter(MO)</c:v>
                </c:pt>
              </c:strCache>
            </c:strRef>
          </c:tx>
          <c:xVal>
            <c:numRef>
              <c:f>Sheet1!$G$2:$G$56</c:f>
              <c:numCache>
                <c:formatCode>0</c:formatCode>
                <c:ptCount val="55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Sheet1!$H$2:$H$56</c:f>
              <c:numCache>
                <c:formatCode>General</c:formatCode>
                <c:ptCount val="55"/>
                <c:pt idx="0">
                  <c:v>1.57</c:v>
                </c:pt>
                <c:pt idx="1">
                  <c:v>2.57</c:v>
                </c:pt>
                <c:pt idx="2">
                  <c:v>2.05</c:v>
                </c:pt>
                <c:pt idx="3">
                  <c:v>1.28</c:v>
                </c:pt>
                <c:pt idx="4">
                  <c:v>1.65</c:v>
                </c:pt>
                <c:pt idx="5">
                  <c:v>2.3</c:v>
                </c:pt>
                <c:pt idx="6">
                  <c:v>2.26</c:v>
                </c:pt>
                <c:pt idx="7">
                  <c:v>2.86</c:v>
                </c:pt>
                <c:pt idx="8">
                  <c:v>1.98</c:v>
                </c:pt>
                <c:pt idx="9">
                  <c:v>1.87</c:v>
                </c:pt>
                <c:pt idx="10">
                  <c:v>1.73</c:v>
                </c:pt>
                <c:pt idx="11">
                  <c:v>4.34</c:v>
                </c:pt>
                <c:pt idx="12">
                  <c:v>4.47</c:v>
                </c:pt>
                <c:pt idx="13">
                  <c:v>4.38</c:v>
                </c:pt>
                <c:pt idx="14">
                  <c:v>2.52</c:v>
                </c:pt>
                <c:pt idx="15">
                  <c:v>4.37</c:v>
                </c:pt>
                <c:pt idx="16">
                  <c:v>3.56</c:v>
                </c:pt>
                <c:pt idx="17">
                  <c:v>4.21</c:v>
                </c:pt>
                <c:pt idx="18">
                  <c:v>4.4</c:v>
                </c:pt>
                <c:pt idx="19">
                  <c:v>4.74</c:v>
                </c:pt>
                <c:pt idx="20">
                  <c:v>3.9</c:v>
                </c:pt>
                <c:pt idx="21">
                  <c:v>4.6</c:v>
                </c:pt>
                <c:pt idx="22">
                  <c:v>4.15</c:v>
                </c:pt>
                <c:pt idx="23">
                  <c:v>4.27</c:v>
                </c:pt>
                <c:pt idx="24">
                  <c:v>4.79</c:v>
                </c:pt>
                <c:pt idx="25">
                  <c:v>5.84</c:v>
                </c:pt>
                <c:pt idx="26">
                  <c:v>5.4</c:v>
                </c:pt>
                <c:pt idx="27">
                  <c:v>4.31</c:v>
                </c:pt>
                <c:pt idx="28">
                  <c:v>4.55</c:v>
                </c:pt>
                <c:pt idx="29">
                  <c:v>5.57</c:v>
                </c:pt>
                <c:pt idx="30">
                  <c:v>5.39</c:v>
                </c:pt>
                <c:pt idx="31">
                  <c:v>4.6</c:v>
                </c:pt>
                <c:pt idx="32">
                  <c:v>4.41</c:v>
                </c:pt>
                <c:pt idx="33">
                  <c:v>4.78</c:v>
                </c:pt>
                <c:pt idx="34">
                  <c:v>8.04</c:v>
                </c:pt>
                <c:pt idx="35">
                  <c:v>7.5</c:v>
                </c:pt>
                <c:pt idx="36">
                  <c:v>12.3</c:v>
                </c:pt>
                <c:pt idx="37">
                  <c:v>14.23</c:v>
                </c:pt>
                <c:pt idx="38">
                  <c:v>9.87</c:v>
                </c:pt>
                <c:pt idx="39">
                  <c:v>11.77</c:v>
                </c:pt>
                <c:pt idx="40">
                  <c:v>13.1</c:v>
                </c:pt>
                <c:pt idx="41">
                  <c:v>11.33</c:v>
                </c:pt>
                <c:pt idx="42">
                  <c:v>12.33</c:v>
                </c:pt>
                <c:pt idx="43">
                  <c:v>6.7</c:v>
                </c:pt>
                <c:pt idx="44">
                  <c:v>14.28</c:v>
                </c:pt>
                <c:pt idx="45">
                  <c:v>13.43</c:v>
                </c:pt>
                <c:pt idx="46">
                  <c:v>16.46</c:v>
                </c:pt>
                <c:pt idx="47">
                  <c:v>13.43</c:v>
                </c:pt>
                <c:pt idx="48">
                  <c:v>20.55</c:v>
                </c:pt>
                <c:pt idx="49">
                  <c:v>18.08</c:v>
                </c:pt>
                <c:pt idx="50">
                  <c:v>19.94</c:v>
                </c:pt>
                <c:pt idx="51">
                  <c:v>22.2</c:v>
                </c:pt>
                <c:pt idx="52">
                  <c:v>16.94</c:v>
                </c:pt>
                <c:pt idx="53">
                  <c:v>30.6</c:v>
                </c:pt>
                <c:pt idx="54">
                  <c:v>32.65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32680"/>
        <c:axId val="2146117976"/>
      </c:scatterChart>
      <c:valAx>
        <c:axId val="2145432680"/>
        <c:scaling>
          <c:orientation val="minMax"/>
          <c:max val="56.0"/>
          <c:min val="38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virtual orbital number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146117976"/>
        <c:crosses val="autoZero"/>
        <c:crossBetween val="midCat"/>
        <c:majorUnit val="2.0"/>
      </c:valAx>
      <c:valAx>
        <c:axId val="2146117976"/>
        <c:scaling>
          <c:orientation val="minMax"/>
          <c:max val="5.0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spatial extent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5432680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Canonical space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Absolute error</c:v>
                </c:pt>
              </c:strCache>
            </c:strRef>
          </c:tx>
          <c:yVal>
            <c:numRef>
              <c:f>Sheet1!$K$2:$K$56</c:f>
              <c:numCache>
                <c:formatCode>General</c:formatCode>
                <c:ptCount val="55"/>
                <c:pt idx="0">
                  <c:v>0.130000000000003</c:v>
                </c:pt>
                <c:pt idx="1">
                  <c:v>0.100000000000001</c:v>
                </c:pt>
                <c:pt idx="2">
                  <c:v>0.0799999999999983</c:v>
                </c:pt>
                <c:pt idx="3">
                  <c:v>0.109999999999999</c:v>
                </c:pt>
                <c:pt idx="4">
                  <c:v>0.0700000000000003</c:v>
                </c:pt>
                <c:pt idx="5">
                  <c:v>0.149999999999999</c:v>
                </c:pt>
                <c:pt idx="6">
                  <c:v>0.149999999999999</c:v>
                </c:pt>
                <c:pt idx="7">
                  <c:v>0.0200000000000031</c:v>
                </c:pt>
                <c:pt idx="8">
                  <c:v>0.0899999999999963</c:v>
                </c:pt>
                <c:pt idx="9">
                  <c:v>0.100000000000001</c:v>
                </c:pt>
                <c:pt idx="10">
                  <c:v>0.170000000000002</c:v>
                </c:pt>
                <c:pt idx="11">
                  <c:v>0.0600000000000023</c:v>
                </c:pt>
                <c:pt idx="12">
                  <c:v>0.0799999999999983</c:v>
                </c:pt>
                <c:pt idx="13">
                  <c:v>0.0900000000000034</c:v>
                </c:pt>
                <c:pt idx="14">
                  <c:v>0.119999999999997</c:v>
                </c:pt>
                <c:pt idx="15">
                  <c:v>0.0399999999999991</c:v>
                </c:pt>
                <c:pt idx="16">
                  <c:v>0.160000000000004</c:v>
                </c:pt>
                <c:pt idx="17">
                  <c:v>0.0200000000000031</c:v>
                </c:pt>
                <c:pt idx="18">
                  <c:v>0.0300000000000011</c:v>
                </c:pt>
                <c:pt idx="19">
                  <c:v>0.0399999999999991</c:v>
                </c:pt>
                <c:pt idx="20">
                  <c:v>0.0200000000000031</c:v>
                </c:pt>
                <c:pt idx="21">
                  <c:v>0.0399999999999991</c:v>
                </c:pt>
                <c:pt idx="22">
                  <c:v>0.100000000000001</c:v>
                </c:pt>
                <c:pt idx="23">
                  <c:v>0.109999999999999</c:v>
                </c:pt>
                <c:pt idx="24">
                  <c:v>0.299999999999997</c:v>
                </c:pt>
                <c:pt idx="25">
                  <c:v>0.0300000000000011</c:v>
                </c:pt>
                <c:pt idx="26">
                  <c:v>0.460000000000001</c:v>
                </c:pt>
                <c:pt idx="27">
                  <c:v>0.259999999999998</c:v>
                </c:pt>
                <c:pt idx="28">
                  <c:v>0.64</c:v>
                </c:pt>
                <c:pt idx="29">
                  <c:v>0.43</c:v>
                </c:pt>
                <c:pt idx="30">
                  <c:v>0.670000000000002</c:v>
                </c:pt>
                <c:pt idx="31">
                  <c:v>0.350000000000001</c:v>
                </c:pt>
                <c:pt idx="32">
                  <c:v>1.240000000000002</c:v>
                </c:pt>
                <c:pt idx="33">
                  <c:v>0.920000000000002</c:v>
                </c:pt>
                <c:pt idx="34">
                  <c:v>0.509999999999998</c:v>
                </c:pt>
                <c:pt idx="35">
                  <c:v>0.579999999999998</c:v>
                </c:pt>
                <c:pt idx="36">
                  <c:v>0.630000000000002</c:v>
                </c:pt>
                <c:pt idx="37">
                  <c:v>0.649999999999998</c:v>
                </c:pt>
                <c:pt idx="38">
                  <c:v>0.979999999999997</c:v>
                </c:pt>
                <c:pt idx="39">
                  <c:v>1.009999999999998</c:v>
                </c:pt>
                <c:pt idx="40">
                  <c:v>1.560000000000002</c:v>
                </c:pt>
                <c:pt idx="41">
                  <c:v>1.89</c:v>
                </c:pt>
                <c:pt idx="42">
                  <c:v>1.810000000000002</c:v>
                </c:pt>
                <c:pt idx="43">
                  <c:v>4.380000000000002</c:v>
                </c:pt>
                <c:pt idx="44">
                  <c:v>2.32</c:v>
                </c:pt>
                <c:pt idx="45">
                  <c:v>2.549999999999997</c:v>
                </c:pt>
                <c:pt idx="46">
                  <c:v>1.43</c:v>
                </c:pt>
                <c:pt idx="47">
                  <c:v>1.560000000000002</c:v>
                </c:pt>
                <c:pt idx="48">
                  <c:v>1.990000000000002</c:v>
                </c:pt>
                <c:pt idx="49">
                  <c:v>1.799999999999997</c:v>
                </c:pt>
                <c:pt idx="50">
                  <c:v>2.840000000000003</c:v>
                </c:pt>
                <c:pt idx="51">
                  <c:v>1.719999999999999</c:v>
                </c:pt>
                <c:pt idx="52">
                  <c:v>4.04</c:v>
                </c:pt>
                <c:pt idx="53">
                  <c:v>2.259999999999998</c:v>
                </c:pt>
                <c:pt idx="54">
                  <c:v>2.049999999999997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50040"/>
        <c:axId val="2092812024"/>
      </c:scatterChart>
      <c:valAx>
        <c:axId val="2146150040"/>
        <c:scaling>
          <c:orientation val="minMax"/>
          <c:max val="55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virtual orbital number</a:t>
                </a:r>
                <a:r>
                  <a:rPr lang="en-US" sz="1500" baseline="0"/>
                  <a:t> frozen</a:t>
                </a:r>
                <a:endParaRPr lang="en-US" sz="1500"/>
              </a:p>
            </c:rich>
          </c:tx>
          <c:layout/>
          <c:overlay val="0"/>
        </c:title>
        <c:majorTickMark val="none"/>
        <c:minorTickMark val="none"/>
        <c:tickLblPos val="nextTo"/>
        <c:crossAx val="2092812024"/>
        <c:crosses val="autoZero"/>
        <c:crossBetween val="midCat"/>
      </c:valAx>
      <c:valAx>
        <c:axId val="2092812024"/>
        <c:scaling>
          <c:orientation val="minMax"/>
          <c:max val="0.9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Error(a.u)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6150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5321105093077"/>
          <c:y val="0.0292682926829268"/>
          <c:w val="0.824704929224887"/>
          <c:h val="0.9376477818321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Absolute error</c:v>
                </c:pt>
              </c:strCache>
            </c:strRef>
          </c:tx>
          <c:xVal>
            <c:numRef>
              <c:f>Sheet1!$G$2:$G$56</c:f>
              <c:numCache>
                <c:formatCode>0</c:formatCode>
                <c:ptCount val="55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Sheet1!$K$2:$K$56</c:f>
              <c:numCache>
                <c:formatCode>General</c:formatCode>
                <c:ptCount val="55"/>
                <c:pt idx="0">
                  <c:v>0.130000000000003</c:v>
                </c:pt>
                <c:pt idx="1">
                  <c:v>0.100000000000001</c:v>
                </c:pt>
                <c:pt idx="2">
                  <c:v>0.0799999999999983</c:v>
                </c:pt>
                <c:pt idx="3">
                  <c:v>0.109999999999999</c:v>
                </c:pt>
                <c:pt idx="4">
                  <c:v>0.0700000000000003</c:v>
                </c:pt>
                <c:pt idx="5">
                  <c:v>0.149999999999999</c:v>
                </c:pt>
                <c:pt idx="6">
                  <c:v>0.149999999999999</c:v>
                </c:pt>
                <c:pt idx="7">
                  <c:v>0.0200000000000031</c:v>
                </c:pt>
                <c:pt idx="8">
                  <c:v>0.0899999999999963</c:v>
                </c:pt>
                <c:pt idx="9">
                  <c:v>0.100000000000001</c:v>
                </c:pt>
                <c:pt idx="10">
                  <c:v>0.170000000000002</c:v>
                </c:pt>
                <c:pt idx="11">
                  <c:v>0.0600000000000023</c:v>
                </c:pt>
                <c:pt idx="12">
                  <c:v>0.0799999999999983</c:v>
                </c:pt>
                <c:pt idx="13">
                  <c:v>0.0900000000000034</c:v>
                </c:pt>
                <c:pt idx="14">
                  <c:v>0.119999999999997</c:v>
                </c:pt>
                <c:pt idx="15">
                  <c:v>0.0399999999999991</c:v>
                </c:pt>
                <c:pt idx="16">
                  <c:v>0.160000000000004</c:v>
                </c:pt>
                <c:pt idx="17">
                  <c:v>0.0200000000000031</c:v>
                </c:pt>
                <c:pt idx="18">
                  <c:v>0.0300000000000011</c:v>
                </c:pt>
                <c:pt idx="19">
                  <c:v>0.0399999999999991</c:v>
                </c:pt>
                <c:pt idx="20">
                  <c:v>0.0200000000000031</c:v>
                </c:pt>
                <c:pt idx="21">
                  <c:v>0.0399999999999991</c:v>
                </c:pt>
                <c:pt idx="22">
                  <c:v>0.100000000000001</c:v>
                </c:pt>
                <c:pt idx="23">
                  <c:v>0.109999999999999</c:v>
                </c:pt>
                <c:pt idx="24">
                  <c:v>0.299999999999997</c:v>
                </c:pt>
                <c:pt idx="25">
                  <c:v>0.0300000000000011</c:v>
                </c:pt>
                <c:pt idx="26">
                  <c:v>0.460000000000001</c:v>
                </c:pt>
                <c:pt idx="27">
                  <c:v>0.259999999999998</c:v>
                </c:pt>
                <c:pt idx="28">
                  <c:v>0.64</c:v>
                </c:pt>
                <c:pt idx="29">
                  <c:v>0.43</c:v>
                </c:pt>
                <c:pt idx="30">
                  <c:v>0.670000000000002</c:v>
                </c:pt>
                <c:pt idx="31">
                  <c:v>0.350000000000001</c:v>
                </c:pt>
                <c:pt idx="32">
                  <c:v>1.240000000000002</c:v>
                </c:pt>
                <c:pt idx="33">
                  <c:v>0.920000000000002</c:v>
                </c:pt>
                <c:pt idx="34">
                  <c:v>0.509999999999998</c:v>
                </c:pt>
                <c:pt idx="35">
                  <c:v>0.579999999999998</c:v>
                </c:pt>
                <c:pt idx="36">
                  <c:v>0.630000000000002</c:v>
                </c:pt>
                <c:pt idx="37">
                  <c:v>0.649999999999998</c:v>
                </c:pt>
                <c:pt idx="38">
                  <c:v>0.979999999999997</c:v>
                </c:pt>
                <c:pt idx="39">
                  <c:v>1.009999999999998</c:v>
                </c:pt>
                <c:pt idx="40">
                  <c:v>1.560000000000002</c:v>
                </c:pt>
                <c:pt idx="41">
                  <c:v>1.89</c:v>
                </c:pt>
                <c:pt idx="42">
                  <c:v>1.810000000000002</c:v>
                </c:pt>
                <c:pt idx="43">
                  <c:v>4.380000000000002</c:v>
                </c:pt>
                <c:pt idx="44">
                  <c:v>2.32</c:v>
                </c:pt>
                <c:pt idx="45">
                  <c:v>2.549999999999997</c:v>
                </c:pt>
                <c:pt idx="46">
                  <c:v>1.43</c:v>
                </c:pt>
                <c:pt idx="47">
                  <c:v>1.560000000000002</c:v>
                </c:pt>
                <c:pt idx="48">
                  <c:v>1.990000000000002</c:v>
                </c:pt>
                <c:pt idx="49">
                  <c:v>1.799999999999997</c:v>
                </c:pt>
                <c:pt idx="50">
                  <c:v>2.840000000000003</c:v>
                </c:pt>
                <c:pt idx="51">
                  <c:v>1.719999999999999</c:v>
                </c:pt>
                <c:pt idx="52">
                  <c:v>4.04</c:v>
                </c:pt>
                <c:pt idx="53">
                  <c:v>2.259999999999998</c:v>
                </c:pt>
                <c:pt idx="54">
                  <c:v>2.049999999999997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diplength</c:v>
                </c:pt>
              </c:strCache>
            </c:strRef>
          </c:tx>
          <c:xVal>
            <c:numRef>
              <c:f>Sheet1!$G$2:$G$56</c:f>
              <c:numCache>
                <c:formatCode>0</c:formatCode>
                <c:ptCount val="55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Sheet1!$L$2:$L$56</c:f>
              <c:numCache>
                <c:formatCode>General</c:formatCode>
                <c:ptCount val="55"/>
                <c:pt idx="0">
                  <c:v>0.159565</c:v>
                </c:pt>
                <c:pt idx="1">
                  <c:v>0.1402174</c:v>
                </c:pt>
                <c:pt idx="2">
                  <c:v>0.1041575</c:v>
                </c:pt>
                <c:pt idx="3">
                  <c:v>0.0943883</c:v>
                </c:pt>
                <c:pt idx="4">
                  <c:v>0.1769659</c:v>
                </c:pt>
                <c:pt idx="5">
                  <c:v>0.2769994</c:v>
                </c:pt>
                <c:pt idx="6">
                  <c:v>0.2252822</c:v>
                </c:pt>
                <c:pt idx="7">
                  <c:v>0.1351197</c:v>
                </c:pt>
                <c:pt idx="8">
                  <c:v>0.3122026</c:v>
                </c:pt>
                <c:pt idx="9">
                  <c:v>0.2506999</c:v>
                </c:pt>
                <c:pt idx="10">
                  <c:v>0.0844006</c:v>
                </c:pt>
                <c:pt idx="11">
                  <c:v>0.1242368</c:v>
                </c:pt>
                <c:pt idx="12">
                  <c:v>0.1869165</c:v>
                </c:pt>
                <c:pt idx="13">
                  <c:v>0.1843729</c:v>
                </c:pt>
                <c:pt idx="14">
                  <c:v>0.0664414</c:v>
                </c:pt>
                <c:pt idx="15">
                  <c:v>0.1109847</c:v>
                </c:pt>
                <c:pt idx="16">
                  <c:v>0.125157</c:v>
                </c:pt>
                <c:pt idx="17">
                  <c:v>0.1344969</c:v>
                </c:pt>
                <c:pt idx="18">
                  <c:v>0.2109671</c:v>
                </c:pt>
                <c:pt idx="19">
                  <c:v>0.2164883</c:v>
                </c:pt>
                <c:pt idx="20">
                  <c:v>0.2324353</c:v>
                </c:pt>
                <c:pt idx="21">
                  <c:v>0.2375451</c:v>
                </c:pt>
                <c:pt idx="22">
                  <c:v>0.0797232</c:v>
                </c:pt>
                <c:pt idx="23">
                  <c:v>0.2342587</c:v>
                </c:pt>
                <c:pt idx="24">
                  <c:v>0.3283172</c:v>
                </c:pt>
                <c:pt idx="25">
                  <c:v>0.2350464</c:v>
                </c:pt>
                <c:pt idx="26">
                  <c:v>0.4443455</c:v>
                </c:pt>
                <c:pt idx="27">
                  <c:v>0.2059628</c:v>
                </c:pt>
                <c:pt idx="28">
                  <c:v>0.5484186</c:v>
                </c:pt>
                <c:pt idx="29">
                  <c:v>0.6327084</c:v>
                </c:pt>
                <c:pt idx="30">
                  <c:v>0.8105622</c:v>
                </c:pt>
                <c:pt idx="31">
                  <c:v>0.6882494</c:v>
                </c:pt>
                <c:pt idx="32">
                  <c:v>0.8374771</c:v>
                </c:pt>
                <c:pt idx="33">
                  <c:v>0.7385138</c:v>
                </c:pt>
                <c:pt idx="34">
                  <c:v>0.7236628</c:v>
                </c:pt>
                <c:pt idx="35">
                  <c:v>0.7653875</c:v>
                </c:pt>
                <c:pt idx="36">
                  <c:v>0.6160652</c:v>
                </c:pt>
                <c:pt idx="37">
                  <c:v>0.3439462</c:v>
                </c:pt>
                <c:pt idx="38">
                  <c:v>0.6562686</c:v>
                </c:pt>
                <c:pt idx="39">
                  <c:v>0.6900705</c:v>
                </c:pt>
                <c:pt idx="40">
                  <c:v>0.6549199</c:v>
                </c:pt>
                <c:pt idx="41">
                  <c:v>0.7916914</c:v>
                </c:pt>
                <c:pt idx="42">
                  <c:v>0.4704677</c:v>
                </c:pt>
                <c:pt idx="43">
                  <c:v>0.608805</c:v>
                </c:pt>
                <c:pt idx="44">
                  <c:v>0.4670748</c:v>
                </c:pt>
                <c:pt idx="45">
                  <c:v>1.0318644</c:v>
                </c:pt>
                <c:pt idx="46">
                  <c:v>0.0662838</c:v>
                </c:pt>
                <c:pt idx="47">
                  <c:v>0.6901933</c:v>
                </c:pt>
                <c:pt idx="48">
                  <c:v>0.6501833</c:v>
                </c:pt>
                <c:pt idx="49">
                  <c:v>0.180755</c:v>
                </c:pt>
                <c:pt idx="50">
                  <c:v>0.3705208</c:v>
                </c:pt>
                <c:pt idx="51">
                  <c:v>0.3555248</c:v>
                </c:pt>
                <c:pt idx="52">
                  <c:v>0.5417788</c:v>
                </c:pt>
                <c:pt idx="53">
                  <c:v>0.3730609</c:v>
                </c:pt>
                <c:pt idx="54">
                  <c:v>0.4527446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74200"/>
        <c:axId val="2092709880"/>
      </c:scatterChart>
      <c:valAx>
        <c:axId val="2146174200"/>
        <c:scaling>
          <c:orientation val="minMax"/>
          <c:max val="55.0"/>
          <c:min val="30.0"/>
        </c:scaling>
        <c:delete val="0"/>
        <c:axPos val="b"/>
        <c:numFmt formatCode="0" sourceLinked="1"/>
        <c:majorTickMark val="out"/>
        <c:minorTickMark val="none"/>
        <c:tickLblPos val="nextTo"/>
        <c:crossAx val="2092709880"/>
        <c:crosses val="autoZero"/>
        <c:crossBetween val="midCat"/>
      </c:valAx>
      <c:valAx>
        <c:axId val="2092709880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174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61</xdr:row>
      <xdr:rowOff>6350</xdr:rowOff>
    </xdr:from>
    <xdr:to>
      <xdr:col>5</xdr:col>
      <xdr:colOff>292100</xdr:colOff>
      <xdr:row>91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393700</xdr:colOff>
      <xdr:row>69</xdr:row>
      <xdr:rowOff>25400</xdr:rowOff>
    </xdr:from>
    <xdr:to>
      <xdr:col>10</xdr:col>
      <xdr:colOff>685800</xdr:colOff>
      <xdr:row>88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95</xdr:row>
      <xdr:rowOff>184150</xdr:rowOff>
    </xdr:from>
    <xdr:to>
      <xdr:col>30</xdr:col>
      <xdr:colOff>50800</xdr:colOff>
      <xdr:row>118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628650</xdr:colOff>
      <xdr:row>108</xdr:row>
      <xdr:rowOff>152400</xdr:rowOff>
    </xdr:from>
    <xdr:to>
      <xdr:col>5</xdr:col>
      <xdr:colOff>419100</xdr:colOff>
      <xdr:row>131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596900</xdr:colOff>
      <xdr:row>43</xdr:row>
      <xdr:rowOff>120650</xdr:rowOff>
    </xdr:from>
    <xdr:to>
      <xdr:col>40</xdr:col>
      <xdr:colOff>38100</xdr:colOff>
      <xdr:row>67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342900</xdr:colOff>
      <xdr:row>30</xdr:row>
      <xdr:rowOff>107950</xdr:rowOff>
    </xdr:from>
    <xdr:to>
      <xdr:col>49</xdr:col>
      <xdr:colOff>203200</xdr:colOff>
      <xdr:row>56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38100</xdr:colOff>
      <xdr:row>69</xdr:row>
      <xdr:rowOff>44450</xdr:rowOff>
    </xdr:from>
    <xdr:to>
      <xdr:col>29</xdr:col>
      <xdr:colOff>241300</xdr:colOff>
      <xdr:row>87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685800</xdr:colOff>
      <xdr:row>108</xdr:row>
      <xdr:rowOff>158750</xdr:rowOff>
    </xdr:from>
    <xdr:to>
      <xdr:col>11</xdr:col>
      <xdr:colOff>800100</xdr:colOff>
      <xdr:row>143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1092200</xdr:colOff>
      <xdr:row>65</xdr:row>
      <xdr:rowOff>25400</xdr:rowOff>
    </xdr:from>
    <xdr:to>
      <xdr:col>15</xdr:col>
      <xdr:colOff>342900</xdr:colOff>
      <xdr:row>106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"/>
  <sheetViews>
    <sheetView tabSelected="1" topLeftCell="L1" workbookViewId="0">
      <selection activeCell="L16" sqref="L16"/>
    </sheetView>
  </sheetViews>
  <sheetFormatPr baseColWidth="10" defaultRowHeight="15" x14ac:dyDescent="0"/>
  <cols>
    <col min="2" max="2" width="14" customWidth="1"/>
    <col min="3" max="5" width="19.5" customWidth="1"/>
    <col min="7" max="7" width="32.1640625" style="3" customWidth="1"/>
    <col min="8" max="8" width="20.1640625" customWidth="1"/>
    <col min="11" max="12" width="14" customWidth="1"/>
    <col min="31" max="31" width="19.6640625" customWidth="1"/>
  </cols>
  <sheetData>
    <row r="1" spans="1:35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3</v>
      </c>
      <c r="G1" s="3" t="s">
        <v>12</v>
      </c>
      <c r="H1" t="s">
        <v>4</v>
      </c>
      <c r="I1" t="s">
        <v>8</v>
      </c>
      <c r="J1" t="s">
        <v>10</v>
      </c>
      <c r="K1" t="s">
        <v>15</v>
      </c>
      <c r="L1" t="s">
        <v>16</v>
      </c>
      <c r="M1" t="s">
        <v>14</v>
      </c>
      <c r="N1" t="s">
        <v>20</v>
      </c>
      <c r="O1" t="s">
        <v>17</v>
      </c>
      <c r="P1" t="s">
        <v>18</v>
      </c>
      <c r="Q1" t="s">
        <v>19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</row>
    <row r="2" spans="1:35">
      <c r="A2">
        <v>55</v>
      </c>
      <c r="B2">
        <f>42.575036847296</f>
        <v>42.575036847295998</v>
      </c>
      <c r="C2">
        <v>42.23</v>
      </c>
      <c r="D2">
        <f>(C2-B2)*-1</f>
        <v>0.34503684729600081</v>
      </c>
      <c r="E2">
        <v>38.4</v>
      </c>
      <c r="F2" s="1">
        <v>9.9999999999999995E-8</v>
      </c>
      <c r="G2" s="3">
        <v>55</v>
      </c>
      <c r="H2">
        <v>1.57</v>
      </c>
      <c r="I2">
        <v>42.7</v>
      </c>
      <c r="J2">
        <v>42.57</v>
      </c>
      <c r="K2">
        <f>(J2-I2)*-1</f>
        <v>0.13000000000000256</v>
      </c>
      <c r="L2">
        <v>0.15956500000000001</v>
      </c>
      <c r="M2">
        <f>J2-I2</f>
        <v>-0.13000000000000256</v>
      </c>
      <c r="N2">
        <f>Q2-45.936909393474</f>
        <v>0.12953247041800608</v>
      </c>
      <c r="O2">
        <f>L2*H2</f>
        <v>0.25051705000000002</v>
      </c>
      <c r="P2">
        <v>3.7022999999999999E-3</v>
      </c>
      <c r="Q2">
        <v>46.066441863892003</v>
      </c>
      <c r="R2">
        <v>-12.82831538077</v>
      </c>
      <c r="S2">
        <v>-18.764471464551001</v>
      </c>
      <c r="T2">
        <v>-14.473655018571</v>
      </c>
      <c r="U2">
        <f>R2- -12.81308977628</f>
        <v>-1.5225604490000322E-2</v>
      </c>
      <c r="V2">
        <f>S2- -18.687337098127</f>
        <v>-7.7134366424001399E-2</v>
      </c>
      <c r="W2">
        <f>T2--14.436482519067</f>
        <v>-3.7172499503999035E-2</v>
      </c>
      <c r="AE2">
        <v>129</v>
      </c>
      <c r="AF2">
        <v>43.3</v>
      </c>
      <c r="AG2">
        <v>48.11</v>
      </c>
      <c r="AH2">
        <v>43.38</v>
      </c>
      <c r="AI2">
        <f>AH2-AF2</f>
        <v>8.00000000000054E-2</v>
      </c>
    </row>
    <row r="3" spans="1:35">
      <c r="A3">
        <v>54</v>
      </c>
      <c r="B3">
        <f t="shared" ref="B3:B18" si="0">42.575036847296</f>
        <v>42.575036847295998</v>
      </c>
      <c r="C3">
        <v>42.29</v>
      </c>
      <c r="D3">
        <f t="shared" ref="D3:D18" si="1">(C3-B3)*-1</f>
        <v>0.28503684729599854</v>
      </c>
      <c r="E3">
        <v>47.93</v>
      </c>
      <c r="F3" s="1">
        <v>3.9999999999999998E-7</v>
      </c>
      <c r="G3" s="3">
        <v>54</v>
      </c>
      <c r="H3">
        <v>2.57</v>
      </c>
      <c r="I3">
        <v>42.67</v>
      </c>
      <c r="J3">
        <v>42.57</v>
      </c>
      <c r="K3">
        <f>(J3-I3)*-1</f>
        <v>0.10000000000000142</v>
      </c>
      <c r="L3">
        <v>0.14021739999999999</v>
      </c>
      <c r="M3">
        <f>J3-I3</f>
        <v>-0.10000000000000142</v>
      </c>
      <c r="N3">
        <f>Q3-45.936909393474</f>
        <v>0.10568515103600618</v>
      </c>
      <c r="O3">
        <f>L3*H3</f>
        <v>0.36035871799999997</v>
      </c>
      <c r="P3">
        <v>3.2910000000000001E-3</v>
      </c>
      <c r="Q3">
        <v>46.042594544510003</v>
      </c>
      <c r="R3">
        <v>-12.842023099384001</v>
      </c>
      <c r="S3">
        <v>-18.717490509794999</v>
      </c>
      <c r="T3">
        <v>-14.483080935330999</v>
      </c>
      <c r="U3">
        <f>R3- -12.81308977628</f>
        <v>-2.8933323104000763E-2</v>
      </c>
      <c r="V3">
        <f>S3- -18.687337098127</f>
        <v>-3.0153411667999563E-2</v>
      </c>
      <c r="W3">
        <f>T3--14.436482519067</f>
        <v>-4.6598416263998743E-2</v>
      </c>
      <c r="AE3">
        <v>128</v>
      </c>
      <c r="AF3">
        <v>43.32</v>
      </c>
      <c r="AG3">
        <v>60.69</v>
      </c>
      <c r="AH3">
        <v>43.38</v>
      </c>
      <c r="AI3">
        <f t="shared" ref="AI3:AI25" si="2">AH3-AF3</f>
        <v>6.0000000000002274E-2</v>
      </c>
    </row>
    <row r="4" spans="1:35">
      <c r="A4">
        <v>53</v>
      </c>
      <c r="B4">
        <f t="shared" si="0"/>
        <v>42.575036847295998</v>
      </c>
      <c r="C4">
        <v>41.78</v>
      </c>
      <c r="D4">
        <f t="shared" si="1"/>
        <v>0.79503684729599655</v>
      </c>
      <c r="E4">
        <v>18.350000000000001</v>
      </c>
      <c r="F4" s="1">
        <v>2.3E-6</v>
      </c>
      <c r="G4" s="3">
        <v>53</v>
      </c>
      <c r="H4">
        <v>2.0499999999999998</v>
      </c>
      <c r="I4">
        <v>42.65</v>
      </c>
      <c r="J4">
        <v>42.57</v>
      </c>
      <c r="K4">
        <f>(J4-I4)*-1</f>
        <v>7.9999999999998295E-2</v>
      </c>
      <c r="L4">
        <v>0.1041575</v>
      </c>
      <c r="M4">
        <f>J4-I4</f>
        <v>-7.9999999999998295E-2</v>
      </c>
      <c r="N4">
        <f>Q4-45.936909393474</f>
        <v>7.7046583864003537E-2</v>
      </c>
      <c r="O4">
        <f>L4*H4</f>
        <v>0.21352287499999997</v>
      </c>
      <c r="P4">
        <v>2.5122999999999999E-3</v>
      </c>
      <c r="Q4">
        <v>46.013955977338</v>
      </c>
      <c r="R4">
        <v>-12.846252203833</v>
      </c>
      <c r="S4">
        <v>-18.701393629554001</v>
      </c>
      <c r="T4">
        <v>-14.466310143951</v>
      </c>
      <c r="U4">
        <f>R4- -12.81308977628</f>
        <v>-3.3162427553000029E-2</v>
      </c>
      <c r="V4">
        <f>S4- -18.687337098127</f>
        <v>-1.4056531427002028E-2</v>
      </c>
      <c r="W4">
        <f>T4--14.436482519067</f>
        <v>-2.9827624883999704E-2</v>
      </c>
      <c r="AE4">
        <v>127</v>
      </c>
      <c r="AF4">
        <v>43.08</v>
      </c>
      <c r="AG4">
        <v>22.61</v>
      </c>
      <c r="AH4">
        <v>43.38</v>
      </c>
      <c r="AI4">
        <f t="shared" si="2"/>
        <v>0.30000000000000426</v>
      </c>
    </row>
    <row r="5" spans="1:35">
      <c r="A5">
        <v>52</v>
      </c>
      <c r="B5">
        <f t="shared" si="0"/>
        <v>42.575036847295998</v>
      </c>
      <c r="C5">
        <v>42.23</v>
      </c>
      <c r="D5">
        <f t="shared" si="1"/>
        <v>0.34503684729600081</v>
      </c>
      <c r="E5">
        <v>23.31</v>
      </c>
      <c r="F5" s="1">
        <v>3.8E-6</v>
      </c>
      <c r="G5" s="3">
        <v>52</v>
      </c>
      <c r="H5">
        <v>1.28</v>
      </c>
      <c r="I5">
        <v>42.68</v>
      </c>
      <c r="J5">
        <v>42.57</v>
      </c>
      <c r="K5">
        <f>(J5-I5)*-1</f>
        <v>0.10999999999999943</v>
      </c>
      <c r="L5">
        <v>9.4388299999999994E-2</v>
      </c>
      <c r="M5">
        <f>J5-I5</f>
        <v>-0.10999999999999943</v>
      </c>
      <c r="N5">
        <f>Q5-45.936909393474</f>
        <v>0.11052894287100656</v>
      </c>
      <c r="O5">
        <f>L5*H5</f>
        <v>0.120817024</v>
      </c>
      <c r="P5">
        <v>5.8079000000000004E-3</v>
      </c>
      <c r="Q5">
        <v>46.047438336345003</v>
      </c>
      <c r="R5">
        <v>-12.90322049842</v>
      </c>
      <c r="S5">
        <v>-18.678922174892001</v>
      </c>
      <c r="T5">
        <v>-14.465295663032</v>
      </c>
      <c r="U5">
        <f>R5- -12.81308977628</f>
        <v>-9.0130722139999619E-2</v>
      </c>
      <c r="V5">
        <f>S5- -18.687337098127</f>
        <v>8.4149232349979286E-3</v>
      </c>
      <c r="W5">
        <f>T5--14.436482519067</f>
        <v>-2.8813143964999455E-2</v>
      </c>
      <c r="AE5">
        <v>126</v>
      </c>
      <c r="AF5">
        <v>43.24</v>
      </c>
      <c r="AG5">
        <v>31.32</v>
      </c>
      <c r="AH5">
        <v>43.38</v>
      </c>
      <c r="AI5">
        <f t="shared" si="2"/>
        <v>0.14000000000000057</v>
      </c>
    </row>
    <row r="6" spans="1:35">
      <c r="A6">
        <v>51</v>
      </c>
      <c r="B6">
        <f t="shared" si="0"/>
        <v>42.575036847295998</v>
      </c>
      <c r="C6">
        <v>42.11</v>
      </c>
      <c r="D6">
        <f t="shared" si="1"/>
        <v>0.46503684729599826</v>
      </c>
      <c r="E6">
        <v>25.9</v>
      </c>
      <c r="F6" s="1">
        <v>4.6E-6</v>
      </c>
      <c r="G6" s="3">
        <v>51</v>
      </c>
      <c r="H6">
        <v>1.65</v>
      </c>
      <c r="I6">
        <v>42.64</v>
      </c>
      <c r="J6">
        <v>42.57</v>
      </c>
      <c r="K6">
        <f>(J6-I6)*-1</f>
        <v>7.0000000000000284E-2</v>
      </c>
      <c r="L6">
        <v>0.17696590000000001</v>
      </c>
      <c r="M6">
        <f>J6-I6</f>
        <v>-7.0000000000000284E-2</v>
      </c>
      <c r="N6">
        <f>Q6-45.936909393474</f>
        <v>7.4635744608002597E-2</v>
      </c>
      <c r="O6">
        <f>L6*H6</f>
        <v>0.29199373499999998</v>
      </c>
      <c r="P6">
        <v>4.2456999999999998E-3</v>
      </c>
      <c r="Q6">
        <v>46.011545138081999</v>
      </c>
      <c r="R6">
        <v>-12.835345719297001</v>
      </c>
      <c r="S6">
        <v>-18.683934687649</v>
      </c>
      <c r="T6">
        <v>-14.492264731135</v>
      </c>
      <c r="U6">
        <f>R6- -12.81308977628</f>
        <v>-2.2255943017000845E-2</v>
      </c>
      <c r="V6">
        <f>S6- -18.687337098127</f>
        <v>3.4024104779994957E-3</v>
      </c>
      <c r="W6">
        <f>T6--14.436482519067</f>
        <v>-5.5782212067999382E-2</v>
      </c>
      <c r="AE6">
        <v>125</v>
      </c>
      <c r="AF6">
        <v>43.24</v>
      </c>
      <c r="AG6">
        <v>21.5</v>
      </c>
      <c r="AH6">
        <v>43.38</v>
      </c>
      <c r="AI6">
        <f t="shared" si="2"/>
        <v>0.14000000000000057</v>
      </c>
    </row>
    <row r="7" spans="1:35">
      <c r="A7">
        <v>50</v>
      </c>
      <c r="B7">
        <f t="shared" si="0"/>
        <v>42.575036847295998</v>
      </c>
      <c r="C7">
        <v>42.05</v>
      </c>
      <c r="D7">
        <f t="shared" si="1"/>
        <v>0.52503684729600053</v>
      </c>
      <c r="E7">
        <v>12.11</v>
      </c>
      <c r="F7" s="1">
        <v>1.04E-5</v>
      </c>
      <c r="G7" s="3">
        <v>50</v>
      </c>
      <c r="H7">
        <v>2.2999999999999998</v>
      </c>
      <c r="I7">
        <v>42.72</v>
      </c>
      <c r="J7">
        <v>42.57</v>
      </c>
      <c r="K7">
        <f>(J7-I7)*-1</f>
        <v>0.14999999999999858</v>
      </c>
      <c r="L7">
        <v>0.27699940000000001</v>
      </c>
      <c r="M7">
        <f>J7-I7</f>
        <v>-0.14999999999999858</v>
      </c>
      <c r="N7">
        <f>Q7-45.936909393474</f>
        <v>0.15392371890199996</v>
      </c>
      <c r="O7">
        <f>L7*H7</f>
        <v>0.63709861999999995</v>
      </c>
      <c r="P7">
        <v>9.4231000000000002E-3</v>
      </c>
      <c r="Q7">
        <v>46.090833112375996</v>
      </c>
      <c r="R7">
        <v>-12.878496639191001</v>
      </c>
      <c r="S7">
        <v>-18.738968409919</v>
      </c>
      <c r="T7">
        <v>-14.473368063265999</v>
      </c>
      <c r="U7">
        <f>R7- -12.81308977628</f>
        <v>-6.5406862911000729E-2</v>
      </c>
      <c r="V7">
        <f>S7- -18.687337098127</f>
        <v>-5.1631311792000645E-2</v>
      </c>
      <c r="W7">
        <f>T7--14.436482519067</f>
        <v>-3.6885544198998588E-2</v>
      </c>
      <c r="AE7">
        <v>124</v>
      </c>
      <c r="AF7">
        <v>43.18</v>
      </c>
      <c r="AG7">
        <v>29.95</v>
      </c>
      <c r="AH7">
        <v>43.38</v>
      </c>
      <c r="AI7">
        <f t="shared" si="2"/>
        <v>0.20000000000000284</v>
      </c>
    </row>
    <row r="8" spans="1:35">
      <c r="A8">
        <v>49</v>
      </c>
      <c r="B8">
        <f t="shared" si="0"/>
        <v>42.575036847295998</v>
      </c>
      <c r="C8">
        <v>41.79</v>
      </c>
      <c r="D8">
        <f t="shared" si="1"/>
        <v>0.78503684729599854</v>
      </c>
      <c r="E8">
        <v>19.97</v>
      </c>
      <c r="F8" s="1">
        <v>1.2799999999999999E-5</v>
      </c>
      <c r="G8" s="3">
        <v>49</v>
      </c>
      <c r="H8">
        <v>2.2599999999999998</v>
      </c>
      <c r="I8">
        <v>42.72</v>
      </c>
      <c r="J8">
        <v>42.57</v>
      </c>
      <c r="K8">
        <f>(J8-I8)*-1</f>
        <v>0.14999999999999858</v>
      </c>
      <c r="L8">
        <v>0.22528219999999999</v>
      </c>
      <c r="M8">
        <f>J8-I8</f>
        <v>-0.14999999999999858</v>
      </c>
      <c r="N8">
        <f>Q8-45.936909393474</f>
        <v>0.15449756827200645</v>
      </c>
      <c r="O8">
        <f>L8*H8</f>
        <v>0.50913777199999988</v>
      </c>
      <c r="P8">
        <v>9.3893999999999991E-3</v>
      </c>
      <c r="Q8">
        <v>46.091406961746003</v>
      </c>
      <c r="R8">
        <v>-12.874463537472</v>
      </c>
      <c r="S8">
        <v>-18.737414017544999</v>
      </c>
      <c r="T8">
        <v>-14.479529406729</v>
      </c>
      <c r="U8">
        <f>R8- -12.81308977628</f>
        <v>-6.1373761191999776E-2</v>
      </c>
      <c r="V8">
        <f>S8- -18.687337098127</f>
        <v>-5.0076919418000188E-2</v>
      </c>
      <c r="W8">
        <f>T8--14.436482519067</f>
        <v>-4.3046887661999378E-2</v>
      </c>
      <c r="AE8">
        <v>123</v>
      </c>
      <c r="AF8">
        <v>43.25</v>
      </c>
      <c r="AG8">
        <v>26.05</v>
      </c>
      <c r="AH8">
        <v>43.38</v>
      </c>
      <c r="AI8">
        <f t="shared" si="2"/>
        <v>0.13000000000000256</v>
      </c>
    </row>
    <row r="9" spans="1:35">
      <c r="A9">
        <v>48</v>
      </c>
      <c r="B9">
        <f t="shared" si="0"/>
        <v>42.575036847295998</v>
      </c>
      <c r="C9">
        <v>41.74</v>
      </c>
      <c r="D9">
        <f t="shared" si="1"/>
        <v>0.8350368472959957</v>
      </c>
      <c r="E9">
        <v>19.28</v>
      </c>
      <c r="F9" s="1">
        <v>1.31E-5</v>
      </c>
      <c r="G9" s="3">
        <v>48</v>
      </c>
      <c r="H9">
        <v>2.86</v>
      </c>
      <c r="I9">
        <v>42.59</v>
      </c>
      <c r="J9">
        <v>42.57</v>
      </c>
      <c r="K9">
        <f>(J9-I9)*-1</f>
        <v>2.0000000000003126E-2</v>
      </c>
      <c r="L9">
        <v>0.13511970000000001</v>
      </c>
      <c r="M9">
        <f>J9-I9</f>
        <v>-2.0000000000003126E-2</v>
      </c>
      <c r="N9">
        <f>Q9-45.936909393474</f>
        <v>1.6496034200059739E-3</v>
      </c>
      <c r="O9">
        <f>L9*H9</f>
        <v>0.38644234199999999</v>
      </c>
      <c r="P9">
        <v>8.4623000000000007E-3</v>
      </c>
      <c r="Q9">
        <v>45.938558996894002</v>
      </c>
      <c r="R9">
        <v>-12.798262081788</v>
      </c>
      <c r="S9">
        <v>-18.698146784295002</v>
      </c>
      <c r="T9">
        <v>-14.442150130810999</v>
      </c>
      <c r="U9">
        <f>R9- -12.81308977628</f>
        <v>1.4827694492000276E-2</v>
      </c>
      <c r="V9">
        <f>S9- -18.687337098127</f>
        <v>-1.0809686168002486E-2</v>
      </c>
      <c r="W9">
        <f>T9--14.436482519067</f>
        <v>-5.6676117439984353E-3</v>
      </c>
      <c r="AD9" t="s">
        <v>13</v>
      </c>
      <c r="AE9">
        <v>122</v>
      </c>
      <c r="AF9">
        <v>43.22</v>
      </c>
      <c r="AG9">
        <v>29.49</v>
      </c>
      <c r="AH9">
        <v>43.38</v>
      </c>
      <c r="AI9">
        <f t="shared" si="2"/>
        <v>0.16000000000000369</v>
      </c>
    </row>
    <row r="10" spans="1:35">
      <c r="A10">
        <v>47</v>
      </c>
      <c r="B10">
        <f t="shared" si="0"/>
        <v>42.575036847295998</v>
      </c>
      <c r="C10">
        <v>41.9</v>
      </c>
      <c r="D10">
        <f t="shared" si="1"/>
        <v>0.67503684729599911</v>
      </c>
      <c r="E10">
        <v>15.23</v>
      </c>
      <c r="F10" s="1">
        <v>1.56E-5</v>
      </c>
      <c r="G10" s="3">
        <v>47</v>
      </c>
      <c r="H10">
        <v>1.98</v>
      </c>
      <c r="I10">
        <v>42.66</v>
      </c>
      <c r="J10">
        <v>42.57</v>
      </c>
      <c r="K10">
        <f>(J10-I10)*-1</f>
        <v>8.9999999999996305E-2</v>
      </c>
      <c r="L10">
        <v>0.3122026</v>
      </c>
      <c r="M10">
        <f>J10-I10</f>
        <v>-8.9999999999996305E-2</v>
      </c>
      <c r="N10">
        <f>Q10-45.936909393474</f>
        <v>9.5973581226004967E-2</v>
      </c>
      <c r="O10">
        <f>L10*H10</f>
        <v>0.61816114799999999</v>
      </c>
      <c r="P10">
        <v>9.0506000000000007E-3</v>
      </c>
      <c r="Q10">
        <v>46.032882974700001</v>
      </c>
      <c r="R10">
        <v>-12.842011218007</v>
      </c>
      <c r="S10">
        <v>-18.705540684479999</v>
      </c>
      <c r="T10">
        <v>-14.485331072213</v>
      </c>
      <c r="U10">
        <f>R10- -12.81308977628</f>
        <v>-2.8921441727000285E-2</v>
      </c>
      <c r="V10">
        <f>S10- -18.687337098127</f>
        <v>-1.8203586352999679E-2</v>
      </c>
      <c r="W10">
        <f>T10--14.436482519067</f>
        <v>-4.8848553145999674E-2</v>
      </c>
      <c r="AE10">
        <v>121</v>
      </c>
      <c r="AF10">
        <v>43.18</v>
      </c>
      <c r="AG10">
        <v>22.16</v>
      </c>
      <c r="AH10">
        <v>43.38</v>
      </c>
      <c r="AI10">
        <f t="shared" si="2"/>
        <v>0.20000000000000284</v>
      </c>
    </row>
    <row r="11" spans="1:35">
      <c r="A11">
        <v>46</v>
      </c>
      <c r="B11">
        <f t="shared" si="0"/>
        <v>42.575036847295998</v>
      </c>
      <c r="C11">
        <v>41.85</v>
      </c>
      <c r="D11">
        <f t="shared" si="1"/>
        <v>0.72503684729599627</v>
      </c>
      <c r="E11">
        <v>17.89</v>
      </c>
      <c r="F11" s="1">
        <v>1.6900000000000001E-5</v>
      </c>
      <c r="G11" s="3">
        <v>46</v>
      </c>
      <c r="H11">
        <v>1.87</v>
      </c>
      <c r="I11">
        <v>42.67</v>
      </c>
      <c r="J11">
        <v>42.57</v>
      </c>
      <c r="K11">
        <f>(J11-I11)*-1</f>
        <v>0.10000000000000142</v>
      </c>
      <c r="L11">
        <v>0.25069989999999998</v>
      </c>
      <c r="M11">
        <f>J11-I11</f>
        <v>-0.10000000000000142</v>
      </c>
      <c r="N11">
        <f>Q11-45.936909393474</f>
        <v>9.9700272601005224E-2</v>
      </c>
      <c r="O11">
        <f>L11*H11</f>
        <v>0.46880881299999999</v>
      </c>
      <c r="P11">
        <v>1.07589E-2</v>
      </c>
      <c r="Q11">
        <v>46.036609666075002</v>
      </c>
      <c r="R11">
        <v>-12.883143964667999</v>
      </c>
      <c r="S11">
        <v>-18.689986734476999</v>
      </c>
      <c r="T11">
        <v>-14.463478966929999</v>
      </c>
      <c r="U11">
        <f>R11- -12.81308977628</f>
        <v>-7.0054188387999261E-2</v>
      </c>
      <c r="V11">
        <f>S11- -18.687337098127</f>
        <v>-2.6496363500001507E-3</v>
      </c>
      <c r="W11">
        <f>T11--14.436482519067</f>
        <v>-2.6996447862998707E-2</v>
      </c>
      <c r="AE11">
        <v>120</v>
      </c>
      <c r="AF11">
        <v>43.21</v>
      </c>
      <c r="AG11">
        <v>26.45</v>
      </c>
      <c r="AH11">
        <v>43.38</v>
      </c>
      <c r="AI11">
        <f t="shared" si="2"/>
        <v>0.17000000000000171</v>
      </c>
    </row>
    <row r="12" spans="1:35">
      <c r="A12">
        <v>45</v>
      </c>
      <c r="B12">
        <f t="shared" si="0"/>
        <v>42.575036847295998</v>
      </c>
      <c r="C12">
        <v>42.15</v>
      </c>
      <c r="D12">
        <f t="shared" si="1"/>
        <v>0.42503684729599911</v>
      </c>
      <c r="E12">
        <v>13.48</v>
      </c>
      <c r="F12" s="1">
        <v>2.2799999999999999E-5</v>
      </c>
      <c r="G12" s="3">
        <v>45</v>
      </c>
      <c r="H12">
        <v>1.73</v>
      </c>
      <c r="I12">
        <v>42.74</v>
      </c>
      <c r="J12">
        <v>42.57</v>
      </c>
      <c r="K12">
        <f>(J12-I12)*-1</f>
        <v>0.17000000000000171</v>
      </c>
      <c r="L12">
        <v>8.4400600000000006E-2</v>
      </c>
      <c r="M12">
        <f>J12-I12</f>
        <v>-0.17000000000000171</v>
      </c>
      <c r="N12">
        <f>Q12-45.936909393474</f>
        <v>0.16722724710100323</v>
      </c>
      <c r="O12">
        <f>L12*H12</f>
        <v>0.14601303800000001</v>
      </c>
      <c r="P12">
        <v>5.2791000000000001E-3</v>
      </c>
      <c r="Q12">
        <v>46.104136640575</v>
      </c>
      <c r="R12">
        <v>-12.850913372922999</v>
      </c>
      <c r="S12">
        <v>-18.786737300936</v>
      </c>
      <c r="T12">
        <v>-14.466485966716</v>
      </c>
      <c r="U12">
        <f>R12- -12.81308977628</f>
        <v>-3.7823596642999391E-2</v>
      </c>
      <c r="V12">
        <f>S12- -18.687337098127</f>
        <v>-9.9400202809000859E-2</v>
      </c>
      <c r="W12">
        <f>T12--14.436482519067</f>
        <v>-3.0003447648999426E-2</v>
      </c>
      <c r="AE12">
        <v>119</v>
      </c>
      <c r="AF12">
        <v>43.15</v>
      </c>
      <c r="AG12">
        <v>24.77</v>
      </c>
      <c r="AH12">
        <v>43.38</v>
      </c>
      <c r="AI12">
        <f t="shared" si="2"/>
        <v>0.23000000000000398</v>
      </c>
    </row>
    <row r="13" spans="1:35">
      <c r="A13">
        <v>44</v>
      </c>
      <c r="B13">
        <f t="shared" si="0"/>
        <v>42.575036847295998</v>
      </c>
      <c r="C13">
        <v>40.81</v>
      </c>
      <c r="D13">
        <f t="shared" si="1"/>
        <v>1.7650368472959954</v>
      </c>
      <c r="E13">
        <v>11.25</v>
      </c>
      <c r="F13" s="1">
        <v>5.1E-5</v>
      </c>
      <c r="G13" s="3">
        <v>44</v>
      </c>
      <c r="H13">
        <v>4.34</v>
      </c>
      <c r="I13">
        <v>42.63</v>
      </c>
      <c r="J13">
        <v>42.57</v>
      </c>
      <c r="K13">
        <f>(J13-I13)*-1</f>
        <v>6.0000000000002274E-2</v>
      </c>
      <c r="L13">
        <v>0.12423679999999999</v>
      </c>
      <c r="M13">
        <f>J13-I13</f>
        <v>-6.0000000000002274E-2</v>
      </c>
      <c r="N13">
        <f>Q13-45.936909393474</f>
        <v>6.4082661513005235E-2</v>
      </c>
      <c r="O13">
        <f>L13*H13</f>
        <v>0.53918771199999993</v>
      </c>
      <c r="P13">
        <v>3.3984000000000002E-3</v>
      </c>
      <c r="Q13">
        <v>46.000992054987002</v>
      </c>
      <c r="R13">
        <v>-12.825639649131</v>
      </c>
      <c r="S13">
        <v>-18.707721652048001</v>
      </c>
      <c r="T13">
        <v>-14.467630753807001</v>
      </c>
      <c r="U13">
        <f>R13- -12.81308977628</f>
        <v>-1.2549872851000288E-2</v>
      </c>
      <c r="V13">
        <f>S13- -18.687337098127</f>
        <v>-2.0384553921001469E-2</v>
      </c>
      <c r="W13">
        <f>T13--14.436482519067</f>
        <v>-3.1148234739999836E-2</v>
      </c>
      <c r="AE13">
        <v>118</v>
      </c>
      <c r="AF13">
        <v>43.26</v>
      </c>
      <c r="AG13">
        <v>16.66</v>
      </c>
      <c r="AH13">
        <v>43.38</v>
      </c>
      <c r="AI13">
        <f t="shared" si="2"/>
        <v>0.12000000000000455</v>
      </c>
    </row>
    <row r="14" spans="1:35">
      <c r="A14">
        <v>43</v>
      </c>
      <c r="B14">
        <f t="shared" si="0"/>
        <v>42.575036847295998</v>
      </c>
      <c r="C14">
        <v>41.79</v>
      </c>
      <c r="D14">
        <f t="shared" si="1"/>
        <v>0.78503684729599854</v>
      </c>
      <c r="E14">
        <v>9.16</v>
      </c>
      <c r="F14" s="1">
        <v>5.4299999999999998E-5</v>
      </c>
      <c r="G14" s="3">
        <v>43</v>
      </c>
      <c r="H14">
        <v>4.47</v>
      </c>
      <c r="I14">
        <v>42.65</v>
      </c>
      <c r="J14">
        <v>42.57</v>
      </c>
      <c r="K14">
        <f>(J14-I14)*-1</f>
        <v>7.9999999999998295E-2</v>
      </c>
      <c r="L14">
        <v>0.18691650000000001</v>
      </c>
      <c r="M14">
        <f>J14-I14</f>
        <v>-7.9999999999998295E-2</v>
      </c>
      <c r="N14">
        <f>Q14-45.936909393474</f>
        <v>7.759399575900261E-2</v>
      </c>
      <c r="O14">
        <f>L14*H14</f>
        <v>0.835516755</v>
      </c>
      <c r="P14">
        <v>3.4329E-3</v>
      </c>
      <c r="Q14">
        <v>46.014503389232999</v>
      </c>
      <c r="R14">
        <v>-12.834538150859</v>
      </c>
      <c r="S14">
        <v>-18.713042837522998</v>
      </c>
      <c r="T14">
        <v>-14.466922400852001</v>
      </c>
      <c r="U14">
        <f>R14- -12.81308977628</f>
        <v>-2.1448374579000173E-2</v>
      </c>
      <c r="V14">
        <f>S14- -18.687337098127</f>
        <v>-2.5705739395998961E-2</v>
      </c>
      <c r="W14">
        <f>T14--14.436482519067</f>
        <v>-3.0439881785000011E-2</v>
      </c>
      <c r="AE14">
        <v>117</v>
      </c>
      <c r="AF14">
        <v>43.05</v>
      </c>
      <c r="AG14">
        <v>17.41</v>
      </c>
      <c r="AH14">
        <v>43.38</v>
      </c>
      <c r="AI14">
        <f t="shared" si="2"/>
        <v>0.3300000000000054</v>
      </c>
    </row>
    <row r="15" spans="1:35">
      <c r="A15">
        <v>42</v>
      </c>
      <c r="B15">
        <f t="shared" si="0"/>
        <v>42.575036847295998</v>
      </c>
      <c r="C15">
        <v>41.35</v>
      </c>
      <c r="D15">
        <f t="shared" si="1"/>
        <v>1.2250368472959963</v>
      </c>
      <c r="E15">
        <v>10.47</v>
      </c>
      <c r="F15" s="1">
        <v>7.5400000000000003E-5</v>
      </c>
      <c r="G15" s="3">
        <v>42</v>
      </c>
      <c r="H15">
        <v>4.38</v>
      </c>
      <c r="I15">
        <v>42.48</v>
      </c>
      <c r="J15">
        <v>42.57</v>
      </c>
      <c r="K15">
        <f>J15-I15</f>
        <v>9.0000000000003411E-2</v>
      </c>
      <c r="L15">
        <v>0.18437290000000001</v>
      </c>
      <c r="M15">
        <f>J15-I15</f>
        <v>9.0000000000003411E-2</v>
      </c>
      <c r="N15">
        <f>Q15-45.936909393474</f>
        <v>-0.10666669574399634</v>
      </c>
      <c r="O15">
        <f>L15*H15</f>
        <v>0.80755330199999997</v>
      </c>
      <c r="P15">
        <v>3.0972999999999999E-3</v>
      </c>
      <c r="Q15">
        <v>45.83024269773</v>
      </c>
      <c r="R15">
        <v>-12.771754874731</v>
      </c>
      <c r="S15">
        <v>-18.66511149738</v>
      </c>
      <c r="T15">
        <v>-14.393376325619</v>
      </c>
      <c r="U15">
        <f>R15- -12.81308977628</f>
        <v>4.1334901548999881E-2</v>
      </c>
      <c r="V15">
        <f>S15- -18.687337098127</f>
        <v>2.2225600746999419E-2</v>
      </c>
      <c r="W15">
        <f>T15--14.436482519067</f>
        <v>4.3106193448000596E-2</v>
      </c>
      <c r="AE15">
        <v>116</v>
      </c>
      <c r="AF15">
        <v>43.06</v>
      </c>
      <c r="AG15">
        <v>16.13</v>
      </c>
      <c r="AH15">
        <v>43.38</v>
      </c>
      <c r="AI15">
        <f t="shared" si="2"/>
        <v>0.32000000000000028</v>
      </c>
    </row>
    <row r="16" spans="1:35">
      <c r="A16">
        <v>41</v>
      </c>
      <c r="B16">
        <f t="shared" si="0"/>
        <v>42.575036847295998</v>
      </c>
      <c r="C16">
        <v>41.59</v>
      </c>
      <c r="D16">
        <f t="shared" si="1"/>
        <v>0.98503684729599428</v>
      </c>
      <c r="E16">
        <v>11.01</v>
      </c>
      <c r="F16" s="1">
        <v>9.3499999999999996E-5</v>
      </c>
      <c r="G16" s="3">
        <v>41</v>
      </c>
      <c r="H16">
        <v>2.52</v>
      </c>
      <c r="I16">
        <v>42.45</v>
      </c>
      <c r="J16">
        <v>42.57</v>
      </c>
      <c r="K16">
        <f>J16-I16</f>
        <v>0.11999999999999744</v>
      </c>
      <c r="L16">
        <v>6.6441399999999998E-2</v>
      </c>
      <c r="M16">
        <f>J16-I16</f>
        <v>0.11999999999999744</v>
      </c>
      <c r="N16">
        <f>Q16-45.936909393474</f>
        <v>-0.14642193112799617</v>
      </c>
      <c r="O16">
        <f>L16*H16</f>
        <v>0.16743232799999999</v>
      </c>
      <c r="P16">
        <v>1.4843E-3</v>
      </c>
      <c r="Q16">
        <v>45.790487462346</v>
      </c>
      <c r="R16">
        <v>-12.819938171015</v>
      </c>
      <c r="S16">
        <v>-18.531542024716</v>
      </c>
      <c r="T16">
        <v>-14.439007266615</v>
      </c>
      <c r="U16">
        <f>R16- -12.81308977628</f>
        <v>-6.8483947349999852E-3</v>
      </c>
      <c r="V16">
        <f>S16- -18.687337098127</f>
        <v>0.15579507341099941</v>
      </c>
      <c r="W16">
        <f>T16--14.436482519067</f>
        <v>-2.524747547999695E-3</v>
      </c>
      <c r="AE16">
        <v>115</v>
      </c>
      <c r="AF16">
        <v>42.9</v>
      </c>
      <c r="AG16">
        <v>15.46</v>
      </c>
      <c r="AH16">
        <v>43.38</v>
      </c>
      <c r="AI16">
        <f t="shared" si="2"/>
        <v>0.48000000000000398</v>
      </c>
    </row>
    <row r="17" spans="1:35">
      <c r="A17">
        <v>40</v>
      </c>
      <c r="B17">
        <f t="shared" si="0"/>
        <v>42.575036847295998</v>
      </c>
      <c r="C17">
        <v>42.29</v>
      </c>
      <c r="D17">
        <f t="shared" si="1"/>
        <v>0.28503684729599854</v>
      </c>
      <c r="E17">
        <v>5.59</v>
      </c>
      <c r="F17" s="1">
        <v>1.34E-4</v>
      </c>
      <c r="G17" s="3">
        <v>40</v>
      </c>
      <c r="H17">
        <v>4.37</v>
      </c>
      <c r="I17">
        <v>42.53</v>
      </c>
      <c r="J17">
        <v>42.57</v>
      </c>
      <c r="K17">
        <f>J17-I17</f>
        <v>3.9999999999999147E-2</v>
      </c>
      <c r="L17">
        <v>0.11098470000000001</v>
      </c>
      <c r="M17">
        <f>J17-I17</f>
        <v>3.9999999999999147E-2</v>
      </c>
      <c r="N17">
        <f>Q17-45.936909393474</f>
        <v>-4.6365355754993232E-2</v>
      </c>
      <c r="O17">
        <f>L17*H17</f>
        <v>0.48500313900000003</v>
      </c>
      <c r="P17">
        <v>2.722E-3</v>
      </c>
      <c r="Q17">
        <v>45.890544037719003</v>
      </c>
      <c r="R17">
        <v>-12.783497383659</v>
      </c>
      <c r="S17">
        <v>-18.678912492529001</v>
      </c>
      <c r="T17">
        <v>-14.428134161532</v>
      </c>
      <c r="U17">
        <f>R17- -12.81308977628</f>
        <v>2.9592392620999775E-2</v>
      </c>
      <c r="V17">
        <f>S17- -18.687337098127</f>
        <v>8.4246055979981804E-3</v>
      </c>
      <c r="W17">
        <f>T17--14.436482519067</f>
        <v>8.3483575350005168E-3</v>
      </c>
      <c r="AE17">
        <v>114</v>
      </c>
      <c r="AF17">
        <v>43.09</v>
      </c>
      <c r="AG17">
        <v>18.190000000000001</v>
      </c>
      <c r="AH17">
        <v>43.38</v>
      </c>
      <c r="AI17">
        <f t="shared" si="2"/>
        <v>0.28999999999999915</v>
      </c>
    </row>
    <row r="18" spans="1:35">
      <c r="A18">
        <v>39</v>
      </c>
      <c r="B18">
        <f t="shared" si="0"/>
        <v>42.575036847295998</v>
      </c>
      <c r="C18">
        <v>40.159999999999997</v>
      </c>
      <c r="D18">
        <f t="shared" si="1"/>
        <v>2.4150368472960011</v>
      </c>
      <c r="E18">
        <v>6.48</v>
      </c>
      <c r="F18" s="1">
        <v>1.5300000000000001E-4</v>
      </c>
      <c r="G18" s="3">
        <v>39</v>
      </c>
      <c r="H18">
        <v>3.56</v>
      </c>
      <c r="I18">
        <v>42.41</v>
      </c>
      <c r="J18">
        <v>42.57</v>
      </c>
      <c r="K18">
        <f>J18-I18</f>
        <v>0.16000000000000369</v>
      </c>
      <c r="L18">
        <v>0.12515699999999999</v>
      </c>
      <c r="M18">
        <f>J18-I18</f>
        <v>0.16000000000000369</v>
      </c>
      <c r="N18">
        <f>Q18-45.936909393474</f>
        <v>-0.18694558812099871</v>
      </c>
      <c r="O18">
        <f>L18*H18</f>
        <v>0.44555891999999997</v>
      </c>
      <c r="P18">
        <v>2.5634999999999998E-3</v>
      </c>
      <c r="Q18">
        <v>45.749963805352998</v>
      </c>
      <c r="R18">
        <v>-12.794660680874999</v>
      </c>
      <c r="S18">
        <v>-18.529239027275999</v>
      </c>
      <c r="T18">
        <v>-14.426064097200999</v>
      </c>
      <c r="U18">
        <f>R18- -12.81308977628</f>
        <v>1.8429095405000595E-2</v>
      </c>
      <c r="V18">
        <f>S18- -18.687337098127</f>
        <v>0.15809807085100047</v>
      </c>
      <c r="W18">
        <f>T18--14.436482519067</f>
        <v>1.0418421866001282E-2</v>
      </c>
      <c r="AE18">
        <v>113</v>
      </c>
      <c r="AF18">
        <v>43.06</v>
      </c>
      <c r="AG18">
        <v>16.55</v>
      </c>
      <c r="AH18">
        <v>43.38</v>
      </c>
      <c r="AI18">
        <f t="shared" si="2"/>
        <v>0.32000000000000028</v>
      </c>
    </row>
    <row r="19" spans="1:35">
      <c r="A19">
        <v>38</v>
      </c>
      <c r="E19">
        <v>4.71</v>
      </c>
      <c r="G19" s="3">
        <v>38</v>
      </c>
      <c r="H19">
        <v>4.21</v>
      </c>
      <c r="I19">
        <v>42.55</v>
      </c>
      <c r="J19">
        <v>42.57</v>
      </c>
      <c r="K19">
        <f>J19-I19</f>
        <v>2.0000000000003126E-2</v>
      </c>
      <c r="L19">
        <v>0.1344969</v>
      </c>
      <c r="M19">
        <f>J19-I19</f>
        <v>2.0000000000003126E-2</v>
      </c>
      <c r="N19">
        <f>Q19-45.936909393474</f>
        <v>-3.1127607482993369E-2</v>
      </c>
      <c r="O19">
        <f>L19*H19</f>
        <v>0.56623194899999996</v>
      </c>
      <c r="P19">
        <v>3.0233E-3</v>
      </c>
      <c r="Q19">
        <v>45.905781785991003</v>
      </c>
      <c r="R19">
        <v>-12.807322686346</v>
      </c>
      <c r="S19">
        <v>-18.675368789936002</v>
      </c>
      <c r="T19">
        <v>-14.423090309708</v>
      </c>
      <c r="U19">
        <f>R19- -12.81308977628</f>
        <v>5.7670899340003245E-3</v>
      </c>
      <c r="V19">
        <f>S19- -18.687337098127</f>
        <v>1.196830819099759E-2</v>
      </c>
      <c r="W19">
        <f>T19--14.436482519067</f>
        <v>1.3392209359000873E-2</v>
      </c>
      <c r="AE19">
        <v>112</v>
      </c>
      <c r="AF19">
        <v>42.37</v>
      </c>
      <c r="AG19">
        <v>10.26</v>
      </c>
      <c r="AH19">
        <v>43.38</v>
      </c>
      <c r="AI19">
        <f t="shared" si="2"/>
        <v>1.0100000000000051</v>
      </c>
    </row>
    <row r="20" spans="1:35">
      <c r="A20">
        <v>37</v>
      </c>
      <c r="E20">
        <v>6.85</v>
      </c>
      <c r="G20" s="3">
        <v>37</v>
      </c>
      <c r="H20">
        <v>4.4000000000000004</v>
      </c>
      <c r="I20">
        <v>42.54</v>
      </c>
      <c r="J20">
        <v>42.57</v>
      </c>
      <c r="K20">
        <f>J20-I20</f>
        <v>3.0000000000001137E-2</v>
      </c>
      <c r="L20">
        <v>0.21096709999999999</v>
      </c>
      <c r="M20">
        <f>J20-I20</f>
        <v>3.0000000000001137E-2</v>
      </c>
      <c r="N20">
        <f>Q20-45.936909393474</f>
        <v>-3.6913642141996661E-2</v>
      </c>
      <c r="O20">
        <f>L20*H20</f>
        <v>0.92825524000000004</v>
      </c>
      <c r="P20">
        <v>3.9506999999999997E-3</v>
      </c>
      <c r="Q20">
        <v>45.899995751332</v>
      </c>
      <c r="R20">
        <v>-12.800272338561999</v>
      </c>
      <c r="S20">
        <v>-18.680572166514999</v>
      </c>
      <c r="T20">
        <v>-14.419151246255</v>
      </c>
      <c r="U20">
        <f>R20- -12.81308977628</f>
        <v>1.2817437718000591E-2</v>
      </c>
      <c r="V20">
        <f>S20- -18.687337098127</f>
        <v>6.7649316120004244E-3</v>
      </c>
      <c r="W20">
        <f>T20--14.436482519067</f>
        <v>1.7331272812000975E-2</v>
      </c>
      <c r="AE20">
        <v>111</v>
      </c>
      <c r="AF20">
        <v>43.3</v>
      </c>
      <c r="AG20">
        <v>11.85</v>
      </c>
      <c r="AH20">
        <v>43.38</v>
      </c>
      <c r="AI20">
        <f t="shared" si="2"/>
        <v>8.00000000000054E-2</v>
      </c>
    </row>
    <row r="21" spans="1:35">
      <c r="A21">
        <v>36</v>
      </c>
      <c r="E21">
        <v>5.34</v>
      </c>
      <c r="G21" s="3">
        <v>36</v>
      </c>
      <c r="H21">
        <v>4.74</v>
      </c>
      <c r="I21">
        <v>42.53</v>
      </c>
      <c r="J21">
        <v>42.57</v>
      </c>
      <c r="K21">
        <f>J21-I21</f>
        <v>3.9999999999999147E-2</v>
      </c>
      <c r="L21">
        <v>0.21648829999999999</v>
      </c>
      <c r="M21">
        <f>J21-I21</f>
        <v>3.9999999999999147E-2</v>
      </c>
      <c r="N21">
        <f>Q21-45.936909393474</f>
        <v>-4.9436444578994099E-2</v>
      </c>
      <c r="O21">
        <f>L21*H21</f>
        <v>1.026154542</v>
      </c>
      <c r="P21">
        <v>5.8027E-3</v>
      </c>
      <c r="Q21">
        <v>45.887472948895002</v>
      </c>
      <c r="R21">
        <v>-12.785045939534999</v>
      </c>
      <c r="S21">
        <v>-18.684253632828</v>
      </c>
      <c r="T21">
        <v>-14.418173376532</v>
      </c>
      <c r="U21">
        <f>R21- -12.81308977628</f>
        <v>2.8043836745000661E-2</v>
      </c>
      <c r="V21">
        <f>S21- -18.687337098127</f>
        <v>3.0834652989994993E-3</v>
      </c>
      <c r="W21">
        <f>T21--14.436482519067</f>
        <v>1.8309142535001044E-2</v>
      </c>
      <c r="AE21">
        <v>110</v>
      </c>
      <c r="AF21">
        <v>43.08</v>
      </c>
      <c r="AG21">
        <v>13.02</v>
      </c>
      <c r="AH21">
        <v>43.38</v>
      </c>
      <c r="AI21">
        <f t="shared" si="2"/>
        <v>0.30000000000000426</v>
      </c>
    </row>
    <row r="22" spans="1:35">
      <c r="A22">
        <v>35</v>
      </c>
      <c r="E22">
        <v>5.32</v>
      </c>
      <c r="G22" s="3">
        <v>35</v>
      </c>
      <c r="H22">
        <v>3.9</v>
      </c>
      <c r="I22">
        <v>42.59</v>
      </c>
      <c r="J22">
        <v>42.57</v>
      </c>
      <c r="K22">
        <f>(J22-I22)*-1</f>
        <v>2.0000000000003126E-2</v>
      </c>
      <c r="L22">
        <v>0.23243530000000001</v>
      </c>
      <c r="M22">
        <f>J22-I22</f>
        <v>-2.0000000000003126E-2</v>
      </c>
      <c r="N22">
        <f>Q22-45.936909393474</f>
        <v>1.9527821474000007E-2</v>
      </c>
      <c r="O22">
        <f>L22*H22</f>
        <v>0.90649767000000003</v>
      </c>
      <c r="P22">
        <v>1.0567500000000001E-2</v>
      </c>
      <c r="Q22">
        <v>45.956437214947996</v>
      </c>
      <c r="R22">
        <v>-12.788909461634001</v>
      </c>
      <c r="S22">
        <v>-18.763028198097</v>
      </c>
      <c r="T22">
        <v>-14.404499555217001</v>
      </c>
      <c r="U22">
        <f>R22- -12.81308977628</f>
        <v>2.4180314645999346E-2</v>
      </c>
      <c r="V22">
        <f>S22- -18.687337098127</f>
        <v>-7.5691099970001119E-2</v>
      </c>
      <c r="W22">
        <f>T22--14.436482519067</f>
        <v>3.198296384999999E-2</v>
      </c>
      <c r="AE22">
        <v>109</v>
      </c>
      <c r="AF22">
        <v>43.14</v>
      </c>
      <c r="AG22">
        <v>12.68</v>
      </c>
      <c r="AH22">
        <v>43.38</v>
      </c>
      <c r="AI22">
        <f t="shared" si="2"/>
        <v>0.24000000000000199</v>
      </c>
    </row>
    <row r="23" spans="1:35">
      <c r="A23">
        <v>34</v>
      </c>
      <c r="E23">
        <v>7.57</v>
      </c>
      <c r="G23" s="3">
        <v>34</v>
      </c>
      <c r="H23">
        <v>4.5999999999999996</v>
      </c>
      <c r="I23">
        <v>42.61</v>
      </c>
      <c r="J23">
        <v>42.57</v>
      </c>
      <c r="K23">
        <f>(J23-I23)*-1</f>
        <v>3.9999999999999147E-2</v>
      </c>
      <c r="L23">
        <v>0.23754510000000001</v>
      </c>
      <c r="M23">
        <f>J23-I23</f>
        <v>-3.9999999999999147E-2</v>
      </c>
      <c r="N23">
        <f>Q23-45.936909393474</f>
        <v>3.1179987841007062E-2</v>
      </c>
      <c r="O23">
        <f>L23*H23</f>
        <v>1.09270746</v>
      </c>
      <c r="P23">
        <v>1.17038E-2</v>
      </c>
      <c r="Q23">
        <v>45.968089381315004</v>
      </c>
      <c r="R23">
        <v>-12.819727296858</v>
      </c>
      <c r="S23">
        <v>-18.744021910840001</v>
      </c>
      <c r="T23">
        <v>-14.404340173616999</v>
      </c>
      <c r="U23">
        <f>R23- -12.81308977628</f>
        <v>-6.6375205779998225E-3</v>
      </c>
      <c r="V23">
        <f>S23- -18.687337098127</f>
        <v>-5.668481271300152E-2</v>
      </c>
      <c r="W23">
        <f>T23--14.436482519067</f>
        <v>3.2142345450001386E-2</v>
      </c>
      <c r="AE23">
        <v>108</v>
      </c>
      <c r="AF23">
        <v>43.24</v>
      </c>
      <c r="AG23">
        <v>11.45</v>
      </c>
      <c r="AH23">
        <v>43.38</v>
      </c>
      <c r="AI23">
        <f t="shared" si="2"/>
        <v>0.14000000000000057</v>
      </c>
    </row>
    <row r="24" spans="1:35">
      <c r="A24">
        <v>33</v>
      </c>
      <c r="E24">
        <v>4.57</v>
      </c>
      <c r="G24" s="3">
        <v>33</v>
      </c>
      <c r="H24">
        <v>4.1500000000000004</v>
      </c>
      <c r="I24">
        <v>42.47</v>
      </c>
      <c r="J24">
        <v>42.57</v>
      </c>
      <c r="K24">
        <f>J24-I24</f>
        <v>0.10000000000000142</v>
      </c>
      <c r="L24">
        <v>7.9723199999999994E-2</v>
      </c>
      <c r="M24">
        <f>J24-I24</f>
        <v>0.10000000000000142</v>
      </c>
      <c r="N24">
        <f>Q24-45.936909393474</f>
        <v>-0.1051602785559993</v>
      </c>
      <c r="O24">
        <f>L24*H24</f>
        <v>0.33085128000000003</v>
      </c>
      <c r="P24">
        <v>1.5989099999999999E-2</v>
      </c>
      <c r="Q24">
        <v>45.831749114917997</v>
      </c>
      <c r="R24">
        <v>-12.739462322151001</v>
      </c>
      <c r="S24">
        <v>-18.715910023340001</v>
      </c>
      <c r="T24">
        <v>-14.376376769427999</v>
      </c>
      <c r="U24">
        <f>R24- -12.81308977628</f>
        <v>7.3627454128999403E-2</v>
      </c>
      <c r="V24">
        <f>S24- -18.687337098127</f>
        <v>-2.857292521300181E-2</v>
      </c>
      <c r="W24">
        <f>T24--14.436482519067</f>
        <v>6.0105749639001615E-2</v>
      </c>
      <c r="AE24">
        <v>107</v>
      </c>
      <c r="AF24">
        <v>43.02</v>
      </c>
      <c r="AG24">
        <v>9.33</v>
      </c>
      <c r="AH24">
        <v>43.38</v>
      </c>
      <c r="AI24">
        <f t="shared" si="2"/>
        <v>0.35999999999999943</v>
      </c>
    </row>
    <row r="25" spans="1:35">
      <c r="A25">
        <v>32</v>
      </c>
      <c r="E25">
        <v>4.72</v>
      </c>
      <c r="G25" s="3">
        <v>32</v>
      </c>
      <c r="H25">
        <v>4.2699999999999996</v>
      </c>
      <c r="I25">
        <v>42.46</v>
      </c>
      <c r="J25">
        <v>42.57</v>
      </c>
      <c r="K25">
        <f>J25-I25</f>
        <v>0.10999999999999943</v>
      </c>
      <c r="L25">
        <v>0.23425869999999999</v>
      </c>
      <c r="M25">
        <f>J25-I25</f>
        <v>0.10999999999999943</v>
      </c>
      <c r="N25">
        <f>Q25-45.936909393474</f>
        <v>-0.12822653357799396</v>
      </c>
      <c r="O25">
        <f>L25*H25</f>
        <v>1.0002846489999999</v>
      </c>
      <c r="P25">
        <v>2.0203100000000002E-2</v>
      </c>
      <c r="Q25">
        <v>45.808682859896003</v>
      </c>
      <c r="R25">
        <v>-12.764946007051</v>
      </c>
      <c r="S25">
        <v>-18.657357159981999</v>
      </c>
      <c r="T25">
        <v>-14.386379692864001</v>
      </c>
      <c r="U25">
        <f>R25- -12.81308977628</f>
        <v>4.81437692290001E-2</v>
      </c>
      <c r="V25">
        <f>S25- -18.687337098127</f>
        <v>2.9979938145000773E-2</v>
      </c>
      <c r="W25">
        <f>T25--14.436482519067</f>
        <v>5.0102826203000106E-2</v>
      </c>
      <c r="AE25">
        <v>106</v>
      </c>
      <c r="AF25">
        <v>43.02</v>
      </c>
      <c r="AG25">
        <v>10.35</v>
      </c>
      <c r="AH25">
        <v>43.38</v>
      </c>
      <c r="AI25">
        <f t="shared" si="2"/>
        <v>0.35999999999999943</v>
      </c>
    </row>
    <row r="26" spans="1:35">
      <c r="A26">
        <v>31</v>
      </c>
      <c r="E26">
        <v>11.76</v>
      </c>
      <c r="G26" s="3">
        <v>31</v>
      </c>
      <c r="H26">
        <v>4.79</v>
      </c>
      <c r="I26">
        <v>42.87</v>
      </c>
      <c r="J26">
        <v>42.57</v>
      </c>
      <c r="K26">
        <f>(J26-I26)*-1</f>
        <v>0.29999999999999716</v>
      </c>
      <c r="L26">
        <v>0.32831719999999998</v>
      </c>
      <c r="M26">
        <f>J26-I26</f>
        <v>-0.29999999999999716</v>
      </c>
      <c r="N26">
        <f>Q26-45.936909393474</f>
        <v>0.30468661547400444</v>
      </c>
      <c r="O26">
        <f>L26*H26</f>
        <v>1.5726393879999998</v>
      </c>
      <c r="P26">
        <v>1.5907399999999999E-2</v>
      </c>
      <c r="Q26">
        <v>46.241596008948001</v>
      </c>
      <c r="R26">
        <v>-12.986262107615</v>
      </c>
      <c r="S26">
        <v>-18.815096610335999</v>
      </c>
      <c r="T26">
        <v>-14.440237290996</v>
      </c>
      <c r="U26">
        <f>R26- -12.81308977628</f>
        <v>-0.17317233133499954</v>
      </c>
      <c r="V26">
        <f>S26- -18.687337098127</f>
        <v>-0.12775951220899984</v>
      </c>
      <c r="W26">
        <f>T26--14.436482519067</f>
        <v>-3.7547719289996451E-3</v>
      </c>
      <c r="AE26">
        <v>105</v>
      </c>
      <c r="AG26">
        <v>10.64</v>
      </c>
      <c r="AH26">
        <v>43.38</v>
      </c>
    </row>
    <row r="27" spans="1:35">
      <c r="A27">
        <v>30</v>
      </c>
      <c r="E27">
        <v>3.94</v>
      </c>
      <c r="G27" s="3">
        <v>30</v>
      </c>
      <c r="H27">
        <v>5.84</v>
      </c>
      <c r="I27">
        <v>42.6</v>
      </c>
      <c r="J27">
        <v>42.57</v>
      </c>
      <c r="K27">
        <f>(J27-I27)*-1</f>
        <v>3.0000000000001137E-2</v>
      </c>
      <c r="L27">
        <v>0.23504639999999999</v>
      </c>
      <c r="M27">
        <f>J27-I27</f>
        <v>-3.0000000000001137E-2</v>
      </c>
      <c r="N27">
        <f>Q27-45.936909393474</f>
        <v>2.0832971198004202E-2</v>
      </c>
      <c r="O27">
        <f>L27*H27</f>
        <v>1.372670976</v>
      </c>
      <c r="P27">
        <v>2.2424599999999999E-2</v>
      </c>
      <c r="Q27">
        <v>45.957742364672001</v>
      </c>
      <c r="R27">
        <v>-12.74313319158</v>
      </c>
      <c r="S27">
        <v>-18.719988284258999</v>
      </c>
      <c r="T27">
        <v>-14.494620888832999</v>
      </c>
      <c r="U27">
        <f>R27- -12.81308977628</f>
        <v>6.995658469999988E-2</v>
      </c>
      <c r="V27">
        <f>S27- -18.687337098127</f>
        <v>-3.2651186132000021E-2</v>
      </c>
      <c r="W27">
        <f>T27--14.436482519067</f>
        <v>-5.8138369765998732E-2</v>
      </c>
    </row>
    <row r="28" spans="1:35">
      <c r="A28">
        <v>29</v>
      </c>
      <c r="E28">
        <v>6.5</v>
      </c>
      <c r="G28" s="3">
        <v>29</v>
      </c>
      <c r="H28">
        <v>5.4</v>
      </c>
      <c r="I28">
        <v>42.11</v>
      </c>
      <c r="J28">
        <v>42.57</v>
      </c>
      <c r="K28">
        <f>J28-I28</f>
        <v>0.46000000000000085</v>
      </c>
      <c r="L28">
        <v>0.4443455</v>
      </c>
      <c r="M28">
        <f>J28-I28</f>
        <v>0.46000000000000085</v>
      </c>
      <c r="N28">
        <f>Q28-45.936909393474</f>
        <v>-0.51591595882699437</v>
      </c>
      <c r="O28">
        <f>L28*H28</f>
        <v>2.3994657000000004</v>
      </c>
      <c r="P28">
        <v>4.8621299999999999E-2</v>
      </c>
      <c r="Q28">
        <v>45.420993434647002</v>
      </c>
      <c r="R28">
        <v>-12.598119152467</v>
      </c>
      <c r="S28">
        <v>-18.492708151098999</v>
      </c>
      <c r="T28">
        <v>-14.330166131081</v>
      </c>
      <c r="U28">
        <f>R28- -12.81308977628</f>
        <v>0.21497062381300047</v>
      </c>
      <c r="V28">
        <f>S28- -18.687337098127</f>
        <v>0.19462894702800071</v>
      </c>
      <c r="W28">
        <f>T28--14.436482519067</f>
        <v>0.10631638798600029</v>
      </c>
    </row>
    <row r="29" spans="1:35">
      <c r="A29">
        <v>28</v>
      </c>
      <c r="E29">
        <v>6.17</v>
      </c>
      <c r="G29" s="3">
        <v>28</v>
      </c>
      <c r="H29">
        <v>4.3099999999999996</v>
      </c>
      <c r="I29">
        <v>42.31</v>
      </c>
      <c r="J29">
        <v>42.57</v>
      </c>
      <c r="K29">
        <f>J29-I29</f>
        <v>0.25999999999999801</v>
      </c>
      <c r="L29">
        <v>0.2059628</v>
      </c>
      <c r="M29">
        <f>J29-I29</f>
        <v>0.25999999999999801</v>
      </c>
      <c r="N29">
        <f>Q29-45.936909393474</f>
        <v>-0.29717877727499342</v>
      </c>
      <c r="O29">
        <f>L29*H29</f>
        <v>0.88769966799999989</v>
      </c>
      <c r="P29">
        <v>3.5946600000000002E-2</v>
      </c>
      <c r="Q29">
        <v>45.639730616199003</v>
      </c>
      <c r="R29">
        <v>-12.856483385667</v>
      </c>
      <c r="S29">
        <v>-18.360791197078001</v>
      </c>
      <c r="T29">
        <v>-14.422456033454001</v>
      </c>
      <c r="U29">
        <f>R29- -12.81308977628</f>
        <v>-4.3393609386999543E-2</v>
      </c>
      <c r="V29">
        <f>S29- -18.687337098127</f>
        <v>0.32654590104899839</v>
      </c>
      <c r="W29">
        <f>T29--14.436482519067</f>
        <v>1.4026485612999906E-2</v>
      </c>
    </row>
    <row r="30" spans="1:35">
      <c r="A30">
        <v>27</v>
      </c>
      <c r="E30">
        <v>3.32</v>
      </c>
      <c r="G30" s="3">
        <v>27</v>
      </c>
      <c r="H30">
        <v>4.55</v>
      </c>
      <c r="I30">
        <v>41.93</v>
      </c>
      <c r="J30">
        <v>42.57</v>
      </c>
      <c r="K30">
        <f>J30-I30</f>
        <v>0.64000000000000057</v>
      </c>
      <c r="L30">
        <v>0.54841859999999998</v>
      </c>
      <c r="M30">
        <f>J30-I30</f>
        <v>0.64000000000000057</v>
      </c>
      <c r="N30">
        <f>Q30-45.936909393474</f>
        <v>-0.74769108367599557</v>
      </c>
      <c r="O30">
        <f>L30*H30</f>
        <v>2.4953046299999997</v>
      </c>
      <c r="P30">
        <v>0.134301</v>
      </c>
      <c r="Q30">
        <v>45.189218309798001</v>
      </c>
      <c r="R30">
        <v>-12.225475530004999</v>
      </c>
      <c r="S30">
        <v>-18.535012214030999</v>
      </c>
      <c r="T30">
        <v>-14.428730565762001</v>
      </c>
      <c r="U30">
        <f>R30- -12.81308977628</f>
        <v>0.5876142462750007</v>
      </c>
      <c r="V30">
        <f>S30- -18.687337098127</f>
        <v>0.15232488409600009</v>
      </c>
      <c r="W30">
        <f>T30--14.436482519067</f>
        <v>7.7519533050001144E-3</v>
      </c>
    </row>
    <row r="31" spans="1:35">
      <c r="A31">
        <v>26</v>
      </c>
      <c r="E31">
        <v>3.84</v>
      </c>
      <c r="G31" s="3">
        <v>26</v>
      </c>
      <c r="H31">
        <v>5.57</v>
      </c>
      <c r="I31">
        <v>42.14</v>
      </c>
      <c r="J31">
        <v>42.57</v>
      </c>
      <c r="K31">
        <f>J31-I31</f>
        <v>0.42999999999999972</v>
      </c>
      <c r="L31">
        <v>0.63270839999999995</v>
      </c>
      <c r="M31">
        <f>J31-I31</f>
        <v>0.42999999999999972</v>
      </c>
      <c r="N31">
        <f>Q31-45.936909393474</f>
        <v>-0.63644500439299634</v>
      </c>
      <c r="O31">
        <f>L31*H31</f>
        <v>3.524185788</v>
      </c>
      <c r="P31">
        <v>0.15582270000000001</v>
      </c>
      <c r="Q31">
        <v>45.300464389081</v>
      </c>
      <c r="R31">
        <v>-12.673632849131</v>
      </c>
      <c r="S31">
        <v>-18.535072143779001</v>
      </c>
      <c r="T31">
        <v>-14.091759396171</v>
      </c>
      <c r="U31">
        <f>R31- -12.81308977628</f>
        <v>0.13945692714900026</v>
      </c>
      <c r="V31">
        <f>S31- -18.687337098127</f>
        <v>0.15226495434799858</v>
      </c>
      <c r="W31">
        <f>T31--14.436482519067</f>
        <v>0.34472312289600104</v>
      </c>
    </row>
    <row r="32" spans="1:35">
      <c r="A32">
        <v>25</v>
      </c>
      <c r="E32">
        <v>3.69</v>
      </c>
      <c r="G32" s="3">
        <v>25</v>
      </c>
      <c r="H32">
        <v>5.39</v>
      </c>
      <c r="I32">
        <v>41.9</v>
      </c>
      <c r="J32">
        <v>42.57</v>
      </c>
      <c r="K32">
        <f>J32-I32</f>
        <v>0.67000000000000171</v>
      </c>
      <c r="L32">
        <v>0.81056220000000001</v>
      </c>
      <c r="M32">
        <f>J32-I32</f>
        <v>0.67000000000000171</v>
      </c>
      <c r="N32">
        <f>Q32-45.936909393474</f>
        <v>-0.87058711095999541</v>
      </c>
      <c r="O32">
        <f>L32*H32</f>
        <v>4.3689302579999998</v>
      </c>
      <c r="P32">
        <v>0.17970900000000001</v>
      </c>
      <c r="Q32">
        <v>45.066322282514001</v>
      </c>
      <c r="R32">
        <v>-12.496566685368</v>
      </c>
      <c r="S32">
        <v>-18.617134442969</v>
      </c>
      <c r="T32">
        <v>-13.952621154176001</v>
      </c>
      <c r="U32">
        <f>R32- -12.81308977628</f>
        <v>0.31652309091199982</v>
      </c>
      <c r="V32">
        <f>S32- -18.687337098127</f>
        <v>7.0202655157999061E-2</v>
      </c>
      <c r="W32">
        <f>T32--14.436482519067</f>
        <v>0.48386136489100018</v>
      </c>
    </row>
    <row r="33" spans="1:33">
      <c r="A33">
        <v>24</v>
      </c>
      <c r="E33">
        <v>4.4400000000000004</v>
      </c>
      <c r="G33" s="3">
        <v>24</v>
      </c>
      <c r="H33">
        <v>4.5999999999999996</v>
      </c>
      <c r="I33">
        <v>42.22</v>
      </c>
      <c r="J33">
        <v>42.57</v>
      </c>
      <c r="K33">
        <f>J33-I33</f>
        <v>0.35000000000000142</v>
      </c>
      <c r="L33">
        <v>0.68824940000000001</v>
      </c>
      <c r="M33">
        <f>J33-I33</f>
        <v>0.35000000000000142</v>
      </c>
      <c r="N33">
        <f>Q33-45.936909393474</f>
        <v>-0.47819116929399996</v>
      </c>
      <c r="O33">
        <f>L33*H33</f>
        <v>3.1659472399999999</v>
      </c>
      <c r="P33">
        <v>0.1009726</v>
      </c>
      <c r="Q33">
        <v>45.458718224179997</v>
      </c>
      <c r="R33">
        <v>-12.734782028125</v>
      </c>
      <c r="S33">
        <v>-18.434885043838001</v>
      </c>
      <c r="T33">
        <v>-14.289051152217001</v>
      </c>
      <c r="U33">
        <f>R33- -12.81308977628</f>
        <v>7.8307748154999857E-2</v>
      </c>
      <c r="V33">
        <f>S33- -18.687337098127</f>
        <v>0.25245205428899808</v>
      </c>
      <c r="W33">
        <f>T33--14.436482519067</f>
        <v>0.14743136685000024</v>
      </c>
    </row>
    <row r="34" spans="1:33">
      <c r="A34">
        <v>23</v>
      </c>
      <c r="E34">
        <v>4.5199999999999996</v>
      </c>
      <c r="G34" s="3">
        <v>23</v>
      </c>
      <c r="H34">
        <v>4.41</v>
      </c>
      <c r="I34">
        <v>41.33</v>
      </c>
      <c r="J34">
        <v>42.57</v>
      </c>
      <c r="K34">
        <f>J34-I34</f>
        <v>1.240000000000002</v>
      </c>
      <c r="L34">
        <v>0.83747709999999997</v>
      </c>
      <c r="M34">
        <f>J34-I34</f>
        <v>1.240000000000002</v>
      </c>
      <c r="N34">
        <f>Q34-45.936909393474</f>
        <v>-1.5112999864989973</v>
      </c>
      <c r="O34">
        <f>L34*H34</f>
        <v>3.6932740110000002</v>
      </c>
      <c r="P34">
        <v>0.26173400000000002</v>
      </c>
      <c r="Q34">
        <v>44.425609406974999</v>
      </c>
      <c r="R34">
        <v>-12.340260322857</v>
      </c>
      <c r="S34">
        <v>-17.884686933259001</v>
      </c>
      <c r="T34">
        <v>-14.200662150858999</v>
      </c>
      <c r="U34">
        <f>R34- -12.81308977628</f>
        <v>0.47282945342299953</v>
      </c>
      <c r="V34">
        <f>S34- -18.687337098127</f>
        <v>0.80265016486799823</v>
      </c>
      <c r="W34">
        <f>T34--14.436482519067</f>
        <v>0.23582036820800134</v>
      </c>
    </row>
    <row r="35" spans="1:33">
      <c r="A35">
        <v>22</v>
      </c>
      <c r="E35">
        <v>4.58</v>
      </c>
      <c r="G35" s="3">
        <v>22</v>
      </c>
      <c r="H35">
        <v>4.78</v>
      </c>
      <c r="I35">
        <v>41.65</v>
      </c>
      <c r="J35">
        <v>42.57</v>
      </c>
      <c r="K35">
        <f>J35-I35</f>
        <v>0.92000000000000171</v>
      </c>
      <c r="L35">
        <v>0.7385138</v>
      </c>
      <c r="M35">
        <f>J35-I35</f>
        <v>0.92000000000000171</v>
      </c>
      <c r="N35">
        <f>Q35-45.936909393474</f>
        <v>-1.1305880786149984</v>
      </c>
      <c r="O35">
        <f>L35*H35</f>
        <v>3.530095964</v>
      </c>
      <c r="P35">
        <v>0.1874268</v>
      </c>
      <c r="Q35">
        <v>44.806321314858998</v>
      </c>
      <c r="R35">
        <v>-12.444376827315001</v>
      </c>
      <c r="S35">
        <v>-18.232011811711999</v>
      </c>
      <c r="T35">
        <v>-14.129932675831</v>
      </c>
      <c r="U35">
        <f>R35- -12.81308977628</f>
        <v>0.3687129489649994</v>
      </c>
      <c r="V35">
        <f>S35- -18.687337098127</f>
        <v>0.45532528641500036</v>
      </c>
      <c r="W35">
        <f>T35--14.436482519067</f>
        <v>0.30654984323600054</v>
      </c>
    </row>
    <row r="36" spans="1:33">
      <c r="A36">
        <v>21</v>
      </c>
      <c r="E36">
        <v>4.57</v>
      </c>
      <c r="G36" s="3">
        <v>21</v>
      </c>
      <c r="H36">
        <v>8.0399999999999991</v>
      </c>
      <c r="I36">
        <v>42.06</v>
      </c>
      <c r="J36">
        <v>42.57</v>
      </c>
      <c r="K36">
        <f>J36-I36</f>
        <v>0.50999999999999801</v>
      </c>
      <c r="L36">
        <v>0.72366280000000005</v>
      </c>
      <c r="M36">
        <f>J36-I36</f>
        <v>0.50999999999999801</v>
      </c>
      <c r="N36">
        <f>Q36-45.936909393474</f>
        <v>-0.7680041925409995</v>
      </c>
      <c r="O36">
        <f>L36*H36</f>
        <v>5.8182489119999996</v>
      </c>
      <c r="P36">
        <v>0.18911020000000001</v>
      </c>
      <c r="Q36">
        <v>45.168905200932997</v>
      </c>
      <c r="R36">
        <v>-12.440726745209</v>
      </c>
      <c r="S36">
        <v>-18.653858089831999</v>
      </c>
      <c r="T36">
        <v>-14.074320365892</v>
      </c>
      <c r="U36">
        <f>R36- -12.81308977628</f>
        <v>0.37236303107099999</v>
      </c>
      <c r="V36">
        <f>S36- -18.687337098127</f>
        <v>3.3479008295000057E-2</v>
      </c>
      <c r="W36">
        <f>T36--14.436482519067</f>
        <v>0.36216215317500122</v>
      </c>
    </row>
    <row r="37" spans="1:33">
      <c r="A37">
        <v>20</v>
      </c>
      <c r="E37">
        <v>5.93</v>
      </c>
      <c r="G37" s="3">
        <v>20</v>
      </c>
      <c r="H37">
        <v>7.5</v>
      </c>
      <c r="I37">
        <v>41.99</v>
      </c>
      <c r="J37">
        <v>42.57</v>
      </c>
      <c r="K37">
        <f>J37-I37</f>
        <v>0.57999999999999829</v>
      </c>
      <c r="L37">
        <v>0.7653875</v>
      </c>
      <c r="M37">
        <f>J37-I37</f>
        <v>0.57999999999999829</v>
      </c>
      <c r="N37">
        <f>Q37-45.936909393474</f>
        <v>-0.86086966153699507</v>
      </c>
      <c r="O37">
        <f>L37*H37</f>
        <v>5.7404062500000004</v>
      </c>
      <c r="P37">
        <v>0.1923192</v>
      </c>
      <c r="Q37">
        <v>45.076039731937001</v>
      </c>
      <c r="R37">
        <v>-12.550493132603</v>
      </c>
      <c r="S37">
        <v>-18.502267799007001</v>
      </c>
      <c r="T37">
        <v>-14.023278800327001</v>
      </c>
      <c r="U37">
        <f>R37- -12.81308977628</f>
        <v>0.26259664367699997</v>
      </c>
      <c r="V37">
        <f>S37- -18.687337098127</f>
        <v>0.18506929911999848</v>
      </c>
      <c r="W37">
        <f>T37--14.436482519067</f>
        <v>0.41320371874000017</v>
      </c>
    </row>
    <row r="38" spans="1:33">
      <c r="A38">
        <v>19</v>
      </c>
      <c r="E38">
        <v>3.25</v>
      </c>
      <c r="G38" s="3">
        <v>19</v>
      </c>
      <c r="H38">
        <v>12.3</v>
      </c>
      <c r="I38">
        <v>41.94</v>
      </c>
      <c r="J38">
        <v>42.57</v>
      </c>
      <c r="K38">
        <f>J38-I38</f>
        <v>0.63000000000000256</v>
      </c>
      <c r="L38">
        <v>0.61606519999999998</v>
      </c>
      <c r="M38">
        <f>J38-I38</f>
        <v>0.63000000000000256</v>
      </c>
      <c r="N38">
        <f>Q38-45.936909393474</f>
        <v>-0.75770917907099999</v>
      </c>
      <c r="O38">
        <f>L38*H38</f>
        <v>7.57760196</v>
      </c>
      <c r="P38">
        <v>7.8046500000000005E-2</v>
      </c>
      <c r="Q38">
        <v>45.179200214402996</v>
      </c>
      <c r="R38">
        <v>-12.348179315182</v>
      </c>
      <c r="S38">
        <v>-18.652970197302</v>
      </c>
      <c r="T38">
        <v>-14.178050701919</v>
      </c>
      <c r="U38">
        <f>R38- -12.81308977628</f>
        <v>0.46491046109800038</v>
      </c>
      <c r="V38">
        <f>S38- -18.687337098127</f>
        <v>3.4366900824998936E-2</v>
      </c>
      <c r="W38">
        <f>T38--14.436482519067</f>
        <v>0.25843181714800068</v>
      </c>
    </row>
    <row r="39" spans="1:33">
      <c r="A39">
        <v>18</v>
      </c>
      <c r="E39">
        <v>1.52</v>
      </c>
      <c r="G39" s="3">
        <v>18</v>
      </c>
      <c r="H39">
        <v>14.23</v>
      </c>
      <c r="I39">
        <v>41.92</v>
      </c>
      <c r="J39">
        <v>42.57</v>
      </c>
      <c r="K39">
        <f>J39-I39</f>
        <v>0.64999999999999858</v>
      </c>
      <c r="L39">
        <v>0.34394619999999998</v>
      </c>
      <c r="M39">
        <f>J39-I39</f>
        <v>0.64999999999999858</v>
      </c>
      <c r="N39">
        <f>Q39-45.936909393474</f>
        <v>-0.77916706179799888</v>
      </c>
      <c r="O39">
        <f>L39*H39</f>
        <v>4.8943544259999996</v>
      </c>
      <c r="P39">
        <v>8.6776199999999998E-2</v>
      </c>
      <c r="Q39">
        <v>45.157742331675998</v>
      </c>
      <c r="R39">
        <v>-12.377805748098</v>
      </c>
      <c r="S39">
        <v>-18.594286146813999</v>
      </c>
      <c r="T39">
        <v>-14.185650436763</v>
      </c>
      <c r="U39">
        <f>R39- -12.81308977628</f>
        <v>0.43528402818200007</v>
      </c>
      <c r="V39">
        <f>S39- -18.687337098127</f>
        <v>9.3050951312999786E-2</v>
      </c>
      <c r="W39">
        <f>T39--14.436482519067</f>
        <v>0.25083208230400089</v>
      </c>
    </row>
    <row r="40" spans="1:33" ht="16">
      <c r="A40">
        <v>17</v>
      </c>
      <c r="E40">
        <v>1.37</v>
      </c>
      <c r="G40" s="3">
        <v>17</v>
      </c>
      <c r="H40">
        <v>9.8699999999999992</v>
      </c>
      <c r="I40">
        <v>41.59</v>
      </c>
      <c r="J40">
        <v>42.57</v>
      </c>
      <c r="K40">
        <f>J40-I40</f>
        <v>0.97999999999999687</v>
      </c>
      <c r="L40">
        <v>0.65626859999999998</v>
      </c>
      <c r="M40">
        <f>J40-I40</f>
        <v>0.97999999999999687</v>
      </c>
      <c r="N40">
        <f>Q40-45.936909393474</f>
        <v>-1.1767527692889956</v>
      </c>
      <c r="O40">
        <f>L40*H40</f>
        <v>6.4773710819999994</v>
      </c>
      <c r="P40">
        <v>0.18064279999999999</v>
      </c>
      <c r="Q40">
        <v>44.760156624185001</v>
      </c>
      <c r="R40">
        <v>-12.552129804943</v>
      </c>
      <c r="S40">
        <v>-17.8628688465</v>
      </c>
      <c r="T40">
        <v>-14.345157972741999</v>
      </c>
      <c r="U40">
        <f>R40- -12.81308977628</f>
        <v>0.26095997133699989</v>
      </c>
      <c r="V40">
        <f>S40- -18.687337098127</f>
        <v>0.82446825162699966</v>
      </c>
      <c r="W40">
        <f>T40--14.436482519067</f>
        <v>9.1324546325001421E-2</v>
      </c>
      <c r="AG40" s="2"/>
    </row>
    <row r="41" spans="1:33" ht="16">
      <c r="A41">
        <v>16</v>
      </c>
      <c r="E41">
        <v>1.41</v>
      </c>
      <c r="G41" s="3">
        <v>16</v>
      </c>
      <c r="H41">
        <v>11.77</v>
      </c>
      <c r="I41">
        <v>41.56</v>
      </c>
      <c r="J41">
        <v>42.57</v>
      </c>
      <c r="K41">
        <f>J41-I41</f>
        <v>1.009999999999998</v>
      </c>
      <c r="L41">
        <v>0.69007050000000003</v>
      </c>
      <c r="M41">
        <f>J41-I41</f>
        <v>1.009999999999998</v>
      </c>
      <c r="N41">
        <f>Q41-45.936909393474</f>
        <v>-1.1681909240809958</v>
      </c>
      <c r="O41">
        <f>L41*H41</f>
        <v>8.1221297850000003</v>
      </c>
      <c r="P41">
        <v>0.11929720000000001</v>
      </c>
      <c r="Q41">
        <v>44.768718469393001</v>
      </c>
      <c r="R41">
        <v>-12.356639051837</v>
      </c>
      <c r="S41">
        <v>-18.421197888807999</v>
      </c>
      <c r="T41">
        <v>-13.990881528749</v>
      </c>
      <c r="U41">
        <f>R41- -12.81308977628</f>
        <v>0.45645072444300006</v>
      </c>
      <c r="V41">
        <f>S41- -18.687337098127</f>
        <v>0.26613920931900026</v>
      </c>
      <c r="W41">
        <f>T41--14.436482519067</f>
        <v>0.44560099031800071</v>
      </c>
      <c r="AG41" s="2"/>
    </row>
    <row r="42" spans="1:33" ht="16">
      <c r="A42">
        <v>15</v>
      </c>
      <c r="E42">
        <v>1.24</v>
      </c>
      <c r="G42" s="3">
        <v>15</v>
      </c>
      <c r="H42">
        <v>13.1</v>
      </c>
      <c r="I42">
        <v>41.01</v>
      </c>
      <c r="J42">
        <v>42.57</v>
      </c>
      <c r="K42">
        <f>J42-I42</f>
        <v>1.5600000000000023</v>
      </c>
      <c r="L42">
        <v>0.6549199</v>
      </c>
      <c r="M42">
        <f>J42-I42</f>
        <v>1.5600000000000023</v>
      </c>
      <c r="N42">
        <f>Q42-45.936909393474</f>
        <v>-1.7115996073739979</v>
      </c>
      <c r="O42">
        <f>L42*H42</f>
        <v>8.5794506899999998</v>
      </c>
      <c r="P42">
        <v>0.17561640000000001</v>
      </c>
      <c r="Q42">
        <v>44.225309786099999</v>
      </c>
      <c r="R42">
        <v>-11.732577632798</v>
      </c>
      <c r="S42">
        <v>-18.417474949934999</v>
      </c>
      <c r="T42">
        <v>-14.075257203367</v>
      </c>
      <c r="U42">
        <f>R42- -12.81308977628</f>
        <v>1.0805121434820002</v>
      </c>
      <c r="V42">
        <f>S42- -18.687337098127</f>
        <v>0.26986214819200072</v>
      </c>
      <c r="W42">
        <f>T42--14.436482519067</f>
        <v>0.36122531570000049</v>
      </c>
      <c r="AG42" s="2"/>
    </row>
    <row r="43" spans="1:33" ht="16">
      <c r="A43">
        <v>14</v>
      </c>
      <c r="E43">
        <v>2.23</v>
      </c>
      <c r="G43" s="3">
        <v>14</v>
      </c>
      <c r="H43">
        <v>11.33</v>
      </c>
      <c r="I43">
        <v>40.68</v>
      </c>
      <c r="J43">
        <v>42.57</v>
      </c>
      <c r="K43">
        <f>J43-I43</f>
        <v>1.8900000000000006</v>
      </c>
      <c r="L43">
        <v>0.79169140000000005</v>
      </c>
      <c r="M43">
        <f>J43-I43</f>
        <v>1.8900000000000006</v>
      </c>
      <c r="N43">
        <f>Q43-45.936909393474</f>
        <v>-2.1834227034659932</v>
      </c>
      <c r="O43">
        <f>L43*H43</f>
        <v>8.9698635620000005</v>
      </c>
      <c r="P43">
        <v>0.24313799999999999</v>
      </c>
      <c r="Q43">
        <v>43.753486690008003</v>
      </c>
      <c r="R43">
        <v>-12.423312941495</v>
      </c>
      <c r="S43">
        <v>-17.589317372703</v>
      </c>
      <c r="T43">
        <v>-13.740856375810001</v>
      </c>
      <c r="U43">
        <f>R43- -12.81308977628</f>
        <v>0.38977683478499969</v>
      </c>
      <c r="V43">
        <f>S43- -18.687337098127</f>
        <v>1.0980197254239989</v>
      </c>
      <c r="W43">
        <f>T43--14.436482519067</f>
        <v>0.6956261432569999</v>
      </c>
      <c r="AG43" s="2"/>
    </row>
    <row r="44" spans="1:33" ht="16">
      <c r="A44">
        <v>13</v>
      </c>
      <c r="E44">
        <v>2.25</v>
      </c>
      <c r="G44" s="3">
        <v>13</v>
      </c>
      <c r="H44">
        <v>12.33</v>
      </c>
      <c r="I44">
        <v>40.76</v>
      </c>
      <c r="J44">
        <v>42.57</v>
      </c>
      <c r="K44">
        <f>J44-I44</f>
        <v>1.8100000000000023</v>
      </c>
      <c r="L44">
        <v>0.47046769999999999</v>
      </c>
      <c r="M44">
        <f>J44-I44</f>
        <v>1.8100000000000023</v>
      </c>
      <c r="N44">
        <f>Q44-45.936909393474</f>
        <v>-2.0232699289569993</v>
      </c>
      <c r="O44">
        <f>L44*H44</f>
        <v>5.8008667410000001</v>
      </c>
      <c r="P44">
        <v>0.24368029999999999</v>
      </c>
      <c r="Q44">
        <v>43.913639464516997</v>
      </c>
      <c r="R44">
        <v>-12.256622904501</v>
      </c>
      <c r="S44">
        <v>-18.677011897873999</v>
      </c>
      <c r="T44">
        <v>-12.980004662141001</v>
      </c>
      <c r="U44">
        <f>R44- -12.81308977628</f>
        <v>0.55646687177899956</v>
      </c>
      <c r="V44">
        <f>S44- -18.687337098127</f>
        <v>1.0325200252999878E-2</v>
      </c>
      <c r="W44">
        <f>T44--14.436482519067</f>
        <v>1.456477856926</v>
      </c>
      <c r="AG44" s="2"/>
    </row>
    <row r="45" spans="1:33" ht="16">
      <c r="A45">
        <v>12</v>
      </c>
      <c r="E45">
        <v>2.33</v>
      </c>
      <c r="G45" s="3">
        <v>12</v>
      </c>
      <c r="H45">
        <v>6.7</v>
      </c>
      <c r="I45">
        <v>38.19</v>
      </c>
      <c r="J45">
        <v>42.57</v>
      </c>
      <c r="K45">
        <f>J45-I45</f>
        <v>4.3800000000000026</v>
      </c>
      <c r="L45">
        <v>0.60880500000000004</v>
      </c>
      <c r="M45">
        <f>J45-I45</f>
        <v>4.3800000000000026</v>
      </c>
      <c r="N45">
        <f>Q45-45.936909393474</f>
        <v>-5.1797888993859971</v>
      </c>
      <c r="O45">
        <f>L45*H45</f>
        <v>4.0789935000000002</v>
      </c>
      <c r="P45">
        <v>0.97382659999999999</v>
      </c>
      <c r="Q45">
        <v>40.757120494087999</v>
      </c>
      <c r="R45">
        <v>-12.542689535891</v>
      </c>
      <c r="S45">
        <v>-13.977363805747</v>
      </c>
      <c r="T45">
        <v>-14.237067152450001</v>
      </c>
      <c r="U45">
        <f>R45- -12.81308977628</f>
        <v>0.27040024038899979</v>
      </c>
      <c r="V45">
        <f>S45- -18.687337098127</f>
        <v>4.7099732923799991</v>
      </c>
      <c r="W45">
        <f>T45--14.436482519067</f>
        <v>0.19941536661699999</v>
      </c>
      <c r="AG45" s="2"/>
    </row>
    <row r="46" spans="1:33">
      <c r="A46">
        <v>11</v>
      </c>
      <c r="E46">
        <v>2.2599999999999998</v>
      </c>
      <c r="G46" s="3">
        <v>11</v>
      </c>
      <c r="H46">
        <v>14.28</v>
      </c>
      <c r="I46">
        <v>40.25</v>
      </c>
      <c r="J46">
        <v>42.57</v>
      </c>
      <c r="K46">
        <f>J46-I46</f>
        <v>2.3200000000000003</v>
      </c>
      <c r="L46">
        <v>0.46707480000000001</v>
      </c>
      <c r="M46">
        <f>J46-I46</f>
        <v>2.3200000000000003</v>
      </c>
      <c r="N46">
        <f>Q46-45.936909393474</f>
        <v>-2.5805019632149993</v>
      </c>
      <c r="O46">
        <f>L46*H46</f>
        <v>6.6698281440000002</v>
      </c>
      <c r="P46">
        <v>0.29817709999999997</v>
      </c>
      <c r="Q46">
        <v>43.356407430258997</v>
      </c>
      <c r="R46">
        <v>-10.873356061399001</v>
      </c>
      <c r="S46">
        <v>-18.459216819556001</v>
      </c>
      <c r="T46">
        <v>-14.023834549303</v>
      </c>
      <c r="U46">
        <f>R46- -12.81308977628</f>
        <v>1.9397337148809992</v>
      </c>
      <c r="V46">
        <f>S46- -18.687337098127</f>
        <v>0.22812027857099793</v>
      </c>
      <c r="W46">
        <f>T46--14.436482519067</f>
        <v>0.41264796976400042</v>
      </c>
    </row>
    <row r="47" spans="1:33">
      <c r="A47">
        <v>10</v>
      </c>
      <c r="E47">
        <v>2.29</v>
      </c>
      <c r="G47" s="3">
        <v>10</v>
      </c>
      <c r="H47">
        <v>13.43</v>
      </c>
      <c r="I47">
        <v>40.020000000000003</v>
      </c>
      <c r="J47">
        <v>42.57</v>
      </c>
      <c r="K47">
        <f>J47-I47</f>
        <v>2.5499999999999972</v>
      </c>
      <c r="L47">
        <v>1.0318643999999999</v>
      </c>
      <c r="M47">
        <f>J47-I47</f>
        <v>2.5499999999999972</v>
      </c>
      <c r="N47">
        <f>Q47-45.936909393474</f>
        <v>-2.9656229360739985</v>
      </c>
      <c r="O47">
        <f>L47*H47</f>
        <v>13.857938891999998</v>
      </c>
      <c r="P47">
        <v>0.35432140000000001</v>
      </c>
      <c r="Q47">
        <v>42.971286457399998</v>
      </c>
      <c r="R47">
        <v>-11.866865464615</v>
      </c>
      <c r="S47">
        <v>-18.421022746039</v>
      </c>
      <c r="T47">
        <v>-12.683398246746</v>
      </c>
      <c r="U47">
        <f>R47- -12.81308977628</f>
        <v>0.94622431166500043</v>
      </c>
      <c r="V47">
        <f>S47- -18.687337098127</f>
        <v>0.26631435208799914</v>
      </c>
      <c r="W47">
        <f>T47--14.436482519067</f>
        <v>1.7530842723210007</v>
      </c>
    </row>
    <row r="48" spans="1:33">
      <c r="A48">
        <v>9</v>
      </c>
      <c r="E48">
        <v>1.82</v>
      </c>
      <c r="G48" s="3">
        <v>9</v>
      </c>
      <c r="H48">
        <v>16.46</v>
      </c>
      <c r="I48">
        <v>41.14</v>
      </c>
      <c r="J48">
        <v>42.57</v>
      </c>
      <c r="K48">
        <f>J48-I48</f>
        <v>1.4299999999999997</v>
      </c>
      <c r="L48">
        <v>6.6283800000000004E-2</v>
      </c>
      <c r="M48">
        <f>J48-I48</f>
        <v>1.4299999999999997</v>
      </c>
      <c r="N48">
        <f>Q48-45.936909393474</f>
        <v>-1.4042311308929953</v>
      </c>
      <c r="O48">
        <f>L48*H48</f>
        <v>1.091031348</v>
      </c>
      <c r="P48">
        <v>1.5252E-2</v>
      </c>
      <c r="Q48">
        <v>44.532678262581001</v>
      </c>
      <c r="R48">
        <v>-12.265983974898001</v>
      </c>
      <c r="S48">
        <v>-17.986575405389001</v>
      </c>
      <c r="T48">
        <v>-14.280118882294</v>
      </c>
      <c r="U48">
        <f>R48- -12.81308977628</f>
        <v>0.54710580138199916</v>
      </c>
      <c r="V48">
        <f>S48- -18.687337098127</f>
        <v>0.70076169273799849</v>
      </c>
      <c r="W48">
        <f>T48--14.436482519067</f>
        <v>0.15636363677300125</v>
      </c>
    </row>
    <row r="49" spans="1:23">
      <c r="A49">
        <v>8</v>
      </c>
      <c r="E49">
        <v>1.97</v>
      </c>
      <c r="G49" s="3">
        <v>8</v>
      </c>
      <c r="H49">
        <v>13.43</v>
      </c>
      <c r="I49">
        <v>41.01</v>
      </c>
      <c r="J49">
        <v>42.57</v>
      </c>
      <c r="K49">
        <f>J49-I49</f>
        <v>1.5600000000000023</v>
      </c>
      <c r="L49">
        <v>0.69019330000000001</v>
      </c>
      <c r="M49">
        <f>J49-I49</f>
        <v>1.5600000000000023</v>
      </c>
      <c r="N49">
        <f>Q49-45.936909393474</f>
        <v>-1.765272692346997</v>
      </c>
      <c r="O49">
        <f>L49*H49</f>
        <v>9.2692960190000004</v>
      </c>
      <c r="P49">
        <v>0.21413090000000001</v>
      </c>
      <c r="Q49">
        <v>44.171636701126999</v>
      </c>
      <c r="R49">
        <v>-12.399317267462999</v>
      </c>
      <c r="S49">
        <v>-18.636530925978999</v>
      </c>
      <c r="T49">
        <v>-13.135788507685</v>
      </c>
      <c r="U49">
        <f>R49- -12.81308977628</f>
        <v>0.41377250881700078</v>
      </c>
      <c r="V49">
        <f>S49- -18.687337098127</f>
        <v>5.0806172148000428E-2</v>
      </c>
      <c r="W49">
        <f>T49--14.436482519067</f>
        <v>1.3006940113820011</v>
      </c>
    </row>
    <row r="50" spans="1:23">
      <c r="A50">
        <v>7</v>
      </c>
      <c r="E50">
        <v>2.84</v>
      </c>
      <c r="G50" s="3">
        <v>7</v>
      </c>
      <c r="H50">
        <v>20.55</v>
      </c>
      <c r="I50">
        <v>40.58</v>
      </c>
      <c r="J50">
        <v>42.57</v>
      </c>
      <c r="K50">
        <f>J50-I50</f>
        <v>1.990000000000002</v>
      </c>
      <c r="L50">
        <v>0.65018330000000002</v>
      </c>
      <c r="M50">
        <f>J50-I50</f>
        <v>1.990000000000002</v>
      </c>
      <c r="N50">
        <f>Q50-45.936909393474</f>
        <v>-2.1141650529409972</v>
      </c>
      <c r="O50">
        <f>L50*H50</f>
        <v>13.361266815</v>
      </c>
      <c r="P50">
        <v>0.17590539999999999</v>
      </c>
      <c r="Q50">
        <v>43.822744340532999</v>
      </c>
      <c r="R50">
        <v>-12.413388805554</v>
      </c>
      <c r="S50">
        <v>-18.399656259200999</v>
      </c>
      <c r="T50">
        <v>-13.009699275777001</v>
      </c>
      <c r="U50">
        <f>R50- -12.81308977628</f>
        <v>0.39970097072600019</v>
      </c>
      <c r="V50">
        <f>S50- -18.687337098127</f>
        <v>0.2876808389260006</v>
      </c>
      <c r="W50">
        <f>T50--14.436482519067</f>
        <v>1.4267832432900001</v>
      </c>
    </row>
    <row r="51" spans="1:23">
      <c r="A51">
        <v>6</v>
      </c>
      <c r="E51">
        <v>2.74</v>
      </c>
      <c r="G51" s="3">
        <v>6</v>
      </c>
      <c r="H51">
        <v>18.079999999999998</v>
      </c>
      <c r="I51">
        <v>40.770000000000003</v>
      </c>
      <c r="J51">
        <v>42.57</v>
      </c>
      <c r="K51">
        <f>J51-I51</f>
        <v>1.7999999999999972</v>
      </c>
      <c r="L51">
        <v>0.180755</v>
      </c>
      <c r="M51">
        <f>J51-I51</f>
        <v>1.7999999999999972</v>
      </c>
      <c r="N51">
        <f>Q51-45.936909393474</f>
        <v>-1.8231623152629979</v>
      </c>
      <c r="O51">
        <f>L51*H51</f>
        <v>3.2680503999999995</v>
      </c>
      <c r="P51">
        <v>8.9651599999999998E-2</v>
      </c>
      <c r="Q51">
        <v>44.113747078210999</v>
      </c>
      <c r="R51">
        <v>-12.332519211501999</v>
      </c>
      <c r="S51">
        <v>-17.679078665472002</v>
      </c>
      <c r="T51">
        <v>-14.102149201236999</v>
      </c>
      <c r="U51">
        <f>R51- -12.81308977628</f>
        <v>0.48057056477800053</v>
      </c>
      <c r="V51">
        <f>S51- -18.687337098127</f>
        <v>1.0082584326549977</v>
      </c>
      <c r="W51">
        <f>T51--14.436482519067</f>
        <v>0.33433331783000142</v>
      </c>
    </row>
    <row r="52" spans="1:23">
      <c r="A52">
        <v>5</v>
      </c>
      <c r="E52">
        <v>3.59</v>
      </c>
      <c r="G52" s="3">
        <v>5</v>
      </c>
      <c r="H52">
        <v>19.940000000000001</v>
      </c>
      <c r="I52">
        <v>39.729999999999997</v>
      </c>
      <c r="J52">
        <v>42.57</v>
      </c>
      <c r="K52">
        <f>J52-I52</f>
        <v>2.8400000000000034</v>
      </c>
      <c r="L52">
        <v>0.37052079999999998</v>
      </c>
      <c r="M52">
        <f>J52-I52</f>
        <v>2.8400000000000034</v>
      </c>
      <c r="N52">
        <f>Q52-45.936909393474</f>
        <v>-3.0832312261259958</v>
      </c>
      <c r="O52">
        <f>L52*H52</f>
        <v>7.3881847519999999</v>
      </c>
      <c r="P52">
        <v>0.29098459999999998</v>
      </c>
      <c r="Q52">
        <v>42.853678167348001</v>
      </c>
      <c r="R52">
        <v>-12.278067608369</v>
      </c>
      <c r="S52">
        <v>-16.839794802448999</v>
      </c>
      <c r="T52">
        <v>-13.73581575653</v>
      </c>
      <c r="U52">
        <f>R52- -12.81308977628</f>
        <v>0.53502216791100032</v>
      </c>
      <c r="V52">
        <f>S52- -18.687337098127</f>
        <v>1.8475422956780001</v>
      </c>
      <c r="W52">
        <f>T52--14.436482519067</f>
        <v>0.70066676253700066</v>
      </c>
    </row>
    <row r="53" spans="1:23">
      <c r="A53">
        <v>4</v>
      </c>
      <c r="E53">
        <v>3.51</v>
      </c>
      <c r="G53" s="3">
        <v>4</v>
      </c>
      <c r="H53">
        <v>22.2</v>
      </c>
      <c r="I53">
        <v>40.85</v>
      </c>
      <c r="J53">
        <v>42.57</v>
      </c>
      <c r="K53">
        <f>J53-I53</f>
        <v>1.7199999999999989</v>
      </c>
      <c r="L53">
        <v>0.35552479999999997</v>
      </c>
      <c r="M53">
        <f>J53-I53</f>
        <v>1.7199999999999989</v>
      </c>
      <c r="N53">
        <f>Q53-45.936909393474</f>
        <v>-1.8061460800739937</v>
      </c>
      <c r="O53">
        <f>L53*H53</f>
        <v>7.892650559999999</v>
      </c>
      <c r="P53">
        <v>9.4521300000000003E-2</v>
      </c>
      <c r="Q53">
        <v>44.130763313400003</v>
      </c>
      <c r="R53">
        <v>-12.522697554284999</v>
      </c>
      <c r="S53">
        <v>-18.082813745978999</v>
      </c>
      <c r="T53">
        <v>-13.525252013136001</v>
      </c>
      <c r="U53">
        <f>R53- -12.81308977628</f>
        <v>0.29039222199500081</v>
      </c>
      <c r="V53">
        <f>S53- -18.687337098127</f>
        <v>0.60452335214800001</v>
      </c>
      <c r="W53">
        <f>T53--14.436482519067</f>
        <v>0.91123050593099997</v>
      </c>
    </row>
    <row r="54" spans="1:23">
      <c r="A54">
        <v>3</v>
      </c>
      <c r="E54">
        <v>3.08</v>
      </c>
      <c r="G54" s="3">
        <v>3</v>
      </c>
      <c r="H54">
        <v>16.940000000000001</v>
      </c>
      <c r="I54">
        <v>38.53</v>
      </c>
      <c r="J54">
        <v>42.57</v>
      </c>
      <c r="K54">
        <f>J54-I54</f>
        <v>4.0399999999999991</v>
      </c>
      <c r="L54">
        <v>0.5417788</v>
      </c>
      <c r="M54">
        <f>J54-I54</f>
        <v>4.0399999999999991</v>
      </c>
      <c r="N54">
        <f>Q54-45.936909393474</f>
        <v>-4.3189035173449994</v>
      </c>
      <c r="O54">
        <f>L54*H54</f>
        <v>9.177732872</v>
      </c>
      <c r="P54">
        <v>0.53964520000000005</v>
      </c>
      <c r="Q54">
        <v>41.618005876128997</v>
      </c>
      <c r="R54">
        <v>-12.239981245638001</v>
      </c>
      <c r="S54">
        <v>-15.154065405521999</v>
      </c>
      <c r="T54">
        <v>-14.223959224969001</v>
      </c>
      <c r="U54">
        <f>R54- -12.81308977628</f>
        <v>0.57310853064199918</v>
      </c>
      <c r="V54">
        <f>S54- -18.687337098127</f>
        <v>3.5332716926050001</v>
      </c>
      <c r="W54">
        <f>T54--14.436482519067</f>
        <v>0.21252329409800019</v>
      </c>
    </row>
    <row r="55" spans="1:23">
      <c r="A55">
        <v>2</v>
      </c>
      <c r="E55">
        <v>3.1</v>
      </c>
      <c r="G55" s="3">
        <v>2</v>
      </c>
      <c r="H55">
        <v>30.6</v>
      </c>
      <c r="I55">
        <v>40.31</v>
      </c>
      <c r="J55">
        <v>42.57</v>
      </c>
      <c r="K55">
        <f>J55-I55</f>
        <v>2.259999999999998</v>
      </c>
      <c r="L55">
        <v>0.37306089999999997</v>
      </c>
      <c r="M55">
        <f>J55-I55</f>
        <v>2.259999999999998</v>
      </c>
      <c r="O55">
        <f>L55*H55</f>
        <v>11.415663539999999</v>
      </c>
      <c r="P55">
        <v>0.15895119999999999</v>
      </c>
    </row>
    <row r="56" spans="1:23">
      <c r="A56">
        <v>1</v>
      </c>
      <c r="E56">
        <v>0.44</v>
      </c>
      <c r="G56" s="3">
        <v>1</v>
      </c>
      <c r="H56">
        <v>32.65</v>
      </c>
      <c r="I56">
        <v>40.520000000000003</v>
      </c>
      <c r="J56">
        <v>42.57</v>
      </c>
      <c r="K56">
        <f>J56-I56</f>
        <v>2.0499999999999972</v>
      </c>
      <c r="L56">
        <v>0.4527446</v>
      </c>
      <c r="M56">
        <f>J56-I56</f>
        <v>2.0499999999999972</v>
      </c>
      <c r="O56">
        <f>L56*H56</f>
        <v>14.782111189999998</v>
      </c>
      <c r="P56">
        <v>0.14455319999999999</v>
      </c>
    </row>
  </sheetData>
  <sortState ref="G2:W56">
    <sortCondition descending="1" ref="G2:G5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virginia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2015-07-21T17:12:30Z</dcterms:created>
  <dcterms:modified xsi:type="dcterms:W3CDTF">2015-09-18T03:02:57Z</dcterms:modified>
</cp:coreProperties>
</file>