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u\OneDrive\Desktop\Bootcamp\Challenge 1\Instructions\"/>
    </mc:Choice>
  </mc:AlternateContent>
  <xr:revisionPtr revIDLastSave="0" documentId="13_ncr:1_{64E9BD17-1E81-4262-A40C-E6B95BDA3C0B}" xr6:coauthVersionLast="47" xr6:coauthVersionMax="47" xr10:uidLastSave="{00000000-0000-0000-0000-000000000000}"/>
  <bookViews>
    <workbookView xWindow="-98" yWindow="-98" windowWidth="22695" windowHeight="14595" firstSheet="1" activeTab="5" xr2:uid="{00000000-000D-0000-FFFF-FFFF00000000}"/>
  </bookViews>
  <sheets>
    <sheet name="Crowdfunding" sheetId="1" r:id="rId1"/>
    <sheet name="Standard pivot" sheetId="3" r:id="rId2"/>
    <sheet name="Subcategory pivot" sheetId="4" r:id="rId3"/>
    <sheet name="Line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8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16" i="7"/>
  <c r="H15" i="7"/>
  <c r="H14" i="7"/>
  <c r="H13" i="7"/>
  <c r="H12" i="7"/>
  <c r="H11" i="7"/>
  <c r="H6" i="7"/>
  <c r="H5" i="7"/>
  <c r="H4" i="7"/>
  <c r="H3" i="7"/>
  <c r="H2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B2" i="6"/>
  <c r="B13" i="6"/>
  <c r="B12" i="6"/>
  <c r="B11" i="6"/>
  <c r="B10" i="6"/>
  <c r="B9" i="6"/>
  <c r="B8" i="6"/>
  <c r="B7" i="6"/>
  <c r="B6" i="6"/>
  <c r="B5" i="6"/>
  <c r="B4" i="6"/>
  <c r="B3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E13" i="6" l="1"/>
  <c r="H13" i="6" s="1"/>
  <c r="E9" i="6"/>
  <c r="G9" i="6" s="1"/>
  <c r="E5" i="6"/>
  <c r="G5" i="6" s="1"/>
  <c r="E12" i="6"/>
  <c r="H12" i="6" s="1"/>
  <c r="E8" i="6"/>
  <c r="H8" i="6" s="1"/>
  <c r="E4" i="6"/>
  <c r="F4" i="6" s="1"/>
  <c r="E11" i="6"/>
  <c r="G11" i="6" s="1"/>
  <c r="E7" i="6"/>
  <c r="H7" i="6" s="1"/>
  <c r="E3" i="6"/>
  <c r="F3" i="6" s="1"/>
  <c r="E2" i="6"/>
  <c r="H2" i="6" s="1"/>
  <c r="E10" i="6"/>
  <c r="G10" i="6" s="1"/>
  <c r="E6" i="6"/>
  <c r="F6" i="6" s="1"/>
  <c r="G4" i="6" l="1"/>
  <c r="F9" i="6"/>
  <c r="G13" i="6"/>
  <c r="F8" i="6"/>
  <c r="F2" i="6"/>
  <c r="H4" i="6"/>
  <c r="G3" i="6"/>
  <c r="F13" i="6"/>
  <c r="G2" i="6"/>
  <c r="H9" i="6"/>
  <c r="H6" i="6"/>
  <c r="G8" i="6"/>
  <c r="F10" i="6"/>
  <c r="H10" i="6"/>
  <c r="H5" i="6"/>
  <c r="F5" i="6"/>
  <c r="F11" i="6"/>
  <c r="G12" i="6"/>
  <c r="F12" i="6"/>
  <c r="G7" i="6"/>
  <c r="F7" i="6"/>
  <c r="G6" i="6"/>
  <c r="H11" i="6"/>
  <c r="H3" i="6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<sst xmlns="http://schemas.openxmlformats.org/spreadsheetml/2006/main" count="9070" uniqueCount="2116">
  <si>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</si>
  <si>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</si>
  <si>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</si>
  <si>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</si>
  <si>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</si>
  <si>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</si>
  <si>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</si>
  <si>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</si>
  <si>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</si>
  <si>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</si>
  <si>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</si>
  <si>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</si>
  <si>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</si>
  <si>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</si>
  <si>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</si>
  <si>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</si>
  <si>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</si>
  <si>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</si>
  <si>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</si>
  <si>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</si>
  <si>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</si>
  <si>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</si>
  <si>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</si>
  <si>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</si>
  <si>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</si>
  <si>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</si>
  <si>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</si>
  <si>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</si>
  <si>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</si>
  <si>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</si>
  <si>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</si>
  <si>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</si>
  <si>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</si>
  <si>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</si>
  <si>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</si>
  <si>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</si>
  <si>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</si>
  <si>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</si>
  <si>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</si>
  <si>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</si>
  <si>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</si>
  <si>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</si>
  <si>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</si>
  <si>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</si>
  <si>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</si>
  <si>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</si>
  <si>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</si>
  <si>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</si>
  <si>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</si>
  <si>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</si>
  <si>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</si>
  <si>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</si>
  <si>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</si>
  <si>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</si>
  <si>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</si>
  <si>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</si>
  <si>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</si>
  <si>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</si>
  <si>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</si>
  <si>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</si>
  <si>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</si>
  <si>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</si>
  <si>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</si>
  <si>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</si>
  <si>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</si>
  <si>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</si>
  <si>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</si>
  <si>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</si>
  <si>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</si>
  <si>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</si>
  <si>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</si>
  <si>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</si>
  <si>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</si>
  <si>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</si>
  <si>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</si>
  <si>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</si>
  <si>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</si>
  <si>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</si>
  <si>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</si>
  <si>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</si>
  <si>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</si>
  <si>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</si>
  <si>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</si>
  <si>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</si>
  <si>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</si>
  <si>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</si>
  <si>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</si>
  <si>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</si>
  <si>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</si>
  <si>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</si>
  <si>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</si>
  <si>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</si>
  <si>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</si>
  <si>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</si>
  <si>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</si>
  <si>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</si>
  <si>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</si>
  <si>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</si>
  <si>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</si>
  <si>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</si>
  <si>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</si>
  <si>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</si>
  <si>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</si>
  <si>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</si>
  <si>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</si>
  <si>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</si>
  <si>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</si>
  <si>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</si>
  <si>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</si>
  <si>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</si>
  <si>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</si>
  <si>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</si>
  <si>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</si>
  <si>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</si>
  <si>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</si>
  <si>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</si>
  <si>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</si>
  <si>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</si>
  <si>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</si>
  <si>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</si>
  <si>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</si>
  <si>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</si>
  <si>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</si>
  <si>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</si>
  <si>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</si>
  <si>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</si>
  <si>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</si>
  <si>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</si>
  <si>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</si>
  <si>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</si>
  <si>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</si>
  <si>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</si>
  <si>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</si>
  <si>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</si>
  <si>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</si>
  <si>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</si>
  <si>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</si>
  <si>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</si>
  <si>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</si>
  <si>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</si>
  <si>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</si>
  <si>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</si>
  <si>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</si>
  <si>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</si>
  <si>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</si>
  <si>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</si>
  <si>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</si>
  <si>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</si>
  <si>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</si>
  <si>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</si>
  <si>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</si>
  <si>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</si>
  <si>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</si>
  <si>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</si>
  <si>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</si>
  <si>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</si>
  <si>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</si>
  <si>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</si>
  <si>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</si>
  <si>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</si>
  <si>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</si>
  <si>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</si>
  <si>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</si>
  <si>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</si>
  <si>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</si>
  <si>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</si>
  <si>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</si>
  <si>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</si>
  <si>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</si>
  <si>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</si>
  <si>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</si>
  <si>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</si>
  <si>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</si>
  <si>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</si>
  <si>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</si>
  <si>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</si>
  <si>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</si>
  <si>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</si>
  <si>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</si>
  <si>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</si>
  <si>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</si>
  <si>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</si>
  <si>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</si>
  <si>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</si>
  <si>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</si>
  <si>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</si>
  <si>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</si>
  <si>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</si>
  <si>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</si>
  <si>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</si>
  <si>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</si>
  <si>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</si>
  <si>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</si>
  <si>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</si>
  <si>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</si>
  <si>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</si>
  <si>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</si>
  <si>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</si>
  <si>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</si>
  <si>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</si>
  <si>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</si>
  <si>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</si>
  <si>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</si>
  <si>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</si>
  <si>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</si>
  <si>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</si>
  <si>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</si>
  <si>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</si>
  <si>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</si>
  <si>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</si>
  <si>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</si>
  <si>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</si>
  <si>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</si>
  <si>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</si>
  <si>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</si>
  <si>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</si>
  <si>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</si>
  <si>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</si>
  <si>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</si>
  <si>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</si>
  <si>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</si>
  <si>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</si>
  <si>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</si>
  <si>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</si>
  <si>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</si>
  <si>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</si>
  <si>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</si>
  <si>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</si>
  <si>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</si>
  <si>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</si>
  <si>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</si>
  <si>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</si>
  <si>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</si>
  <si>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</si>
  <si>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</si>
  <si>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</si>
  <si>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</si>
  <si>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</si>
  <si>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</si>
  <si>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</si>
  <si>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</si>
  <si>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</si>
  <si>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</si>
  <si>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</si>
  <si>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</si>
  <si>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</si>
  <si>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</si>
  <si>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</si>
  <si>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</si>
  <si>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</si>
  <si>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</si>
  <si>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</si>
  <si>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</si>
  <si>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</si>
  <si>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</si>
  <si>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</si>
  <si>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</si>
  <si>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</si>
  <si>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</si>
  <si>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</si>
  <si>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</si>
  <si>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</si>
  <si>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</si>
  <si>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</si>
  <si>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</si>
  <si>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</si>
  <si>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</si>
  <si>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</si>
  <si>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</si>
  <si>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</si>
  <si>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</si>
  <si>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</si>
  <si>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</si>
  <si>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</si>
  <si>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</si>
  <si>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</si>
  <si>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</si>
  <si>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</si>
  <si>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</si>
  <si>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</si>
  <si>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</si>
  <si>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</si>
  <si>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</si>
  <si>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</si>
  <si>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</si>
  <si>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</si>
  <si>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</si>
  <si>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</si>
  <si>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</si>
  <si>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</si>
  <si>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</si>
  <si>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</si>
  <si>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</si>
  <si>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</si>
  <si>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</si>
  <si>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</si>
  <si>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</si>
  <si>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</si>
  <si>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</si>
  <si>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</si>
  <si>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</si>
  <si>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</si>
  <si>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</si>
  <si>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</si>
  <si>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</si>
  <si>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</si>
  <si>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</si>
  <si>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</si>
  <si>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</si>
  <si>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</si>
  <si>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</si>
  <si>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</si>
  <si>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</si>
  <si>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</si>
  <si>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</si>
  <si>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</si>
  <si>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</si>
  <si>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</si>
  <si>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</si>
  <si>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</si>
  <si>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</si>
  <si>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</si>
  <si>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</si>
  <si>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</si>
  <si>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</si>
  <si>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</si>
  <si>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</si>
  <si>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</si>
  <si>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</si>
  <si>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</si>
  <si>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</si>
  <si>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</si>
  <si>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</si>
  <si>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</si>
  <si>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</si>
  <si>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</si>
  <si>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</si>
  <si>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</si>
  <si>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</si>
  <si>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</si>
  <si>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</si>
  <si>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</si>
  <si>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</si>
  <si>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</si>
  <si>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</si>
  <si>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</si>
  <si>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</si>
  <si>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</si>
  <si>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</si>
  <si>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</si>
  <si>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</si>
  <si>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</si>
  <si>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</si>
  <si>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</si>
  <si>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</si>
  <si>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</si>
  <si>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</si>
  <si>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</si>
  <si>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</si>
  <si>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</si>
  <si>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</si>
  <si>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</si>
  <si>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</si>
  <si>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</si>
  <si>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</si>
  <si>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</si>
  <si>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</si>
  <si>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</si>
  <si>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</si>
  <si>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</si>
  <si>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</si>
  <si>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</si>
  <si>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</si>
  <si>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</si>
  <si>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</si>
  <si>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</si>
  <si>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</si>
  <si>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</si>
  <si>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</si>
  <si>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</si>
  <si>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</si>
  <si>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</si>
  <si>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</si>
  <si>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</si>
  <si>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</si>
  <si>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</si>
  <si>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</si>
  <si>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</si>
  <si>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</si>
  <si>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</si>
  <si>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</si>
  <si>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</si>
  <si>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</si>
  <si>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</si>
  <si>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</si>
  <si>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</si>
  <si>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</si>
  <si>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</si>
  <si>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</si>
  <si>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</si>
  <si>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</si>
  <si>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</si>
  <si>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</si>
  <si>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</si>
  <si>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</si>
  <si>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</si>
  <si>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</si>
  <si>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</si>
  <si>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</si>
  <si>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</si>
  <si>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</si>
  <si>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</si>
  <si>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</si>
  <si>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</si>
  <si>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</si>
  <si>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</si>
  <si>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</si>
  <si>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</si>
  <si>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</si>
  <si>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</si>
  <si>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</si>
  <si>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</si>
  <si>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</si>
  <si>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</si>
  <si>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</si>
  <si>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</si>
  <si>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</si>
  <si>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</si>
  <si>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</si>
  <si>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</si>
  <si>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</si>
  <si>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</si>
  <si>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</si>
  <si>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</si>
  <si>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</si>
  <si>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</si>
  <si>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</si>
  <si>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</si>
  <si>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</si>
  <si>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</si>
  <si>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</si>
  <si>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</si>
  <si>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</si>
  <si>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</si>
  <si>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</si>
  <si>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</si>
  <si>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</si>
  <si>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</si>
  <si>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</si>
  <si>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</si>
  <si>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</si>
  <si>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</si>
  <si>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</si>
  <si>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</si>
  <si>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</si>
  <si>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</si>
  <si>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</si>
  <si>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</si>
  <si>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</si>
  <si>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</si>
  <si>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</si>
  <si>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</si>
  <si>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</si>
  <si>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</si>
  <si>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</si>
  <si>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</si>
  <si>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</si>
  <si>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</si>
  <si>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</si>
  <si>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</si>
  <si>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</si>
  <si>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</si>
  <si>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</si>
  <si>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</si>
  <si>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</si>
  <si>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</si>
  <si>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</si>
  <si>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</si>
  <si>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</si>
  <si>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</si>
  <si>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</si>
  <si>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</si>
  <si>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</si>
  <si>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</si>
  <si>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</si>
  <si>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</si>
  <si>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</si>
  <si>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</si>
  <si>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</si>
  <si>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</si>
  <si>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</si>
  <si>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</si>
  <si>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</si>
  <si>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</si>
  <si>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</si>
  <si>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</si>
  <si>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</si>
  <si>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</si>
  <si>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</si>
  <si>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</si>
  <si>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</si>
  <si>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</si>
  <si>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</si>
  <si>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</si>
  <si>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</si>
  <si>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</si>
  <si>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</si>
  <si>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</si>
  <si>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</si>
  <si>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</si>
  <si>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</si>
  <si>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</si>
  <si>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</si>
  <si>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</si>
  <si>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</si>
  <si>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</si>
  <si>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</si>
  <si>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</si>
  <si>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</si>
  <si>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</si>
  <si>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</si>
  <si>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</si>
  <si>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</si>
  <si>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</si>
  <si>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</si>
  <si>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</si>
  <si>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</si>
  <si>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</si>
  <si>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</si>
  <si>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</si>
  <si>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</si>
  <si>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</si>
  <si>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</si>
  <si>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</si>
  <si>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</si>
  <si>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</si>
  <si>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</si>
  <si>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</si>
  <si>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</si>
  <si>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</si>
  <si>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</si>
  <si>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</si>
  <si>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</si>
  <si>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</si>
  <si>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</si>
  <si>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</si>
  <si>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</si>
  <si>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</si>
  <si>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</si>
  <si>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</si>
  <si>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</si>
  <si>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</si>
  <si>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</si>
  <si>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</si>
  <si>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</si>
  <si>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</si>
  <si>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</si>
  <si>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</si>
  <si>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</si>
  <si>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</si>
  <si>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</si>
  <si>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</si>
  <si>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</si>
  <si>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</si>
  <si>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</si>
  <si>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</si>
  <si>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</si>
  <si>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</si>
  <si>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</si>
  <si>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</si>
  <si>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</si>
  <si>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</si>
  <si>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</si>
  <si>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</si>
  <si>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</si>
  <si>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</si>
  <si>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</si>
  <si>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</si>
  <si>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</si>
  <si>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</si>
  <si>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</si>
  <si>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</si>
  <si>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</si>
  <si>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</si>
  <si>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</si>
  <si>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</si>
  <si>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</si>
  <si>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</si>
  <si>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</si>
  <si>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</si>
  <si>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</si>
  <si>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</si>
  <si>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</si>
  <si>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</si>
  <si>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</si>
  <si>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</si>
  <si>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</si>
  <si>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</si>
  <si>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</si>
  <si>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</si>
  <si>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</si>
  <si>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</si>
  <si>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</si>
  <si>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</si>
  <si>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</si>
  <si>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</si>
  <si>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</si>
  <si>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</si>
  <si>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</si>
  <si>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</si>
  <si>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</si>
  <si>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</si>
  <si>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</si>
  <si>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</si>
  <si>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</si>
  <si>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</si>
  <si>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</si>
  <si>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</si>
  <si>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</si>
  <si>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</si>
  <si>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</si>
  <si>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</si>
  <si>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</si>
  <si>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</si>
  <si>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</si>
  <si>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</si>
  <si>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</si>
  <si>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</si>
  <si>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</si>
  <si>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</si>
  <si>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</si>
  <si>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</si>
  <si>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</si>
  <si>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</si>
  <si>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</si>
  <si>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</si>
  <si>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</si>
  <si>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</si>
  <si>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</si>
  <si>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</si>
  <si>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</si>
  <si>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</si>
  <si>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</si>
  <si>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</si>
  <si>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</si>
  <si>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</si>
  <si>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</si>
  <si>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</si>
  <si>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</si>
  <si>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</si>
  <si>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</si>
  <si>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</si>
  <si>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</si>
  <si>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</si>
  <si>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</si>
  <si>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</si>
  <si>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</si>
  <si>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</si>
  <si>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</si>
  <si>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</si>
  <si>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</si>
  <si>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</si>
  <si>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</si>
  <si>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</si>
  <si>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</si>
  <si>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</si>
  <si>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</si>
  <si>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</si>
  <si>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</si>
  <si>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</si>
  <si>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</si>
  <si>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</si>
  <si>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</si>
  <si>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</si>
  <si>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</si>
  <si>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</si>
  <si>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</si>
  <si>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</si>
  <si>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</si>
  <si>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</si>
  <si>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</si>
  <si>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</si>
  <si>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</si>
  <si>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</si>
  <si>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</si>
  <si>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</si>
  <si>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</si>
  <si>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</si>
  <si>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</si>
  <si>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</si>
  <si>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</si>
  <si>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</si>
  <si>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</si>
  <si>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</si>
  <si>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</si>
  <si>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</si>
  <si>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</si>
  <si>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</si>
  <si>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</si>
  <si>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</si>
  <si>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</si>
  <si>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</si>
  <si>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</si>
  <si>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</si>
  <si>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</si>
  <si>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</si>
  <si>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</si>
  <si>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</si>
  <si>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</si>
  <si>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</si>
  <si>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</si>
  <si>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</si>
  <si>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</si>
  <si>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</si>
  <si>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</si>
  <si>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</si>
  <si>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</si>
  <si>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</si>
  <si>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</si>
  <si>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</si>
  <si>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</si>
  <si>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</si>
  <si>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</si>
  <si>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</si>
  <si>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</si>
  <si>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</si>
  <si>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</si>
  <si>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</si>
  <si>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</si>
  <si>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</si>
  <si>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</si>
  <si>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</si>
  <si>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</si>
  <si>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</si>
  <si>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</si>
  <si>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</si>
  <si>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</si>
  <si>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</si>
  <si>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</si>
  <si>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</si>
  <si>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</si>
  <si>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</si>
  <si>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</si>
  <si>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</si>
  <si>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</si>
  <si>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</si>
  <si>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</si>
  <si>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</si>
  <si>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</si>
  <si>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</si>
  <si>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</si>
  <si>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</si>
  <si>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</si>
  <si>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</si>
  <si>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</si>
  <si>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</si>
  <si>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</si>
  <si>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</si>
  <si>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</si>
  <si>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</si>
  <si>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</si>
  <si>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</si>
  <si>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</si>
  <si>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</si>
  <si>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</si>
  <si>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</si>
  <si>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</si>
  <si>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</si>
  <si>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</si>
  <si>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</si>
  <si>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</si>
  <si>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</si>
  <si>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</si>
  <si>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</si>
  <si>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</si>
  <si>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</si>
  <si>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</si>
  <si>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</si>
  <si>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</si>
  <si>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</si>
  <si>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</si>
  <si>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</si>
  <si>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</si>
  <si>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</si>
  <si>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</si>
  <si>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</si>
  <si>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</si>
  <si>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</si>
  <si>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</si>
  <si>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</si>
  <si>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</si>
  <si>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</si>
  <si>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</si>
  <si>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</si>
  <si>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</si>
  <si>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</si>
  <si>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</si>
  <si>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</si>
  <si>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</si>
  <si>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</si>
  <si>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</si>
  <si>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</si>
  <si>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</si>
  <si>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</si>
  <si>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</si>
  <si>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</si>
  <si>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</si>
  <si>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</si>
  <si>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</si>
  <si>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</si>
  <si>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</si>
  <si>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</si>
  <si>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</si>
  <si>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</si>
  <si>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</si>
  <si>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</si>
  <si>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</si>
  <si>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</si>
  <si>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</si>
  <si>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</si>
  <si>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</si>
  <si>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</si>
  <si>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</si>
  <si>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</si>
  <si>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</si>
  <si>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</si>
  <si>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</si>
  <si>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</si>
  <si>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</si>
  <si>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</si>
  <si>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</si>
  <si>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</si>
  <si>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</si>
  <si>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</si>
  <si>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</si>
  <si>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</si>
  <si>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</si>
  <si>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</si>
  <si>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</si>
  <si>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</si>
  <si>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</si>
  <si>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</si>
  <si>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</si>
  <si>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</si>
  <si>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</si>
  <si>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</si>
  <si>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</si>
  <si>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</si>
  <si>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</si>
  <si>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</si>
  <si>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</si>
  <si>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</si>
  <si>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</si>
  <si>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</si>
  <si>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</si>
  <si>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</si>
  <si>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</si>
  <si>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</si>
  <si>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</si>
  <si>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</si>
  <si>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</si>
  <si>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</si>
  <si>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</si>
  <si>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</si>
  <si>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</si>
  <si>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</si>
  <si>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</si>
  <si>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</si>
  <si>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</si>
  <si>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</si>
  <si>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</si>
  <si>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</si>
  <si>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</si>
  <si>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</si>
  <si>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</si>
  <si>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</si>
  <si>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</si>
  <si>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</si>
  <si>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</si>
  <si>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</si>
  <si>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</si>
  <si>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</si>
  <si>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</si>
  <si>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</si>
  <si>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</si>
  <si>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</si>
  <si>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</si>
  <si>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</si>
  <si>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</si>
  <si>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</si>
  <si>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</si>
  <si>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</si>
  <si>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</si>
  <si>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</si>
  <si>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</si>
  <si>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</si>
  <si>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</si>
  <si>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</si>
  <si>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</si>
  <si>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</si>
  <si>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</si>
  <si>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</si>
  <si>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</si>
  <si>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</si>
  <si>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</si>
  <si>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</si>
  <si>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</si>
  <si>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</si>
  <si>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</si>
  <si>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</si>
  <si>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</si>
  <si>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</si>
  <si>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</si>
  <si>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</si>
  <si>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</si>
  <si>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</si>
  <si>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</si>
  <si>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</si>
  <si>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</si>
  <si>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</si>
  <si>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</si>
  <si>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</si>
  <si>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</si>
  <si>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</si>
  <si>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</si>
  <si>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</si>
  <si>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</si>
  <si>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</si>
  <si>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</si>
  <si>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</si>
  <si>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</si>
  <si>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</si>
  <si>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</si>
  <si>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</si>
  <si>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</si>
  <si>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</si>
  <si>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</si>
  <si>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</si>
  <si>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</si>
  <si>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</si>
  <si>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</si>
  <si>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</si>
  <si>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</si>
  <si>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</si>
  <si>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</si>
  <si>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</si>
  <si>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</si>
  <si>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</si>
  <si>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</si>
  <si>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</si>
  <si>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</si>
  <si>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</si>
  <si>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</si>
  <si>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</si>
  <si>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</si>
  <si>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</si>
  <si>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</si>
  <si>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</si>
  <si>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</si>
  <si>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</si>
  <si>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</si>
  <si>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</si>
  <si>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</si>
  <si>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</si>
  <si>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</si>
  <si>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</si>
  <si>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</si>
  <si>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</si>
  <si>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</si>
  <si>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</si>
  <si>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</si>
  <si>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</si>
  <si>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</si>
  <si>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</si>
  <si>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</si>
  <si>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</si>
  <si>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</si>
  <si>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</si>
  <si>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</si>
  <si>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</si>
  <si>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</si>
  <si>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</si>
  <si>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</si>
  <si>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</si>
  <si>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</si>
  <si>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</si>
  <si>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</si>
  <si>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</si>
  <si>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</si>
  <si>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</si>
  <si>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</si>
  <si>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</si>
  <si>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</si>
  <si>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</si>
  <si>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</si>
  <si>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</si>
  <si>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</si>
  <si>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</si>
  <si>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</si>
  <si>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</si>
  <si>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</si>
  <si>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</si>
  <si>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</si>
  <si>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</si>
  <si>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</si>
  <si>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</si>
  <si>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</si>
  <si>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</si>
  <si>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</si>
  <si>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</si>
  <si>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</si>
  <si>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</si>
  <si>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</si>
  <si>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</si>
  <si>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</si>
  <si>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</si>
  <si>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</si>
  <si>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</si>
  <si>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</si>
  <si>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</si>
  <si>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</si>
  <si>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</si>
  <si>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</si>
  <si>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</si>
  <si>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</si>
  <si>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</si>
  <si>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</si>
  <si>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</si>
  <si>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</si>
  <si>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</si>
  <si>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</si>
  <si>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</si>
  <si>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</si>
  <si>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</si>
  <si>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</si>
  <si>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</si>
  <si>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</si>
  <si>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</si>
  <si>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</si>
  <si>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</si>
  <si>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</si>
  <si>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</si>
  <si>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</si>
  <si>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</si>
  <si>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</si>
  <si>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</si>
  <si>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</si>
  <si>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</si>
  <si>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</si>
  <si>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</si>
  <si>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</si>
  <si>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</si>
  <si>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</si>
  <si>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</si>
  <si>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</si>
  <si>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</si>
  <si>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</si>
  <si>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</si>
  <si>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</si>
  <si>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</si>
  <si>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</si>
  <si>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</si>
  <si>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</si>
  <si>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</si>
  <si>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</si>
  <si>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</si>
  <si>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</si>
  <si>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</si>
  <si>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</si>
  <si>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</si>
  <si>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</si>
  <si>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</si>
  <si>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</si>
  <si>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</si>
  <si>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</si>
  <si>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</si>
  <si>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</si>
  <si>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</si>
  <si>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</si>
  <si>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</si>
  <si>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</si>
  <si>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</si>
  <si>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</si>
  <si>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</si>
  <si>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</si>
  <si>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</si>
  <si>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</si>
  <si>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</si>
  <si>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</si>
  <si>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</si>
  <si>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</si>
  <si>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</si>
  <si>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</si>
  <si>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</si>
  <si>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</si>
  <si>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</si>
  <si>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</si>
  <si>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</si>
  <si>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</si>
  <si>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</si>
  <si>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</si>
  <si>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</si>
  <si>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</si>
  <si>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</si>
  <si>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</si>
  <si>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</si>
  <si>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</si>
  <si>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</si>
  <si>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</si>
  <si>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</si>
  <si>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</si>
  <si>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</si>
  <si>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</si>
  <si>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</si>
  <si>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</si>
  <si>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</si>
  <si>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</si>
  <si>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</si>
  <si>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</si>
  <si>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</si>
  <si>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</si>
  <si>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</si>
  <si>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</si>
  <si>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</si>
  <si>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</si>
  <si>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</si>
  <si>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</si>
  <si>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</si>
  <si>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</si>
  <si>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</si>
  <si>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</si>
  <si>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</si>
  <si>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</si>
  <si>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</si>
  <si>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</si>
  <si>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</si>
  <si>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</si>
  <si>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</si>
  <si>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</si>
  <si>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</si>
  <si>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</si>
  <si>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</si>
  <si>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</si>
  <si>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</si>
  <si>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</si>
  <si>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</si>
  <si>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</si>
  <si>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</si>
  <si>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</si>
  <si>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</si>
  <si>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</si>
  <si>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</si>
  <si>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</si>
  <si>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</si>
  <si>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</si>
  <si>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</si>
  <si>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</si>
  <si>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</si>
  <si>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</si>
  <si>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</si>
  <si>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</si>
  <si>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</si>
  <si>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</si>
  <si>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</si>
  <si>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</si>
  <si>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</si>
  <si>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</si>
  <si>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</si>
  <si>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</si>
  <si>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</si>
  <si>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</si>
  <si>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</si>
  <si>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</si>
  <si>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</si>
  <si>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</si>
  <si>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</si>
  <si>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</si>
  <si>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</si>
  <si>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</si>
  <si>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</si>
  <si>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</si>
  <si>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</si>
  <si>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</si>
  <si>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</si>
  <si>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</si>
  <si>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</si>
  <si>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</si>
  <si>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</si>
  <si>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</si>
  <si>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</si>
  <si>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</si>
  <si>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</si>
  <si>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</si>
  <si>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</si>
  <si>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</si>
  <si>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</si>
  <si>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</si>
  <si>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</si>
  <si>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</si>
  <si>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</si>
  <si>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</si>
  <si>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</si>
  <si>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</si>
  <si>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</si>
  <si>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</si>
  <si>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</si>
  <si>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</si>
  <si>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</si>
  <si>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</si>
  <si>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</si>
  <si>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</si>
  <si>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</si>
  <si>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</si>
  <si>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</si>
  <si>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</si>
  <si>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</si>
  <si>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</si>
  <si>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</si>
  <si>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</si>
  <si>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</si>
  <si>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</si>
  <si>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</si>
  <si>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</si>
  <si>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</si>
  <si>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</si>
  <si>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</si>
  <si>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</si>
  <si>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</si>
  <si>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</si>
  <si>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</si>
  <si>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</si>
  <si>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</si>
  <si>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</si>
  <si>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</si>
  <si>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</si>
  <si>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</si>
  <si>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</si>
  <si>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</si>
  <si>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</si>
  <si>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</si>
  <si>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</si>
  <si>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</si>
  <si>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</si>
  <si>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</si>
  <si>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</si>
  <si>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</si>
  <si>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</si>
  <si>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</si>
  <si>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</si>
  <si>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</si>
  <si>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</si>
  <si>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</si>
  <si>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</si>
  <si>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</si>
  <si>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</si>
  <si>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</si>
  <si>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</si>
  <si>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</si>
  <si>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</si>
  <si>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</si>
  <si>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</si>
  <si>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</si>
  <si>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</si>
  <si>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</si>
  <si>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</si>
  <si>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</si>
  <si>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</si>
  <si>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</si>
  <si>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</si>
  <si>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</si>
  <si>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</si>
  <si>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</si>
  <si>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</si>
  <si>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</si>
  <si>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</si>
  <si>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</si>
  <si>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</si>
  <si>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</si>
  <si>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</si>
  <si>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</si>
  <si>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</si>
  <si>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</si>
  <si>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</si>
  <si>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</si>
  <si>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</si>
  <si>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</si>
  <si>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</si>
  <si>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</si>
  <si>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</si>
  <si>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</si>
  <si>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</si>
  <si>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</si>
  <si>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</si>
  <si>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</si>
  <si>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</si>
  <si>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</si>
  <si>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</si>
  <si>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</si>
  <si>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</si>
  <si>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</si>
  <si>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</si>
  <si>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</si>
  <si>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</si>
  <si>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</si>
  <si>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</si>
  <si>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</si>
  <si>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</si>
  <si>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</si>
  <si>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</si>
  <si>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</si>
  <si>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</si>
  <si>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</si>
  <si>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</si>
  <si>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</si>
  <si>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</si>
  <si>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</si>
  <si>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</si>
  <si>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</si>
  <si>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</si>
  <si>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</si>
  <si>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</si>
  <si>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</si>
  <si>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</si>
  <si>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</si>
  <si>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</si>
  <si>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</si>
  <si>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</si>
  <si>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</si>
  <si>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</si>
  <si>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</si>
  <si>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</si>
  <si>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</si>
  <si>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</si>
  <si>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</si>
  <si>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</si>
  <si>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</si>
  <si>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</si>
  <si>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</si>
  <si>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</si>
  <si>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</si>
  <si>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</si>
  <si>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</si>
  <si>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</si>
  <si>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</si>
  <si>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</si>
  <si>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</si>
  <si>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</si>
  <si>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</si>
  <si>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</si>
  <si>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</si>
  <si>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</si>
  <si>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</si>
  <si>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</si>
  <si>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</si>
  <si>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</si>
  <si>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</si>
  <si>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</si>
  <si>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</si>
  <si>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</si>
  <si>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</si>
  <si>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</si>
  <si>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</si>
  <si>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</si>
  <si>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</si>
  <si>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</si>
  <si>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</si>
  <si>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</si>
  <si>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</si>
  <si>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</si>
  <si>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</si>
  <si>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</si>
  <si>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</si>
  <si>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</si>
  <si>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</si>
  <si>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</si>
  <si>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</si>
  <si>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</si>
  <si>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</si>
  <si>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</si>
  <si>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</si>
  <si>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</si>
  <si>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</si>
  <si>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</si>
  <si>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</si>
  <si>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</si>
  <si>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</si>
  <si>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</si>
  <si>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</si>
  <si>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</si>
  <si>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</si>
  <si>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</si>
  <si>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</si>
  <si>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</si>
  <si>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</si>
  <si>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</si>
  <si>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</si>
  <si>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</si>
  <si>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</si>
  <si>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</si>
  <si>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</si>
  <si>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</si>
  <si>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</si>
  <si>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</si>
  <si>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</si>
  <si>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</si>
  <si>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</si>
  <si>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</si>
  <si>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</si>
  <si>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</si>
  <si>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</si>
  <si>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</si>
  <si>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</si>
  <si>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</si>
  <si>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</si>
  <si>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</si>
  <si>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</si>
  <si>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</si>
  <si>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</si>
  <si>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</si>
  <si>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</si>
  <si>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</si>
  <si>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</si>
  <si>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</si>
  <si>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</si>
  <si>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</si>
  <si>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</si>
  <si>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</si>
  <si>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</si>
  <si>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</si>
  <si>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</si>
  <si>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</si>
  <si>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</si>
  <si>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</si>
  <si>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</si>
  <si>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</si>
  <si>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</si>
  <si>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</si>
  <si>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</si>
  <si>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</si>
  <si>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</si>
  <si>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</si>
  <si>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</si>
  <si>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</si>
  <si>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</si>
  <si>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</si>
  <si>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</si>
  <si>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</si>
  <si>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</si>
  <si>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</si>
  <si>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</si>
  <si>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</si>
  <si>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</si>
  <si>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</si>
  <si>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</si>
  <si>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</si>
  <si>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</si>
  <si>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</si>
  <si>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</si>
  <si>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</si>
  <si>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</si>
  <si>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</si>
  <si>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</si>
  <si>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</si>
  <si>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</si>
  <si>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</si>
  <si>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</si>
  <si>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</si>
  <si>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</si>
  <si>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</si>
  <si>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</si>
  <si>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</si>
  <si>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</si>
  <si>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</si>
  <si>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</si>
  <si>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</si>
  <si>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</si>
  <si>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</si>
  <si>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</si>
  <si>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</si>
  <si>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</si>
  <si>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</si>
  <si>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</si>
  <si>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</si>
  <si>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</si>
  <si>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</si>
  <si>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</si>
  <si>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</si>
  <si>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</si>
  <si>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</si>
  <si>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</si>
  <si>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</si>
  <si>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</si>
  <si>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</si>
  <si>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</si>
  <si>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</si>
  <si>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</si>
  <si>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</si>
  <si>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</si>
  <si>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</si>
  <si>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</si>
  <si>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</si>
  <si>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</si>
  <si>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</si>
  <si>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</si>
  <si>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</si>
  <si>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</si>
  <si>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</si>
  <si>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</si>
  <si>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</si>
  <si>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</si>
  <si>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</si>
  <si>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</si>
  <si>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</si>
  <si>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</si>
  <si>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</si>
  <si>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</si>
  <si>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</si>
  <si>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</si>
  <si>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</si>
  <si>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</si>
  <si>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</si>
  <si>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</si>
  <si>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</si>
  <si>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</si>
  <si>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</si>
  <si>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</si>
  <si>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</si>
  <si>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</si>
  <si>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</si>
  <si>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</si>
  <si>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</si>
  <si>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</si>
  <si>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</si>
  <si>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</si>
  <si>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</si>
  <si>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</si>
  <si>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</si>
  <si>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</si>
  <si>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</si>
  <si>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</si>
  <si>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</si>
  <si>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</si>
  <si>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</si>
  <si>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</si>
  <si>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</si>
  <si>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</si>
  <si>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</si>
  <si>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</si>
  <si>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</si>
  <si>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</si>
  <si>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</si>
  <si>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</si>
  <si>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</si>
  <si>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</si>
  <si>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</si>
  <si>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</si>
  <si>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</si>
  <si>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</si>
  <si>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</si>
  <si>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</si>
  <si>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</si>
  <si>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</si>
  <si>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</si>
  <si>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</si>
  <si>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</si>
  <si>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</si>
  <si>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</si>
  <si>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</si>
  <si>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</si>
  <si>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</si>
  <si>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</si>
  <si>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</si>
  <si>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</si>
  <si>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</si>
  <si>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</si>
  <si>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</si>
  <si>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</si>
  <si>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</si>
  <si>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</si>
  <si>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</si>
  <si>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</si>
  <si>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</si>
  <si>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</si>
  <si>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</si>
  <si>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</si>
  <si>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</si>
  <si>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</si>
  <si>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</si>
  <si>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</si>
  <si>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</si>
  <si>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</si>
  <si>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</si>
  <si>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</si>
  <si>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</si>
  <si>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</si>
  <si>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</si>
  <si>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</si>
  <si>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</si>
  <si>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</si>
  <si>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</si>
  <si>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</si>
  <si>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</si>
  <si>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</si>
  <si>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</si>
  <si>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</si>
  <si>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</si>
  <si>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</si>
  <si>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</si>
  <si>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</si>
  <si>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</si>
  <si>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</si>
  <si>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</si>
  <si>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</si>
  <si>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</si>
  <si>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</si>
  <si>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</si>
  <si>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</si>
  <si>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</si>
  <si>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</si>
  <si>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</si>
  <si>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</si>
  <si>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</si>
  <si>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</si>
  <si>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</si>
  <si>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</si>
  <si>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</si>
  <si>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</si>
  <si>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</si>
  <si>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</si>
  <si>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</si>
  <si>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</si>
  <si>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</si>
  <si>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</si>
  <si>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</si>
  <si>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</si>
  <si>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</si>
  <si>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</si>
  <si>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</si>
  <si>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</si>
  <si>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</si>
  <si>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</si>
  <si>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</si>
  <si>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</si>
  <si>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</si>
  <si>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</si>
  <si>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</si>
  <si>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</si>
  <si>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</si>
  <si>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</si>
  <si>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</si>
  <si>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</si>
  <si>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</si>
  <si>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</si>
  <si>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</si>
  <si>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</si>
  <si>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</si>
  <si>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</si>
  <si>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</si>
  <si>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</si>
  <si>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</si>
  <si>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</si>
  <si>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</si>
  <si>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</si>
  <si>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</si>
  <si>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</si>
  <si>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</si>
  <si>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</si>
  <si>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</si>
  <si>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</si>
  <si>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</si>
  <si>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</si>
  <si>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</si>
  <si>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</si>
  <si>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</si>
  <si>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</si>
  <si>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</si>
  <si>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</si>
  <si>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</si>
  <si>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</si>
  <si>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</si>
  <si>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</si>
  <si>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</si>
  <si>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</si>
  <si>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</si>
  <si>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</si>
  <si>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</si>
  <si>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</si>
  <si>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</si>
  <si>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</si>
  <si>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</si>
  <si>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</si>
  <si>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</si>
  <si>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</si>
  <si>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</si>
  <si>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</si>
  <si>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</si>
  <si>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</si>
  <si>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</si>
  <si>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</si>
  <si>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</si>
  <si>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</si>
  <si>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</si>
  <si>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</si>
  <si>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</si>
  <si>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</si>
  <si>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</si>
  <si>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</si>
  <si>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</si>
  <si>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</si>
  <si>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</si>
  <si>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</si>
  <si>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</si>
  <si>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</si>
  <si>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</si>
  <si>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</si>
  <si>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</si>
  <si>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</si>
  <si>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</si>
  <si>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</si>
  <si>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</si>
  <si>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</si>
  <si>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</si>
  <si>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</si>
  <si>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</si>
  <si>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</si>
  <si>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</si>
  <si>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</si>
  <si>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</si>
  <si>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</si>
  <si>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</si>
  <si>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</si>
  <si>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</si>
  <si>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</si>
  <si>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</si>
  <si>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</si>
  <si>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</si>
  <si>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</si>
  <si>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</si>
  <si>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</si>
  <si>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</si>
  <si>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</si>
  <si>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</si>
  <si>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</si>
  <si>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</si>
  <si>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</si>
  <si>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</si>
  <si>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</si>
  <si>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</si>
  <si>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</si>
  <si>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</si>
  <si>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</si>
  <si>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</si>
  <si>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</si>
  <si>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</si>
  <si>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</si>
  <si>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</si>
  <si>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</si>
  <si>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</si>
  <si>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</si>
  <si>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</si>
  <si>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</si>
  <si>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</si>
  <si>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</si>
  <si>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</si>
  <si>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</si>
  <si>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</si>
  <si>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</si>
  <si>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</si>
  <si>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</si>
  <si>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</si>
  <si>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</si>
  <si>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</si>
  <si>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</si>
  <si>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</si>
  <si>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</si>
  <si>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</si>
  <si>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</si>
  <si>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</si>
  <si>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</si>
  <si>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</si>
  <si>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</si>
  <si>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</si>
  <si>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</si>
  <si>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</si>
  <si>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</si>
  <si>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</si>
  <si>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</si>
  <si>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</si>
  <si>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</si>
  <si>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</si>
  <si>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</si>
  <si>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</si>
  <si>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</si>
  <si>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</si>
  <si>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</si>
  <si>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</si>
  <si>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</si>
  <si>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</si>
  <si>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</si>
  <si>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</si>
  <si>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</si>
  <si>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</si>
  <si>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</si>
  <si>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</si>
  <si>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</si>
  <si>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</si>
  <si>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</si>
  <si>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</si>
  <si>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</si>
  <si>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</si>
  <si>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</si>
  <si>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</si>
  <si>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</si>
  <si>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</si>
  <si>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</si>
  <si>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</si>
  <si>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</si>
  <si>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</si>
  <si>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</si>
  <si>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</si>
  <si>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</si>
  <si>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</si>
  <si>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</si>
  <si>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</si>
  <si>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</si>
  <si>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</si>
  <si>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</si>
  <si>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</si>
  <si>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</si>
  <si>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</si>
  <si>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</si>
  <si>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</si>
  <si>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</si>
  <si>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</si>
  <si>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</si>
  <si>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</si>
  <si>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</si>
  <si>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</si>
  <si>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</si>
  <si>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</si>
  <si>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</si>
  <si>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</si>
  <si>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</si>
  <si>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</si>
  <si>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</si>
  <si>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</si>
  <si>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</si>
  <si>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</si>
  <si>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</si>
  <si>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</si>
  <si>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</si>
  <si>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</si>
  <si>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</si>
  <si>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</si>
  <si>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</si>
  <si>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</si>
  <si>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</si>
  <si>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</si>
  <si>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</si>
  <si>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</si>
  <si>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</si>
  <si>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</si>
  <si>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</si>
  <si>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</si>
  <si>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</si>
  <si>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</si>
  <si>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</si>
  <si>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</si>
  <si>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</si>
  <si>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</si>
  <si>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</si>
  <si>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</si>
  <si>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</si>
  <si>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</si>
  <si>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</si>
  <si>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</si>
  <si>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</si>
  <si>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</si>
  <si>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</si>
  <si>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</si>
  <si>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</si>
  <si>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</si>
  <si>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</si>
  <si>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</si>
  <si>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</si>
  <si>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</si>
  <si>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</si>
  <si>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</si>
  <si>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</si>
  <si>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</si>
  <si>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</si>
  <si>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</si>
  <si>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</si>
  <si>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</si>
  <si>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</si>
  <si>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</si>
  <si>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</si>
  <si>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</si>
  <si>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</si>
  <si>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</si>
  <si>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</si>
  <si>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</si>
  <si>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</si>
  <si>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</si>
  <si>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</si>
  <si>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</si>
  <si>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</si>
  <si>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</si>
  <si>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</si>
  <si>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</si>
  <si>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</si>
  <si>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</si>
  <si>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</si>
  <si>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</si>
  <si>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</si>
  <si>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</si>
  <si>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</si>
  <si>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</si>
  <si>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</si>
  <si>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</si>
  <si>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</si>
  <si>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</si>
  <si>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</si>
  <si>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</si>
  <si>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</si>
  <si>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</si>
  <si>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</si>
  <si>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</si>
  <si>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</si>
  <si>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</si>
  <si>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</si>
  <si>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</si>
  <si>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</si>
  <si>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</si>
  <si>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</si>
  <si>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</si>
  <si>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</si>
  <si>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</si>
  <si>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</si>
  <si>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</si>
  <si>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</si>
  <si>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</si>
  <si>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</si>
  <si>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</si>
  <si>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</si>
  <si>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</si>
  <si>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</si>
  <si>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</si>
  <si>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</si>
  <si>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</si>
  <si>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</si>
  <si>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</si>
  <si>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</si>
  <si>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</si>
  <si>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</si>
  <si>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</si>
  <si>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</si>
  <si>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</si>
  <si>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</si>
  <si>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</si>
  <si>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</si>
  <si>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</si>
  <si>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</si>
  <si>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</si>
  <si>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</si>
  <si>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</si>
  <si>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</si>
  <si>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</si>
  <si>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</si>
  <si>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</si>
  <si>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</si>
  <si>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</si>
  <si>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</si>
  <si>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</si>
  <si>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</si>
  <si>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</si>
  <si>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</si>
  <si>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</si>
  <si>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</si>
  <si>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</si>
  <si>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</si>
  <si>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</si>
  <si>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</si>
  <si>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</si>
  <si>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</si>
  <si>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</si>
  <si>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</si>
  <si>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</si>
  <si>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</si>
  <si>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</si>
  <si>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</si>
  <si>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</si>
  <si>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</si>
  <si>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</si>
  <si>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</si>
  <si>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</si>
  <si>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</si>
  <si>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</si>
  <si>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</si>
  <si>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</si>
  <si>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</si>
  <si>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</si>
  <si>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</si>
  <si>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</si>
  <si>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</si>
  <si>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</si>
  <si>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</si>
  <si>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</si>
  <si>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</si>
  <si>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</si>
  <si>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</si>
  <si>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</si>
  <si>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</si>
  <si>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</si>
  <si>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</si>
  <si>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</si>
  <si>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</si>
  <si>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</si>
  <si>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</si>
  <si>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</si>
  <si>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</si>
  <si>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</si>
  <si>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</si>
  <si>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</si>
  <si>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</si>
  <si>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</si>
  <si>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</si>
  <si>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</si>
  <si>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</si>
  <si>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</si>
  <si>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</si>
  <si>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</si>
  <si>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</si>
  <si>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</si>
  <si>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</si>
  <si>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</si>
  <si>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</si>
  <si>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</si>
  <si>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</si>
  <si>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</si>
  <si>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</si>
  <si>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</si>
  <si>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</si>
  <si>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</si>
  <si>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</si>
  <si>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</si>
  <si>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</si>
  <si>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</si>
  <si>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</si>
  <si>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</si>
  <si>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</si>
  <si>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</si>
  <si>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</si>
  <si>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</si>
  <si>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</si>
  <si>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</si>
  <si>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</si>
  <si>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</si>
  <si>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</si>
  <si>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</si>
  <si>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</si>
  <si>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</si>
  <si>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</si>
  <si>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</si>
  <si>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</si>
  <si>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</si>
  <si>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</si>
  <si>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</si>
  <si>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</si>
  <si>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</si>
  <si>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Sub-Category</t>
  </si>
  <si>
    <t>(blank)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</si>
  <si>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</si>
  <si>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</si>
  <si>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</si>
  <si>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</si>
  <si>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</si>
  <si>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</si>
  <si>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</si>
  <si>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</si>
  <si>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</si>
  <si>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</si>
  <si>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</si>
  <si>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</si>
  <si>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</si>
  <si>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</si>
  <si>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</si>
  <si>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</si>
  <si>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</si>
  <si>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</si>
  <si>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</si>
  <si>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</si>
  <si>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</si>
  <si>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</si>
  <si>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</si>
  <si>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</si>
  <si>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</si>
  <si>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</si>
  <si>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</si>
  <si>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</si>
  <si>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</si>
  <si>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</si>
  <si>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</si>
  <si>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</si>
  <si>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</si>
  <si>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</si>
  <si>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</si>
  <si>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</si>
  <si>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</si>
  <si>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</si>
  <si>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</si>
  <si>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</si>
  <si>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</si>
  <si>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Deviation</t>
  </si>
  <si>
    <t>Analysis of successful campaigns</t>
  </si>
  <si>
    <t>Analysis of 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</si>
</sst>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40C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[CrowdfundingBook.xlsx]Standard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'Standard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'Standard pivot'!$B$6:$B$15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ED3-BC36-B59B1FD40BB1}"/>
            </c:ext>
          </c:extLst>
        </c:ser>
        <c:ser>
          <c:idx val="1"/>
          <c:order val="1"/>
          <c:tx>
            <c:strRef>
              <c:f>'Standard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'Standard pivot'!$C$6:$C$15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ED3-BC36-B59B1FD40BB1}"/>
            </c:ext>
          </c:extLst>
        </c:ser>
        <c:ser>
          <c:idx val="2"/>
          <c:order val="2"/>
          <c:tx>
            <c:strRef>
              <c:f>'Standard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'Standard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'Standard pivot'!$D$6:$D$15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7-4ED3-BC36-B59B1FD40BB1}"/>
            </c:ext>
          </c:extLst>
        </c:ser>
        <c:ser>
          <c:idx val="3"/>
          <c:order val="3"/>
          <c:tx>
            <c:strRef>
              <c:f>'Standard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'Standard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'Standard pivot'!$E$6:$E$15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7-4ED3-BC36-B59B1FD4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949432"/>
        <c:axId val="646949752"/>
      </c:barChart>
      <c:catAx>
        <c:axId val="646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9752"/>
        <c:crosses val="autoZero"/>
        <c:auto val="1"/>
        <c:lblAlgn val="ctr"/>
        <c:lblOffset val="100"/>
        <c:noMultiLvlLbl val="0"/>
      </c:catAx>
      <c:valAx>
        <c:axId val="6469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D-48B3-AD06-AFBAEAF06F3A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D-48B3-AD06-AFBAEAF06F3A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D-48B3-AD06-AFBAEAF06F3A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D-48B3-AD06-AFBAEAF06F3A}"/>
            </c:ext>
          </c:extLst>
        </c:ser>
        <c:ser>
          <c:idx val="4"/>
          <c:order val="4"/>
          <c:tx>
            <c:strRef>
              <c:f>'Subcategory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041D-48B3-AD06-AFBAEAF0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114424"/>
        <c:axId val="503116984"/>
      </c:barChart>
      <c:catAx>
        <c:axId val="50311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6984"/>
        <c:crosses val="autoZero"/>
        <c:auto val="1"/>
        <c:lblAlgn val="ctr"/>
        <c:lblOffset val="100"/>
        <c:noMultiLvlLbl val="0"/>
      </c:catAx>
      <c:valAx>
        <c:axId val="5031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1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9-4934-A2A4-A306471A5DEC}"/>
            </c:ext>
          </c:extLst>
        </c:ser>
        <c:ser>
          <c:idx val="1"/>
          <c:order val="1"/>
          <c:tx>
            <c:strRef>
              <c:f>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9-4934-A2A4-A306471A5DEC}"/>
            </c:ext>
          </c:extLst>
        </c:ser>
        <c:ser>
          <c:idx val="2"/>
          <c:order val="2"/>
          <c:tx>
            <c:strRef>
              <c:f>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9-4934-A2A4-A306471A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61104"/>
        <c:axId val="679363344"/>
      </c:lineChart>
      <c:catAx>
        <c:axId val="6793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3344"/>
        <c:crosses val="autoZero"/>
        <c:auto val="1"/>
        <c:lblAlgn val="ctr"/>
        <c:lblOffset val="100"/>
        <c:noMultiLvlLbl val="0"/>
      </c:catAx>
      <c:valAx>
        <c:axId val="6793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3940914692835248"/>
          <c:y val="2.6600163929619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5-41A9-B59F-BCA90700FF68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5-41A9-B59F-BCA90700FF68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5-41A9-B59F-BCA90700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3728"/>
        <c:axId val="13868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75-41A9-B59F-BCA90700FF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75-41A9-B59F-BCA90700FF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75-41A9-B59F-BCA90700FF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75-41A9-B59F-BCA90700FF68}"/>
                  </c:ext>
                </c:extLst>
              </c15:ser>
            </c15:filteredLineSeries>
          </c:ext>
        </c:extLst>
      </c:lineChart>
      <c:catAx>
        <c:axId val="1386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808"/>
        <c:crosses val="autoZero"/>
        <c:auto val="1"/>
        <c:lblAlgn val="ctr"/>
        <c:lblOffset val="100"/>
        <c:noMultiLvlLbl val="0"/>
      </c:catAx>
      <c:valAx>
        <c:axId val="138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4</xdr:row>
      <xdr:rowOff>140492</xdr:rowOff>
    </xdr:from>
    <xdr:to>
      <xdr:col>14</xdr:col>
      <xdr:colOff>180975</xdr:colOff>
      <xdr:row>21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207EF-57FA-E711-1D0B-F2D282F6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6</xdr:row>
      <xdr:rowOff>135730</xdr:rowOff>
    </xdr:from>
    <xdr:to>
      <xdr:col>17</xdr:col>
      <xdr:colOff>457200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4FBBB-A34E-6627-5228-B64F7C58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183355</xdr:rowOff>
    </xdr:from>
    <xdr:to>
      <xdr:col>12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7524A-A7A5-6862-BB41-B5B58382F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233361</xdr:colOff>
      <xdr:row>14</xdr:row>
      <xdr:rowOff>35719</xdr:rowOff>
    </xdr:from>
    <xdr:to>
      <xdr:col>9</xdr:col>
      <xdr:colOff>152399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D4C08-10E2-6EDB-B205-67C46A3BA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Udupa" refreshedDate="44908.866288541663" createdVersion="8" refreshedVersion="8" minRefreshableVersion="3" recordCount="1000" xr:uid="{CD5C515F-8542-4D8B-842F-89785273B8F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Udupa" refreshedDate="44912.457184953702" createdVersion="8" refreshedVersion="8" minRefreshableVersion="3" recordCount="1001" xr:uid="{6BDDD999-6135-4F98-A2EB-F30314ECCE92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Udupa" refreshedDate="44912.464580902779" createdVersion="8" refreshedVersion="8" minRefreshableVersion="3" recordCount="1001" xr:uid="{19CD1622-9FEC-4A70-8E47-EE52C7B05EC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DB333-A19B-4D19-A774-FFEEC17771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84568-3689-4A2B-9844-013CA560ECD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C7979-492D-4985-9831-4A35028B2A1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4" sqref="I4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3125" customWidth="1"/>
    <col min="8" max="8" width="13" bestFit="1" customWidth="1"/>
    <col min="9" max="9" width="15.0625" customWidth="1"/>
    <col min="12" max="13" width="11.1875" bestFit="1" customWidth="1"/>
    <col min="16" max="16" width="28" bestFit="1" customWidth="1"/>
    <col min="17" max="17" width="13.6875" customWidth="1"/>
    <col min="18" max="18" width="12.0625" customWidth="1"/>
    <col min="19" max="19" width="21" style="11" customWidth="1"/>
    <col min="20" max="20" width="21.5625" style="1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5" t="s">
        <v>2031</v>
      </c>
      <c r="R1" s="1" t="s">
        <v>2032</v>
      </c>
      <c r="S1" s="9" t="s">
        <v>2073</v>
      </c>
      <c r="T1" s="9" t="s">
        <v>2074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6" t="s">
        <v>2033</v>
      </c>
      <c r="R2" t="s">
        <v>2034</v>
      </c>
      <c r="S2" s="10">
        <f>(((L2/60)/60)/24)+DATE(1970,1,1)</f>
        <v>42336.25</v>
      </c>
      <c r="T2" s="11">
        <f>(((M2/60)/60)/24)+DATE(1970,1,1)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 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6" t="s">
        <v>2035</v>
      </c>
      <c r="R3" t="s">
        <v>2036</v>
      </c>
      <c r="S3" s="10">
        <f t="shared" ref="S3:S66" si="0">(((L3/60)/60)/24)+DATE(1970,1,1)</f>
        <v>41870.208333333336</v>
      </c>
      <c r="T3" s="11">
        <f t="shared" ref="T3:T66" si="1">(((M3/60)/60)/24)+DATE(1970,1,1)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ROUND(((E4/D4)*100), 0)</f>
        <v>131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6" t="s">
        <v>2037</v>
      </c>
      <c r="R4" t="s">
        <v>2038</v>
      </c>
      <c r="S4" s="10">
        <f t="shared" si="0"/>
        <v>41595.25</v>
      </c>
      <c r="T4" s="11">
        <f t="shared" si="1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6" t="s">
        <v>2035</v>
      </c>
      <c r="R5" t="s">
        <v>2036</v>
      </c>
      <c r="S5" s="10">
        <f t="shared" si="0"/>
        <v>43688.208333333328</v>
      </c>
      <c r="T5" s="11">
        <f t="shared" si="1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6" t="s">
        <v>2039</v>
      </c>
      <c r="R6" t="s">
        <v>2040</v>
      </c>
      <c r="S6" s="10">
        <f t="shared" si="0"/>
        <v>43485.25</v>
      </c>
      <c r="T6" s="11">
        <f t="shared" si="1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6" t="s">
        <v>2039</v>
      </c>
      <c r="R7" t="s">
        <v>2040</v>
      </c>
      <c r="S7" s="10">
        <f t="shared" si="0"/>
        <v>41149.208333333336</v>
      </c>
      <c r="T7" s="11">
        <f t="shared" si="1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6" t="s">
        <v>2041</v>
      </c>
      <c r="R8" t="s">
        <v>2042</v>
      </c>
      <c r="S8" s="10">
        <f t="shared" si="0"/>
        <v>42991.208333333328</v>
      </c>
      <c r="T8" s="11">
        <f t="shared" si="1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6" t="s">
        <v>2039</v>
      </c>
      <c r="R9" t="s">
        <v>2040</v>
      </c>
      <c r="S9" s="10">
        <f t="shared" si="0"/>
        <v>42229.208333333328</v>
      </c>
      <c r="T9" s="11">
        <f t="shared" si="1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6" t="s">
        <v>2039</v>
      </c>
      <c r="R10" t="s">
        <v>2040</v>
      </c>
      <c r="S10" s="10">
        <f t="shared" si="0"/>
        <v>40399.208333333336</v>
      </c>
      <c r="T10" s="11">
        <f t="shared" si="1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6" t="s">
        <v>2035</v>
      </c>
      <c r="R11" t="s">
        <v>2043</v>
      </c>
      <c r="S11" s="10">
        <f t="shared" si="0"/>
        <v>41536.208333333336</v>
      </c>
      <c r="T11" s="11">
        <f t="shared" si="1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6" t="s">
        <v>2041</v>
      </c>
      <c r="R12" t="s">
        <v>2044</v>
      </c>
      <c r="S12" s="10">
        <f t="shared" si="0"/>
        <v>40404.208333333336</v>
      </c>
      <c r="T12" s="11">
        <f t="shared" si="1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6" t="s">
        <v>2039</v>
      </c>
      <c r="R13" t="s">
        <v>2040</v>
      </c>
      <c r="S13" s="10">
        <f t="shared" si="0"/>
        <v>40442.208333333336</v>
      </c>
      <c r="T13" s="11">
        <f t="shared" si="1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6" t="s">
        <v>2041</v>
      </c>
      <c r="R14" t="s">
        <v>2044</v>
      </c>
      <c r="S14" s="10">
        <f t="shared" si="0"/>
        <v>43760.208333333328</v>
      </c>
      <c r="T14" s="11">
        <f t="shared" si="1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6" t="s">
        <v>2035</v>
      </c>
      <c r="R15" t="s">
        <v>2045</v>
      </c>
      <c r="S15" s="10">
        <f t="shared" si="0"/>
        <v>42532.208333333328</v>
      </c>
      <c r="T15" s="11">
        <f t="shared" si="1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6" t="s">
        <v>2035</v>
      </c>
      <c r="R16" t="s">
        <v>2045</v>
      </c>
      <c r="S16" s="10">
        <f t="shared" si="0"/>
        <v>40974.25</v>
      </c>
      <c r="T16" s="11">
        <f t="shared" si="1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6" t="s">
        <v>2037</v>
      </c>
      <c r="R17" t="s">
        <v>2046</v>
      </c>
      <c r="S17" s="10">
        <f t="shared" si="0"/>
        <v>43809.25</v>
      </c>
      <c r="T17" s="11">
        <f t="shared" si="1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6" t="s">
        <v>2047</v>
      </c>
      <c r="R18" t="s">
        <v>2048</v>
      </c>
      <c r="S18" s="10">
        <f t="shared" si="0"/>
        <v>41661.25</v>
      </c>
      <c r="T18" s="11">
        <f t="shared" si="1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6" t="s">
        <v>2041</v>
      </c>
      <c r="R19" t="s">
        <v>2049</v>
      </c>
      <c r="S19" s="10">
        <f t="shared" si="0"/>
        <v>40555.25</v>
      </c>
      <c r="T19" s="11">
        <f t="shared" si="1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6" t="s">
        <v>2039</v>
      </c>
      <c r="R20" t="s">
        <v>2040</v>
      </c>
      <c r="S20" s="10">
        <f t="shared" si="0"/>
        <v>43351.208333333328</v>
      </c>
      <c r="T20" s="11">
        <f t="shared" si="1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6" t="s">
        <v>2039</v>
      </c>
      <c r="R21" t="s">
        <v>2040</v>
      </c>
      <c r="S21" s="10">
        <f t="shared" si="0"/>
        <v>43528.25</v>
      </c>
      <c r="T21" s="11">
        <f t="shared" si="1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6" t="s">
        <v>2041</v>
      </c>
      <c r="R22" t="s">
        <v>2044</v>
      </c>
      <c r="S22" s="10">
        <f t="shared" si="0"/>
        <v>41848.208333333336</v>
      </c>
      <c r="T22" s="11">
        <f t="shared" si="1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6" t="s">
        <v>2039</v>
      </c>
      <c r="R23" t="s">
        <v>2040</v>
      </c>
      <c r="S23" s="10">
        <f t="shared" si="0"/>
        <v>40770.208333333336</v>
      </c>
      <c r="T23" s="11">
        <f t="shared" si="1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6" t="s">
        <v>2039</v>
      </c>
      <c r="R24" t="s">
        <v>2040</v>
      </c>
      <c r="S24" s="10">
        <f t="shared" si="0"/>
        <v>43193.208333333328</v>
      </c>
      <c r="T24" s="11">
        <f t="shared" si="1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6" t="s">
        <v>2041</v>
      </c>
      <c r="R25" t="s">
        <v>2042</v>
      </c>
      <c r="S25" s="10">
        <f t="shared" si="0"/>
        <v>43510.25</v>
      </c>
      <c r="T25" s="11">
        <f t="shared" si="1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6" t="s">
        <v>2037</v>
      </c>
      <c r="R26" t="s">
        <v>2046</v>
      </c>
      <c r="S26" s="10">
        <f t="shared" si="0"/>
        <v>41811.208333333336</v>
      </c>
      <c r="T26" s="11">
        <f t="shared" si="1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6" t="s">
        <v>2050</v>
      </c>
      <c r="R27" t="s">
        <v>2051</v>
      </c>
      <c r="S27" s="10">
        <f t="shared" si="0"/>
        <v>40681.208333333336</v>
      </c>
      <c r="T27" s="11">
        <f t="shared" si="1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6" t="s">
        <v>2039</v>
      </c>
      <c r="R28" t="s">
        <v>2040</v>
      </c>
      <c r="S28" s="10">
        <f t="shared" si="0"/>
        <v>43312.208333333328</v>
      </c>
      <c r="T28" s="11">
        <f t="shared" si="1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6" t="s">
        <v>2035</v>
      </c>
      <c r="R29" t="s">
        <v>2036</v>
      </c>
      <c r="S29" s="10">
        <f t="shared" si="0"/>
        <v>42280.208333333328</v>
      </c>
      <c r="T29" s="11">
        <f t="shared" si="1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ROUND(((E30/D30)*100), 0)</f>
        <v>105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6" t="s">
        <v>2039</v>
      </c>
      <c r="R30" t="s">
        <v>2040</v>
      </c>
      <c r="S30" s="10">
        <f t="shared" si="0"/>
        <v>40218.25</v>
      </c>
      <c r="T30" s="11">
        <f t="shared" si="1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6" t="s">
        <v>2041</v>
      </c>
      <c r="R31" t="s">
        <v>2052</v>
      </c>
      <c r="S31" s="10">
        <f t="shared" si="0"/>
        <v>43301.208333333328</v>
      </c>
      <c r="T31" s="11">
        <f t="shared" si="1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6" t="s">
        <v>2041</v>
      </c>
      <c r="R32" t="s">
        <v>2049</v>
      </c>
      <c r="S32" s="10">
        <f t="shared" si="0"/>
        <v>43609.208333333328</v>
      </c>
      <c r="T32" s="11">
        <f t="shared" si="1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6" t="s">
        <v>2050</v>
      </c>
      <c r="R33" t="s">
        <v>2051</v>
      </c>
      <c r="S33" s="10">
        <f t="shared" si="0"/>
        <v>42374.25</v>
      </c>
      <c r="T33" s="11">
        <f t="shared" si="1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6" t="s">
        <v>2041</v>
      </c>
      <c r="R34" t="s">
        <v>2042</v>
      </c>
      <c r="S34" s="10">
        <f t="shared" si="0"/>
        <v>43110.25</v>
      </c>
      <c r="T34" s="11">
        <f t="shared" si="1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6" t="s">
        <v>2039</v>
      </c>
      <c r="R35" t="s">
        <v>2040</v>
      </c>
      <c r="S35" s="10">
        <f t="shared" si="0"/>
        <v>41917.208333333336</v>
      </c>
      <c r="T35" s="11">
        <f t="shared" si="1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6" t="s">
        <v>2041</v>
      </c>
      <c r="R36" t="s">
        <v>2042</v>
      </c>
      <c r="S36" s="10">
        <f t="shared" si="0"/>
        <v>42817.208333333328</v>
      </c>
      <c r="T36" s="11">
        <f t="shared" si="1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6" t="s">
        <v>2041</v>
      </c>
      <c r="R37" t="s">
        <v>2044</v>
      </c>
      <c r="S37" s="10">
        <f t="shared" si="0"/>
        <v>43484.25</v>
      </c>
      <c r="T37" s="11">
        <f t="shared" si="1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6" t="s">
        <v>2039</v>
      </c>
      <c r="R38" t="s">
        <v>2040</v>
      </c>
      <c r="S38" s="10">
        <f t="shared" si="0"/>
        <v>40600.25</v>
      </c>
      <c r="T38" s="11">
        <f t="shared" si="1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6" t="s">
        <v>2047</v>
      </c>
      <c r="R39" t="s">
        <v>2053</v>
      </c>
      <c r="S39" s="10">
        <f t="shared" si="0"/>
        <v>43744.208333333328</v>
      </c>
      <c r="T39" s="11">
        <f t="shared" si="1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6" t="s">
        <v>2054</v>
      </c>
      <c r="R40" t="s">
        <v>2055</v>
      </c>
      <c r="S40" s="10">
        <f t="shared" si="0"/>
        <v>40469.208333333336</v>
      </c>
      <c r="T40" s="11">
        <f t="shared" si="1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6" t="s">
        <v>2039</v>
      </c>
      <c r="R41" t="s">
        <v>2040</v>
      </c>
      <c r="S41" s="10">
        <f t="shared" si="0"/>
        <v>41330.25</v>
      </c>
      <c r="T41" s="11">
        <f t="shared" si="1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6" t="s">
        <v>2037</v>
      </c>
      <c r="R42" t="s">
        <v>2046</v>
      </c>
      <c r="S42" s="10">
        <f t="shared" si="0"/>
        <v>40334.208333333336</v>
      </c>
      <c r="T42" s="11">
        <f t="shared" si="1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6" t="s">
        <v>2035</v>
      </c>
      <c r="R43" t="s">
        <v>2036</v>
      </c>
      <c r="S43" s="10">
        <f t="shared" si="0"/>
        <v>41156.208333333336</v>
      </c>
      <c r="T43" s="11">
        <f t="shared" si="1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6" t="s">
        <v>2033</v>
      </c>
      <c r="R44" t="s">
        <v>2034</v>
      </c>
      <c r="S44" s="10">
        <f t="shared" si="0"/>
        <v>40728.208333333336</v>
      </c>
      <c r="T44" s="11">
        <f t="shared" si="1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6" t="s">
        <v>2047</v>
      </c>
      <c r="R45" t="s">
        <v>2056</v>
      </c>
      <c r="S45" s="10">
        <f t="shared" si="0"/>
        <v>41844.208333333336</v>
      </c>
      <c r="T45" s="11">
        <f t="shared" si="1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6" t="s">
        <v>2047</v>
      </c>
      <c r="R46" t="s">
        <v>2053</v>
      </c>
      <c r="S46" s="10">
        <f t="shared" si="0"/>
        <v>43541.208333333328</v>
      </c>
      <c r="T46" s="11">
        <f t="shared" si="1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6" t="s">
        <v>2039</v>
      </c>
      <c r="R47" t="s">
        <v>2040</v>
      </c>
      <c r="S47" s="10">
        <f t="shared" si="0"/>
        <v>42676.208333333328</v>
      </c>
      <c r="T47" s="11">
        <f t="shared" si="1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6" t="s">
        <v>2035</v>
      </c>
      <c r="R48" t="s">
        <v>2036</v>
      </c>
      <c r="S48" s="10">
        <f t="shared" si="0"/>
        <v>40367.208333333336</v>
      </c>
      <c r="T48" s="11">
        <f t="shared" si="1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6" t="s">
        <v>2039</v>
      </c>
      <c r="R49" t="s">
        <v>2040</v>
      </c>
      <c r="S49" s="10">
        <f t="shared" si="0"/>
        <v>41727.208333333336</v>
      </c>
      <c r="T49" s="11">
        <f t="shared" si="1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6" t="s">
        <v>2039</v>
      </c>
      <c r="R50" t="s">
        <v>2040</v>
      </c>
      <c r="S50" s="10">
        <f t="shared" si="0"/>
        <v>42180.208333333328</v>
      </c>
      <c r="T50" s="11">
        <f t="shared" si="1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6" t="s">
        <v>2035</v>
      </c>
      <c r="R51" t="s">
        <v>2036</v>
      </c>
      <c r="S51" s="10">
        <f t="shared" si="0"/>
        <v>43758.208333333328</v>
      </c>
      <c r="T51" s="11">
        <f t="shared" si="1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6" t="s">
        <v>2035</v>
      </c>
      <c r="R52" t="s">
        <v>2057</v>
      </c>
      <c r="S52" s="10">
        <f t="shared" si="0"/>
        <v>41487.208333333336</v>
      </c>
      <c r="T52" s="11">
        <f t="shared" si="1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6" t="s">
        <v>2037</v>
      </c>
      <c r="R53" t="s">
        <v>2046</v>
      </c>
      <c r="S53" s="10">
        <f t="shared" si="0"/>
        <v>40995.208333333336</v>
      </c>
      <c r="T53" s="11">
        <f t="shared" si="1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6" t="s">
        <v>2039</v>
      </c>
      <c r="R54" t="s">
        <v>2040</v>
      </c>
      <c r="S54" s="10">
        <f t="shared" si="0"/>
        <v>40436.208333333336</v>
      </c>
      <c r="T54" s="11">
        <f t="shared" si="1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6" t="s">
        <v>2041</v>
      </c>
      <c r="R55" t="s">
        <v>2044</v>
      </c>
      <c r="S55" s="10">
        <f t="shared" si="0"/>
        <v>41779.208333333336</v>
      </c>
      <c r="T55" s="11">
        <f t="shared" si="1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6" t="s">
        <v>2037</v>
      </c>
      <c r="R56" t="s">
        <v>2046</v>
      </c>
      <c r="S56" s="10">
        <f t="shared" si="0"/>
        <v>43170.25</v>
      </c>
      <c r="T56" s="11">
        <f t="shared" si="1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6" t="s">
        <v>2035</v>
      </c>
      <c r="R57" t="s">
        <v>2058</v>
      </c>
      <c r="S57" s="10">
        <f t="shared" si="0"/>
        <v>43311.208333333328</v>
      </c>
      <c r="T57" s="11">
        <f t="shared" si="1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6" t="s">
        <v>2037</v>
      </c>
      <c r="R58" t="s">
        <v>2046</v>
      </c>
      <c r="S58" s="10">
        <f t="shared" si="0"/>
        <v>42014.25</v>
      </c>
      <c r="T58" s="11">
        <f t="shared" si="1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6" t="s">
        <v>2050</v>
      </c>
      <c r="R59" t="s">
        <v>2051</v>
      </c>
      <c r="S59" s="10">
        <f t="shared" si="0"/>
        <v>42979.208333333328</v>
      </c>
      <c r="T59" s="11">
        <f t="shared" si="1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6" t="s">
        <v>2039</v>
      </c>
      <c r="R60" t="s">
        <v>2040</v>
      </c>
      <c r="S60" s="10">
        <f t="shared" si="0"/>
        <v>42268.208333333328</v>
      </c>
      <c r="T60" s="11">
        <f t="shared" si="1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6" t="s">
        <v>2039</v>
      </c>
      <c r="R61" t="s">
        <v>2040</v>
      </c>
      <c r="S61" s="10">
        <f t="shared" si="0"/>
        <v>42898.208333333328</v>
      </c>
      <c r="T61" s="11">
        <f t="shared" si="1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6" t="s">
        <v>2039</v>
      </c>
      <c r="R62" t="s">
        <v>2040</v>
      </c>
      <c r="S62" s="10">
        <f t="shared" si="0"/>
        <v>41107.208333333336</v>
      </c>
      <c r="T62" s="11">
        <f t="shared" si="1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6" t="s">
        <v>2039</v>
      </c>
      <c r="R63" t="s">
        <v>2040</v>
      </c>
      <c r="S63" s="10">
        <f t="shared" si="0"/>
        <v>40595.25</v>
      </c>
      <c r="T63" s="11">
        <f t="shared" si="1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6" t="s">
        <v>2037</v>
      </c>
      <c r="R64" t="s">
        <v>2038</v>
      </c>
      <c r="S64" s="10">
        <f t="shared" si="0"/>
        <v>42160.208333333328</v>
      </c>
      <c r="T64" s="11">
        <f t="shared" si="1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6" t="s">
        <v>2039</v>
      </c>
      <c r="R65" t="s">
        <v>2040</v>
      </c>
      <c r="S65" s="10">
        <f t="shared" si="0"/>
        <v>42853.208333333328</v>
      </c>
      <c r="T65" s="11">
        <f t="shared" si="1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6" t="s">
        <v>2037</v>
      </c>
      <c r="R66" t="s">
        <v>2038</v>
      </c>
      <c r="S66" s="10">
        <f t="shared" si="0"/>
        <v>43283.208333333328</v>
      </c>
      <c r="T66" s="11">
        <f t="shared" si="1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6" t="s">
        <v>2039</v>
      </c>
      <c r="R67" t="s">
        <v>2040</v>
      </c>
      <c r="S67" s="10">
        <f t="shared" ref="S67:S130" si="4">(((L67/60)/60)/24)+DATE(1970,1,1)</f>
        <v>40570.25</v>
      </c>
      <c r="T67" s="11">
        <f t="shared" ref="T67:T130" si="5">(((M67/60)/60)/24)+DATE(1970,1,1)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ROUND(((E68/D68)*100), 0)</f>
        <v>45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6" t="s">
        <v>2039</v>
      </c>
      <c r="R68" t="s">
        <v>2040</v>
      </c>
      <c r="S68" s="10">
        <f t="shared" si="4"/>
        <v>42102.208333333328</v>
      </c>
      <c r="T68" s="11">
        <f t="shared" si="5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6" t="s">
        <v>2037</v>
      </c>
      <c r="R69" t="s">
        <v>2046</v>
      </c>
      <c r="S69" s="10">
        <f t="shared" si="4"/>
        <v>40203.25</v>
      </c>
      <c r="T69" s="11">
        <f t="shared" si="5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6" t="s">
        <v>2039</v>
      </c>
      <c r="R70" t="s">
        <v>2040</v>
      </c>
      <c r="S70" s="10">
        <f t="shared" si="4"/>
        <v>42943.208333333328</v>
      </c>
      <c r="T70" s="11">
        <f t="shared" si="5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6" t="s">
        <v>2039</v>
      </c>
      <c r="R71" t="s">
        <v>2040</v>
      </c>
      <c r="S71" s="10">
        <f t="shared" si="4"/>
        <v>40531.25</v>
      </c>
      <c r="T71" s="11">
        <f t="shared" si="5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6" t="s">
        <v>2039</v>
      </c>
      <c r="R72" t="s">
        <v>2040</v>
      </c>
      <c r="S72" s="10">
        <f t="shared" si="4"/>
        <v>40484.208333333336</v>
      </c>
      <c r="T72" s="11">
        <f t="shared" si="5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6" t="s">
        <v>2039</v>
      </c>
      <c r="R73" t="s">
        <v>2040</v>
      </c>
      <c r="S73" s="10">
        <f t="shared" si="4"/>
        <v>43799.25</v>
      </c>
      <c r="T73" s="11">
        <f t="shared" si="5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6" t="s">
        <v>2041</v>
      </c>
      <c r="R74" t="s">
        <v>2049</v>
      </c>
      <c r="S74" s="10">
        <f t="shared" si="4"/>
        <v>42186.208333333328</v>
      </c>
      <c r="T74" s="11">
        <f t="shared" si="5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6" t="s">
        <v>2035</v>
      </c>
      <c r="R75" t="s">
        <v>2058</v>
      </c>
      <c r="S75" s="10">
        <f t="shared" si="4"/>
        <v>42701.25</v>
      </c>
      <c r="T75" s="11">
        <f t="shared" si="5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6" t="s">
        <v>2035</v>
      </c>
      <c r="R76" t="s">
        <v>2057</v>
      </c>
      <c r="S76" s="10">
        <f t="shared" si="4"/>
        <v>42456.208333333328</v>
      </c>
      <c r="T76" s="11">
        <f t="shared" si="5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6" t="s">
        <v>2054</v>
      </c>
      <c r="R77" t="s">
        <v>2055</v>
      </c>
      <c r="S77" s="10">
        <f t="shared" si="4"/>
        <v>43296.208333333328</v>
      </c>
      <c r="T77" s="11">
        <f t="shared" si="5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6" t="s">
        <v>2039</v>
      </c>
      <c r="R78" t="s">
        <v>2040</v>
      </c>
      <c r="S78" s="10">
        <f t="shared" si="4"/>
        <v>42027.25</v>
      </c>
      <c r="T78" s="11">
        <f t="shared" si="5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6" t="s">
        <v>2041</v>
      </c>
      <c r="R79" t="s">
        <v>2049</v>
      </c>
      <c r="S79" s="10">
        <f t="shared" si="4"/>
        <v>40448.208333333336</v>
      </c>
      <c r="T79" s="11">
        <f t="shared" si="5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6" t="s">
        <v>2047</v>
      </c>
      <c r="R80" t="s">
        <v>2059</v>
      </c>
      <c r="S80" s="10">
        <f t="shared" si="4"/>
        <v>43206.208333333328</v>
      </c>
      <c r="T80" s="11">
        <f t="shared" si="5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6" t="s">
        <v>2039</v>
      </c>
      <c r="R81" t="s">
        <v>2040</v>
      </c>
      <c r="S81" s="10">
        <f t="shared" si="4"/>
        <v>43267.208333333328</v>
      </c>
      <c r="T81" s="11">
        <f t="shared" si="5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6" t="s">
        <v>2050</v>
      </c>
      <c r="R82" t="s">
        <v>2051</v>
      </c>
      <c r="S82" s="10">
        <f t="shared" si="4"/>
        <v>42976.208333333328</v>
      </c>
      <c r="T82" s="11">
        <f t="shared" si="5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6" t="s">
        <v>2035</v>
      </c>
      <c r="R83" t="s">
        <v>2036</v>
      </c>
      <c r="S83" s="10">
        <f t="shared" si="4"/>
        <v>43062.25</v>
      </c>
      <c r="T83" s="11">
        <f t="shared" si="5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6" t="s">
        <v>2050</v>
      </c>
      <c r="R84" t="s">
        <v>2051</v>
      </c>
      <c r="S84" s="10">
        <f t="shared" si="4"/>
        <v>43482.25</v>
      </c>
      <c r="T84" s="11">
        <f t="shared" si="5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6" t="s">
        <v>2035</v>
      </c>
      <c r="R85" t="s">
        <v>2043</v>
      </c>
      <c r="S85" s="10">
        <f t="shared" si="4"/>
        <v>42579.208333333328</v>
      </c>
      <c r="T85" s="11">
        <f t="shared" si="5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6" t="s">
        <v>2037</v>
      </c>
      <c r="R86" t="s">
        <v>2046</v>
      </c>
      <c r="S86" s="10">
        <f t="shared" si="4"/>
        <v>41118.208333333336</v>
      </c>
      <c r="T86" s="11">
        <f t="shared" si="5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6" t="s">
        <v>2035</v>
      </c>
      <c r="R87" t="s">
        <v>2045</v>
      </c>
      <c r="S87" s="10">
        <f t="shared" si="4"/>
        <v>40797.208333333336</v>
      </c>
      <c r="T87" s="11">
        <f t="shared" si="5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6" t="s">
        <v>2039</v>
      </c>
      <c r="R88" t="s">
        <v>2040</v>
      </c>
      <c r="S88" s="10">
        <f t="shared" si="4"/>
        <v>42128.208333333328</v>
      </c>
      <c r="T88" s="11">
        <f t="shared" si="5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6" t="s">
        <v>2035</v>
      </c>
      <c r="R89" t="s">
        <v>2036</v>
      </c>
      <c r="S89" s="10">
        <f t="shared" si="4"/>
        <v>40610.25</v>
      </c>
      <c r="T89" s="11">
        <f t="shared" si="5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6" t="s">
        <v>2047</v>
      </c>
      <c r="R90" t="s">
        <v>2059</v>
      </c>
      <c r="S90" s="10">
        <f t="shared" si="4"/>
        <v>42110.208333333328</v>
      </c>
      <c r="T90" s="11">
        <f t="shared" si="5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6" t="s">
        <v>2039</v>
      </c>
      <c r="R91" t="s">
        <v>2040</v>
      </c>
      <c r="S91" s="10">
        <f t="shared" si="4"/>
        <v>40283.208333333336</v>
      </c>
      <c r="T91" s="11">
        <f t="shared" si="5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6" t="s">
        <v>2039</v>
      </c>
      <c r="R92" t="s">
        <v>2040</v>
      </c>
      <c r="S92" s="10">
        <f t="shared" si="4"/>
        <v>42425.25</v>
      </c>
      <c r="T92" s="11">
        <f t="shared" si="5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6" t="s">
        <v>2047</v>
      </c>
      <c r="R93" t="s">
        <v>2059</v>
      </c>
      <c r="S93" s="10">
        <f t="shared" si="4"/>
        <v>42588.208333333328</v>
      </c>
      <c r="T93" s="11">
        <f t="shared" si="5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6" t="s">
        <v>2050</v>
      </c>
      <c r="R94" t="s">
        <v>2051</v>
      </c>
      <c r="S94" s="10">
        <f t="shared" si="4"/>
        <v>40352.208333333336</v>
      </c>
      <c r="T94" s="11">
        <f t="shared" si="5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6" t="s">
        <v>2039</v>
      </c>
      <c r="R95" t="s">
        <v>2040</v>
      </c>
      <c r="S95" s="10">
        <f t="shared" si="4"/>
        <v>41202.208333333336</v>
      </c>
      <c r="T95" s="11">
        <f t="shared" si="5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6" t="s">
        <v>2037</v>
      </c>
      <c r="R96" t="s">
        <v>2038</v>
      </c>
      <c r="S96" s="10">
        <f t="shared" si="4"/>
        <v>43562.208333333328</v>
      </c>
      <c r="T96" s="11">
        <f t="shared" si="5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6" t="s">
        <v>2041</v>
      </c>
      <c r="R97" t="s">
        <v>2042</v>
      </c>
      <c r="S97" s="10">
        <f t="shared" si="4"/>
        <v>43752.208333333328</v>
      </c>
      <c r="T97" s="11">
        <f t="shared" si="5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6" t="s">
        <v>2039</v>
      </c>
      <c r="R98" t="s">
        <v>2040</v>
      </c>
      <c r="S98" s="10">
        <f t="shared" si="4"/>
        <v>40612.25</v>
      </c>
      <c r="T98" s="11">
        <f t="shared" si="5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6" t="s">
        <v>2033</v>
      </c>
      <c r="R99" t="s">
        <v>2034</v>
      </c>
      <c r="S99" s="10">
        <f t="shared" si="4"/>
        <v>42180.208333333328</v>
      </c>
      <c r="T99" s="11">
        <f t="shared" si="5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6" t="s">
        <v>2050</v>
      </c>
      <c r="R100" t="s">
        <v>2051</v>
      </c>
      <c r="S100" s="10">
        <f t="shared" si="4"/>
        <v>42212.208333333328</v>
      </c>
      <c r="T100" s="11">
        <f t="shared" si="5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6" t="s">
        <v>2039</v>
      </c>
      <c r="R101" t="s">
        <v>2040</v>
      </c>
      <c r="S101" s="10">
        <f t="shared" si="4"/>
        <v>41968.25</v>
      </c>
      <c r="T101" s="11">
        <f t="shared" si="5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6" t="s">
        <v>2039</v>
      </c>
      <c r="R102" t="s">
        <v>2040</v>
      </c>
      <c r="S102" s="10">
        <f t="shared" si="4"/>
        <v>40835.208333333336</v>
      </c>
      <c r="T102" s="11">
        <f t="shared" si="5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6" t="s">
        <v>2035</v>
      </c>
      <c r="R103" t="s">
        <v>2043</v>
      </c>
      <c r="S103" s="10">
        <f t="shared" si="4"/>
        <v>42056.25</v>
      </c>
      <c r="T103" s="11">
        <f t="shared" si="5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6" t="s">
        <v>2037</v>
      </c>
      <c r="R104" t="s">
        <v>2046</v>
      </c>
      <c r="S104" s="10">
        <f t="shared" si="4"/>
        <v>43234.208333333328</v>
      </c>
      <c r="T104" s="11">
        <f t="shared" si="5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6" t="s">
        <v>2035</v>
      </c>
      <c r="R105" t="s">
        <v>2043</v>
      </c>
      <c r="S105" s="10">
        <f t="shared" si="4"/>
        <v>40475.208333333336</v>
      </c>
      <c r="T105" s="11">
        <f t="shared" si="5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6" t="s">
        <v>2035</v>
      </c>
      <c r="R106" t="s">
        <v>2045</v>
      </c>
      <c r="S106" s="10">
        <f t="shared" si="4"/>
        <v>42878.208333333328</v>
      </c>
      <c r="T106" s="11">
        <f t="shared" si="5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6" t="s">
        <v>2037</v>
      </c>
      <c r="R107" t="s">
        <v>2038</v>
      </c>
      <c r="S107" s="10">
        <f t="shared" si="4"/>
        <v>41366.208333333336</v>
      </c>
      <c r="T107" s="11">
        <f t="shared" si="5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6" t="s">
        <v>2039</v>
      </c>
      <c r="R108" t="s">
        <v>2040</v>
      </c>
      <c r="S108" s="10">
        <f t="shared" si="4"/>
        <v>43716.208333333328</v>
      </c>
      <c r="T108" s="11">
        <f t="shared" si="5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6" t="s">
        <v>2039</v>
      </c>
      <c r="R109" t="s">
        <v>2040</v>
      </c>
      <c r="S109" s="10">
        <f t="shared" si="4"/>
        <v>43213.208333333328</v>
      </c>
      <c r="T109" s="11">
        <f t="shared" si="5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6" t="s">
        <v>2041</v>
      </c>
      <c r="R110" t="s">
        <v>2042</v>
      </c>
      <c r="S110" s="10">
        <f t="shared" si="4"/>
        <v>41005.208333333336</v>
      </c>
      <c r="T110" s="11">
        <f t="shared" si="5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6" t="s">
        <v>2041</v>
      </c>
      <c r="R111" t="s">
        <v>2060</v>
      </c>
      <c r="S111" s="10">
        <f t="shared" si="4"/>
        <v>41651.25</v>
      </c>
      <c r="T111" s="11">
        <f t="shared" si="5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6" t="s">
        <v>2033</v>
      </c>
      <c r="R112" t="s">
        <v>2034</v>
      </c>
      <c r="S112" s="10">
        <f t="shared" si="4"/>
        <v>43354.208333333328</v>
      </c>
      <c r="T112" s="11">
        <f t="shared" si="5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6" t="s">
        <v>2047</v>
      </c>
      <c r="R113" t="s">
        <v>2056</v>
      </c>
      <c r="S113" s="10">
        <f t="shared" si="4"/>
        <v>41174.208333333336</v>
      </c>
      <c r="T113" s="11">
        <f t="shared" si="5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6" t="s">
        <v>2037</v>
      </c>
      <c r="R114" t="s">
        <v>2038</v>
      </c>
      <c r="S114" s="10">
        <f t="shared" si="4"/>
        <v>41875.208333333336</v>
      </c>
      <c r="T114" s="11">
        <f t="shared" si="5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6" t="s">
        <v>2033</v>
      </c>
      <c r="R115" t="s">
        <v>2034</v>
      </c>
      <c r="S115" s="10">
        <f t="shared" si="4"/>
        <v>42990.208333333328</v>
      </c>
      <c r="T115" s="11">
        <f t="shared" si="5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6" t="s">
        <v>2037</v>
      </c>
      <c r="R116" t="s">
        <v>2046</v>
      </c>
      <c r="S116" s="10">
        <f t="shared" si="4"/>
        <v>43564.208333333328</v>
      </c>
      <c r="T116" s="11">
        <f t="shared" si="5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6" t="s">
        <v>2047</v>
      </c>
      <c r="R117" t="s">
        <v>2053</v>
      </c>
      <c r="S117" s="10">
        <f t="shared" si="4"/>
        <v>43056.25</v>
      </c>
      <c r="T117" s="11">
        <f t="shared" si="5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6" t="s">
        <v>2039</v>
      </c>
      <c r="R118" t="s">
        <v>2040</v>
      </c>
      <c r="S118" s="10">
        <f t="shared" si="4"/>
        <v>42265.208333333328</v>
      </c>
      <c r="T118" s="11">
        <f t="shared" si="5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6" t="s">
        <v>2041</v>
      </c>
      <c r="R119" t="s">
        <v>2060</v>
      </c>
      <c r="S119" s="10">
        <f t="shared" si="4"/>
        <v>40808.208333333336</v>
      </c>
      <c r="T119" s="11">
        <f t="shared" si="5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6" t="s">
        <v>2054</v>
      </c>
      <c r="R120" t="s">
        <v>2055</v>
      </c>
      <c r="S120" s="10">
        <f t="shared" si="4"/>
        <v>41665.25</v>
      </c>
      <c r="T120" s="11">
        <f t="shared" si="5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6" t="s">
        <v>2041</v>
      </c>
      <c r="R121" t="s">
        <v>2042</v>
      </c>
      <c r="S121" s="10">
        <f t="shared" si="4"/>
        <v>41806.208333333336</v>
      </c>
      <c r="T121" s="11">
        <f t="shared" si="5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6" t="s">
        <v>2050</v>
      </c>
      <c r="R122" t="s">
        <v>2061</v>
      </c>
      <c r="S122" s="10">
        <f t="shared" si="4"/>
        <v>42111.208333333328</v>
      </c>
      <c r="T122" s="11">
        <f t="shared" si="5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6" t="s">
        <v>2050</v>
      </c>
      <c r="R123" t="s">
        <v>2051</v>
      </c>
      <c r="S123" s="10">
        <f t="shared" si="4"/>
        <v>41917.208333333336</v>
      </c>
      <c r="T123" s="11">
        <f t="shared" si="5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6" t="s">
        <v>2047</v>
      </c>
      <c r="R124" t="s">
        <v>2053</v>
      </c>
      <c r="S124" s="10">
        <f t="shared" si="4"/>
        <v>41970.25</v>
      </c>
      <c r="T124" s="11">
        <f t="shared" si="5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6" t="s">
        <v>2039</v>
      </c>
      <c r="R125" t="s">
        <v>2040</v>
      </c>
      <c r="S125" s="10">
        <f t="shared" si="4"/>
        <v>42332.25</v>
      </c>
      <c r="T125" s="11">
        <f t="shared" si="5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6" t="s">
        <v>2054</v>
      </c>
      <c r="R126" t="s">
        <v>2055</v>
      </c>
      <c r="S126" s="10">
        <f t="shared" si="4"/>
        <v>43598.208333333328</v>
      </c>
      <c r="T126" s="11">
        <f t="shared" si="5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6" t="s">
        <v>2039</v>
      </c>
      <c r="R127" t="s">
        <v>2040</v>
      </c>
      <c r="S127" s="10">
        <f t="shared" si="4"/>
        <v>43362.208333333328</v>
      </c>
      <c r="T127" s="11">
        <f t="shared" si="5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6" t="s">
        <v>2039</v>
      </c>
      <c r="R128" t="s">
        <v>2040</v>
      </c>
      <c r="S128" s="10">
        <f t="shared" si="4"/>
        <v>42596.208333333328</v>
      </c>
      <c r="T128" s="11">
        <f t="shared" si="5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6" t="s">
        <v>2039</v>
      </c>
      <c r="R129" t="s">
        <v>2040</v>
      </c>
      <c r="S129" s="10">
        <f t="shared" si="4"/>
        <v>40310.208333333336</v>
      </c>
      <c r="T129" s="11">
        <f t="shared" si="5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6" t="s">
        <v>2035</v>
      </c>
      <c r="R130" t="s">
        <v>2036</v>
      </c>
      <c r="S130" s="10">
        <f t="shared" si="4"/>
        <v>40417.208333333336</v>
      </c>
      <c r="T130" s="11">
        <f t="shared" si="5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6" t="s">
        <v>2033</v>
      </c>
      <c r="R131" t="s">
        <v>2034</v>
      </c>
      <c r="S131" s="10">
        <f t="shared" ref="S131:S194" si="8">(((L131/60)/60)/24)+DATE(1970,1,1)</f>
        <v>42038.25</v>
      </c>
      <c r="T131" s="11">
        <f t="shared" ref="T131:T194" si="9">(((M131/60)/60)/24)+DATE(1970,1,1)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ROUND(((E132/D132)*100), 0)</f>
        <v>155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6" t="s">
        <v>2041</v>
      </c>
      <c r="R132" t="s">
        <v>2044</v>
      </c>
      <c r="S132" s="10">
        <f t="shared" si="8"/>
        <v>40842.208333333336</v>
      </c>
      <c r="T132" s="11">
        <f t="shared" si="9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6" t="s">
        <v>2037</v>
      </c>
      <c r="R133" t="s">
        <v>2038</v>
      </c>
      <c r="S133" s="10">
        <f t="shared" si="8"/>
        <v>41607.25</v>
      </c>
      <c r="T133" s="11">
        <f t="shared" si="9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6" t="s">
        <v>2039</v>
      </c>
      <c r="R134" t="s">
        <v>2040</v>
      </c>
      <c r="S134" s="10">
        <f t="shared" si="8"/>
        <v>43112.25</v>
      </c>
      <c r="T134" s="11">
        <f t="shared" si="9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6" t="s">
        <v>2035</v>
      </c>
      <c r="R135" t="s">
        <v>2062</v>
      </c>
      <c r="S135" s="10">
        <f t="shared" si="8"/>
        <v>40767.208333333336</v>
      </c>
      <c r="T135" s="11">
        <f t="shared" si="9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6" t="s">
        <v>2041</v>
      </c>
      <c r="R136" t="s">
        <v>2042</v>
      </c>
      <c r="S136" s="10">
        <f t="shared" si="8"/>
        <v>40713.208333333336</v>
      </c>
      <c r="T136" s="11">
        <f t="shared" si="9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6" t="s">
        <v>2039</v>
      </c>
      <c r="R137" t="s">
        <v>2040</v>
      </c>
      <c r="S137" s="10">
        <f t="shared" si="8"/>
        <v>41340.25</v>
      </c>
      <c r="T137" s="11">
        <f t="shared" si="9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6" t="s">
        <v>2041</v>
      </c>
      <c r="R138" t="s">
        <v>2044</v>
      </c>
      <c r="S138" s="10">
        <f t="shared" si="8"/>
        <v>41797.208333333336</v>
      </c>
      <c r="T138" s="11">
        <f t="shared" si="9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6" t="s">
        <v>2047</v>
      </c>
      <c r="R139" t="s">
        <v>2048</v>
      </c>
      <c r="S139" s="10">
        <f t="shared" si="8"/>
        <v>40457.208333333336</v>
      </c>
      <c r="T139" s="11">
        <f t="shared" si="9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6" t="s">
        <v>2050</v>
      </c>
      <c r="R140" t="s">
        <v>2061</v>
      </c>
      <c r="S140" s="10">
        <f t="shared" si="8"/>
        <v>41180.208333333336</v>
      </c>
      <c r="T140" s="11">
        <f t="shared" si="9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6" t="s">
        <v>2037</v>
      </c>
      <c r="R141" t="s">
        <v>2046</v>
      </c>
      <c r="S141" s="10">
        <f t="shared" si="8"/>
        <v>42115.208333333328</v>
      </c>
      <c r="T141" s="11">
        <f t="shared" si="9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6" t="s">
        <v>2041</v>
      </c>
      <c r="R142" t="s">
        <v>2042</v>
      </c>
      <c r="S142" s="10">
        <f t="shared" si="8"/>
        <v>43156.25</v>
      </c>
      <c r="T142" s="11">
        <f t="shared" si="9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6" t="s">
        <v>2037</v>
      </c>
      <c r="R143" t="s">
        <v>2038</v>
      </c>
      <c r="S143" s="10">
        <f t="shared" si="8"/>
        <v>42167.208333333328</v>
      </c>
      <c r="T143" s="11">
        <f t="shared" si="9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6" t="s">
        <v>2037</v>
      </c>
      <c r="R144" t="s">
        <v>2038</v>
      </c>
      <c r="S144" s="10">
        <f t="shared" si="8"/>
        <v>41005.208333333336</v>
      </c>
      <c r="T144" s="11">
        <f t="shared" si="9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6" t="s">
        <v>2035</v>
      </c>
      <c r="R145" t="s">
        <v>2045</v>
      </c>
      <c r="S145" s="10">
        <f t="shared" si="8"/>
        <v>40357.208333333336</v>
      </c>
      <c r="T145" s="11">
        <f t="shared" si="9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6" t="s">
        <v>2039</v>
      </c>
      <c r="R146" t="s">
        <v>2040</v>
      </c>
      <c r="S146" s="10">
        <f t="shared" si="8"/>
        <v>43633.208333333328</v>
      </c>
      <c r="T146" s="11">
        <f t="shared" si="9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6" t="s">
        <v>2037</v>
      </c>
      <c r="R147" t="s">
        <v>2046</v>
      </c>
      <c r="S147" s="10">
        <f t="shared" si="8"/>
        <v>41889.208333333336</v>
      </c>
      <c r="T147" s="11">
        <f t="shared" si="9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6" t="s">
        <v>2039</v>
      </c>
      <c r="R148" t="s">
        <v>2040</v>
      </c>
      <c r="S148" s="10">
        <f t="shared" si="8"/>
        <v>40855.25</v>
      </c>
      <c r="T148" s="11">
        <f t="shared" si="9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6" t="s">
        <v>2039</v>
      </c>
      <c r="R149" t="s">
        <v>2040</v>
      </c>
      <c r="S149" s="10">
        <f t="shared" si="8"/>
        <v>42534.208333333328</v>
      </c>
      <c r="T149" s="11">
        <f t="shared" si="9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6" t="s">
        <v>2037</v>
      </c>
      <c r="R150" t="s">
        <v>2046</v>
      </c>
      <c r="S150" s="10">
        <f t="shared" si="8"/>
        <v>42941.208333333328</v>
      </c>
      <c r="T150" s="11">
        <f t="shared" si="9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6" t="s">
        <v>2035</v>
      </c>
      <c r="R151" t="s">
        <v>2045</v>
      </c>
      <c r="S151" s="10">
        <f t="shared" si="8"/>
        <v>41275.25</v>
      </c>
      <c r="T151" s="11">
        <f t="shared" si="9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6" t="s">
        <v>2035</v>
      </c>
      <c r="R152" t="s">
        <v>2036</v>
      </c>
      <c r="S152" s="10">
        <f t="shared" si="8"/>
        <v>43450.25</v>
      </c>
      <c r="T152" s="11">
        <f t="shared" si="9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6" t="s">
        <v>2035</v>
      </c>
      <c r="R153" t="s">
        <v>2043</v>
      </c>
      <c r="S153" s="10">
        <f t="shared" si="8"/>
        <v>41799.208333333336</v>
      </c>
      <c r="T153" s="11">
        <f t="shared" si="9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6" t="s">
        <v>2035</v>
      </c>
      <c r="R154" t="s">
        <v>2045</v>
      </c>
      <c r="S154" s="10">
        <f t="shared" si="8"/>
        <v>42783.25</v>
      </c>
      <c r="T154" s="11">
        <f t="shared" si="9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6" t="s">
        <v>2039</v>
      </c>
      <c r="R155" t="s">
        <v>2040</v>
      </c>
      <c r="S155" s="10">
        <f t="shared" si="8"/>
        <v>41201.208333333336</v>
      </c>
      <c r="T155" s="11">
        <f t="shared" si="9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6" t="s">
        <v>2035</v>
      </c>
      <c r="R156" t="s">
        <v>2045</v>
      </c>
      <c r="S156" s="10">
        <f t="shared" si="8"/>
        <v>42502.208333333328</v>
      </c>
      <c r="T156" s="11">
        <f t="shared" si="9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6" t="s">
        <v>2039</v>
      </c>
      <c r="R157" t="s">
        <v>2040</v>
      </c>
      <c r="S157" s="10">
        <f t="shared" si="8"/>
        <v>40262.208333333336</v>
      </c>
      <c r="T157" s="11">
        <f t="shared" si="9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6" t="s">
        <v>2035</v>
      </c>
      <c r="R158" t="s">
        <v>2036</v>
      </c>
      <c r="S158" s="10">
        <f t="shared" si="8"/>
        <v>43743.208333333328</v>
      </c>
      <c r="T158" s="11">
        <f t="shared" si="9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6" t="s">
        <v>2054</v>
      </c>
      <c r="R159" t="s">
        <v>2055</v>
      </c>
      <c r="S159" s="10">
        <f t="shared" si="8"/>
        <v>41638.25</v>
      </c>
      <c r="T159" s="11">
        <f t="shared" si="9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6" t="s">
        <v>2035</v>
      </c>
      <c r="R160" t="s">
        <v>2036</v>
      </c>
      <c r="S160" s="10">
        <f t="shared" si="8"/>
        <v>42346.25</v>
      </c>
      <c r="T160" s="11">
        <f t="shared" si="9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6" t="s">
        <v>2039</v>
      </c>
      <c r="R161" t="s">
        <v>2040</v>
      </c>
      <c r="S161" s="10">
        <f t="shared" si="8"/>
        <v>43551.208333333328</v>
      </c>
      <c r="T161" s="11">
        <f t="shared" si="9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6" t="s">
        <v>2037</v>
      </c>
      <c r="R162" t="s">
        <v>2046</v>
      </c>
      <c r="S162" s="10">
        <f t="shared" si="8"/>
        <v>43582.208333333328</v>
      </c>
      <c r="T162" s="11">
        <f t="shared" si="9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6" t="s">
        <v>2037</v>
      </c>
      <c r="R163" t="s">
        <v>2038</v>
      </c>
      <c r="S163" s="10">
        <f t="shared" si="8"/>
        <v>42270.208333333328</v>
      </c>
      <c r="T163" s="11">
        <f t="shared" si="9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6" t="s">
        <v>2035</v>
      </c>
      <c r="R164" t="s">
        <v>2036</v>
      </c>
      <c r="S164" s="10">
        <f t="shared" si="8"/>
        <v>43442.25</v>
      </c>
      <c r="T164" s="11">
        <f t="shared" si="9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6" t="s">
        <v>2054</v>
      </c>
      <c r="R165" t="s">
        <v>2055</v>
      </c>
      <c r="S165" s="10">
        <f t="shared" si="8"/>
        <v>43028.208333333328</v>
      </c>
      <c r="T165" s="11">
        <f t="shared" si="9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6" t="s">
        <v>2039</v>
      </c>
      <c r="R166" t="s">
        <v>2040</v>
      </c>
      <c r="S166" s="10">
        <f t="shared" si="8"/>
        <v>43016.208333333328</v>
      </c>
      <c r="T166" s="11">
        <f t="shared" si="9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6" t="s">
        <v>2037</v>
      </c>
      <c r="R167" t="s">
        <v>2038</v>
      </c>
      <c r="S167" s="10">
        <f t="shared" si="8"/>
        <v>42948.208333333328</v>
      </c>
      <c r="T167" s="11">
        <f t="shared" si="9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6" t="s">
        <v>2054</v>
      </c>
      <c r="R168" t="s">
        <v>2055</v>
      </c>
      <c r="S168" s="10">
        <f t="shared" si="8"/>
        <v>40534.25</v>
      </c>
      <c r="T168" s="11">
        <f t="shared" si="9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6" t="s">
        <v>2039</v>
      </c>
      <c r="R169" t="s">
        <v>2040</v>
      </c>
      <c r="S169" s="10">
        <f t="shared" si="8"/>
        <v>41435.208333333336</v>
      </c>
      <c r="T169" s="11">
        <f t="shared" si="9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6" t="s">
        <v>2035</v>
      </c>
      <c r="R170" t="s">
        <v>2045</v>
      </c>
      <c r="S170" s="10">
        <f t="shared" si="8"/>
        <v>43518.25</v>
      </c>
      <c r="T170" s="11">
        <f t="shared" si="9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6" t="s">
        <v>2041</v>
      </c>
      <c r="R171" t="s">
        <v>2052</v>
      </c>
      <c r="S171" s="10">
        <f t="shared" si="8"/>
        <v>41077.208333333336</v>
      </c>
      <c r="T171" s="11">
        <f t="shared" si="9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6" t="s">
        <v>2035</v>
      </c>
      <c r="R172" t="s">
        <v>2045</v>
      </c>
      <c r="S172" s="10">
        <f t="shared" si="8"/>
        <v>42950.208333333328</v>
      </c>
      <c r="T172" s="11">
        <f t="shared" si="9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6" t="s">
        <v>2047</v>
      </c>
      <c r="R173" t="s">
        <v>2059</v>
      </c>
      <c r="S173" s="10">
        <f t="shared" si="8"/>
        <v>41718.208333333336</v>
      </c>
      <c r="T173" s="11">
        <f t="shared" si="9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6" t="s">
        <v>2041</v>
      </c>
      <c r="R174" t="s">
        <v>2042</v>
      </c>
      <c r="S174" s="10">
        <f t="shared" si="8"/>
        <v>41839.208333333336</v>
      </c>
      <c r="T174" s="11">
        <f t="shared" si="9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6" t="s">
        <v>2039</v>
      </c>
      <c r="R175" t="s">
        <v>2040</v>
      </c>
      <c r="S175" s="10">
        <f t="shared" si="8"/>
        <v>41412.208333333336</v>
      </c>
      <c r="T175" s="11">
        <f t="shared" si="9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6" t="s">
        <v>2037</v>
      </c>
      <c r="R176" t="s">
        <v>2046</v>
      </c>
      <c r="S176" s="10">
        <f t="shared" si="8"/>
        <v>42282.208333333328</v>
      </c>
      <c r="T176" s="11">
        <f t="shared" si="9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6" t="s">
        <v>2039</v>
      </c>
      <c r="R177" t="s">
        <v>2040</v>
      </c>
      <c r="S177" s="10">
        <f t="shared" si="8"/>
        <v>42613.208333333328</v>
      </c>
      <c r="T177" s="11">
        <f t="shared" si="9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6" t="s">
        <v>2039</v>
      </c>
      <c r="R178" t="s">
        <v>2040</v>
      </c>
      <c r="S178" s="10">
        <f t="shared" si="8"/>
        <v>42616.208333333328</v>
      </c>
      <c r="T178" s="11">
        <f t="shared" si="9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6" t="s">
        <v>2039</v>
      </c>
      <c r="R179" t="s">
        <v>2040</v>
      </c>
      <c r="S179" s="10">
        <f t="shared" si="8"/>
        <v>40497.25</v>
      </c>
      <c r="T179" s="11">
        <f t="shared" si="9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6" t="s">
        <v>2033</v>
      </c>
      <c r="R180" t="s">
        <v>2034</v>
      </c>
      <c r="S180" s="10">
        <f t="shared" si="8"/>
        <v>42999.208333333328</v>
      </c>
      <c r="T180" s="11">
        <f t="shared" si="9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6" t="s">
        <v>2039</v>
      </c>
      <c r="R181" t="s">
        <v>2040</v>
      </c>
      <c r="S181" s="10">
        <f t="shared" si="8"/>
        <v>41350.208333333336</v>
      </c>
      <c r="T181" s="11">
        <f t="shared" si="9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6" t="s">
        <v>2037</v>
      </c>
      <c r="R182" t="s">
        <v>2046</v>
      </c>
      <c r="S182" s="10">
        <f t="shared" si="8"/>
        <v>40259.208333333336</v>
      </c>
      <c r="T182" s="11">
        <f t="shared" si="9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6" t="s">
        <v>2037</v>
      </c>
      <c r="R183" t="s">
        <v>2038</v>
      </c>
      <c r="S183" s="10">
        <f t="shared" si="8"/>
        <v>43012.208333333328</v>
      </c>
      <c r="T183" s="11">
        <f t="shared" si="9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6" t="s">
        <v>2039</v>
      </c>
      <c r="R184" t="s">
        <v>2040</v>
      </c>
      <c r="S184" s="10">
        <f t="shared" si="8"/>
        <v>43631.208333333328</v>
      </c>
      <c r="T184" s="11">
        <f t="shared" si="9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6" t="s">
        <v>2035</v>
      </c>
      <c r="R185" t="s">
        <v>2036</v>
      </c>
      <c r="S185" s="10">
        <f t="shared" si="8"/>
        <v>40430.208333333336</v>
      </c>
      <c r="T185" s="11">
        <f t="shared" si="9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6" t="s">
        <v>2039</v>
      </c>
      <c r="R186" t="s">
        <v>2040</v>
      </c>
      <c r="S186" s="10">
        <f t="shared" si="8"/>
        <v>43588.208333333328</v>
      </c>
      <c r="T186" s="11">
        <f t="shared" si="9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6" t="s">
        <v>2041</v>
      </c>
      <c r="R187" t="s">
        <v>2060</v>
      </c>
      <c r="S187" s="10">
        <f t="shared" si="8"/>
        <v>43233.208333333328</v>
      </c>
      <c r="T187" s="11">
        <f t="shared" si="9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6" t="s">
        <v>2039</v>
      </c>
      <c r="R188" t="s">
        <v>2040</v>
      </c>
      <c r="S188" s="10">
        <f t="shared" si="8"/>
        <v>41782.208333333336</v>
      </c>
      <c r="T188" s="11">
        <f t="shared" si="9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6" t="s">
        <v>2041</v>
      </c>
      <c r="R189" t="s">
        <v>2052</v>
      </c>
      <c r="S189" s="10">
        <f t="shared" si="8"/>
        <v>41328.25</v>
      </c>
      <c r="T189" s="11">
        <f t="shared" si="9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6" t="s">
        <v>2039</v>
      </c>
      <c r="R190" t="s">
        <v>2040</v>
      </c>
      <c r="S190" s="10">
        <f t="shared" si="8"/>
        <v>41975.25</v>
      </c>
      <c r="T190" s="11">
        <f t="shared" si="9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6" t="s">
        <v>2039</v>
      </c>
      <c r="R191" t="s">
        <v>2040</v>
      </c>
      <c r="S191" s="10">
        <f t="shared" si="8"/>
        <v>42433.25</v>
      </c>
      <c r="T191" s="11">
        <f t="shared" si="9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6" t="s">
        <v>2039</v>
      </c>
      <c r="R192" t="s">
        <v>2040</v>
      </c>
      <c r="S192" s="10">
        <f t="shared" si="8"/>
        <v>41429.208333333336</v>
      </c>
      <c r="T192" s="11">
        <f t="shared" si="9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6" t="s">
        <v>2039</v>
      </c>
      <c r="R193" t="s">
        <v>2040</v>
      </c>
      <c r="S193" s="10">
        <f t="shared" si="8"/>
        <v>43536.208333333328</v>
      </c>
      <c r="T193" s="11">
        <f t="shared" si="9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6" t="s">
        <v>2035</v>
      </c>
      <c r="R194" t="s">
        <v>2036</v>
      </c>
      <c r="S194" s="10">
        <f t="shared" si="8"/>
        <v>41817.208333333336</v>
      </c>
      <c r="T194" s="11">
        <f t="shared" si="9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6" t="s">
        <v>2035</v>
      </c>
      <c r="R195" t="s">
        <v>2045</v>
      </c>
      <c r="S195" s="10">
        <f t="shared" ref="S195:S258" si="12">(((L195/60)/60)/24)+DATE(1970,1,1)</f>
        <v>43198.208333333328</v>
      </c>
      <c r="T195" s="11">
        <f t="shared" ref="T195:T258" si="13">(((M195/60)/60)/24)+DATE(1970,1,1)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ROUND(((E196/D196)*100), 0)</f>
        <v>123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6" t="s">
        <v>2035</v>
      </c>
      <c r="R196" t="s">
        <v>2057</v>
      </c>
      <c r="S196" s="10">
        <f t="shared" si="12"/>
        <v>42261.208333333328</v>
      </c>
      <c r="T196" s="11">
        <f t="shared" si="13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6" t="s">
        <v>2035</v>
      </c>
      <c r="R197" t="s">
        <v>2043</v>
      </c>
      <c r="S197" s="10">
        <f t="shared" si="12"/>
        <v>43310.208333333328</v>
      </c>
      <c r="T197" s="11">
        <f t="shared" si="13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6" t="s">
        <v>2037</v>
      </c>
      <c r="R198" t="s">
        <v>2046</v>
      </c>
      <c r="S198" s="10">
        <f t="shared" si="12"/>
        <v>42616.208333333328</v>
      </c>
      <c r="T198" s="11">
        <f t="shared" si="13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6" t="s">
        <v>2041</v>
      </c>
      <c r="R199" t="s">
        <v>2044</v>
      </c>
      <c r="S199" s="10">
        <f t="shared" si="12"/>
        <v>42909.208333333328</v>
      </c>
      <c r="T199" s="11">
        <f t="shared" si="13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6" t="s">
        <v>2035</v>
      </c>
      <c r="R200" t="s">
        <v>2043</v>
      </c>
      <c r="S200" s="10">
        <f t="shared" si="12"/>
        <v>40396.208333333336</v>
      </c>
      <c r="T200" s="11">
        <f t="shared" si="13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6" t="s">
        <v>2035</v>
      </c>
      <c r="R201" t="s">
        <v>2036</v>
      </c>
      <c r="S201" s="10">
        <f t="shared" si="12"/>
        <v>42192.208333333328</v>
      </c>
      <c r="T201" s="11">
        <f t="shared" si="13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6" t="s">
        <v>2039</v>
      </c>
      <c r="R202" t="s">
        <v>2040</v>
      </c>
      <c r="S202" s="10">
        <f t="shared" si="12"/>
        <v>40262.208333333336</v>
      </c>
      <c r="T202" s="11">
        <f t="shared" si="13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6" t="s">
        <v>2037</v>
      </c>
      <c r="R203" t="s">
        <v>2038</v>
      </c>
      <c r="S203" s="10">
        <f t="shared" si="12"/>
        <v>41845.208333333336</v>
      </c>
      <c r="T203" s="11">
        <f t="shared" si="13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6" t="s">
        <v>2033</v>
      </c>
      <c r="R204" t="s">
        <v>2034</v>
      </c>
      <c r="S204" s="10">
        <f t="shared" si="12"/>
        <v>40818.208333333336</v>
      </c>
      <c r="T204" s="11">
        <f t="shared" si="13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6" t="s">
        <v>2039</v>
      </c>
      <c r="R205" t="s">
        <v>2040</v>
      </c>
      <c r="S205" s="10">
        <f t="shared" si="12"/>
        <v>42752.25</v>
      </c>
      <c r="T205" s="11">
        <f t="shared" si="13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6" t="s">
        <v>2035</v>
      </c>
      <c r="R206" t="s">
        <v>2058</v>
      </c>
      <c r="S206" s="10">
        <f t="shared" si="12"/>
        <v>40636.208333333336</v>
      </c>
      <c r="T206" s="11">
        <f t="shared" si="13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6" t="s">
        <v>2039</v>
      </c>
      <c r="R207" t="s">
        <v>2040</v>
      </c>
      <c r="S207" s="10">
        <f t="shared" si="12"/>
        <v>43390.208333333328</v>
      </c>
      <c r="T207" s="11">
        <f t="shared" si="13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6" t="s">
        <v>2047</v>
      </c>
      <c r="R208" t="s">
        <v>2053</v>
      </c>
      <c r="S208" s="10">
        <f t="shared" si="12"/>
        <v>40236.25</v>
      </c>
      <c r="T208" s="11">
        <f t="shared" si="13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6" t="s">
        <v>2035</v>
      </c>
      <c r="R209" t="s">
        <v>2036</v>
      </c>
      <c r="S209" s="10">
        <f t="shared" si="12"/>
        <v>43340.208333333328</v>
      </c>
      <c r="T209" s="11">
        <f t="shared" si="13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6" t="s">
        <v>2041</v>
      </c>
      <c r="R210" t="s">
        <v>2042</v>
      </c>
      <c r="S210" s="10">
        <f t="shared" si="12"/>
        <v>43048.25</v>
      </c>
      <c r="T210" s="11">
        <f t="shared" si="13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6" t="s">
        <v>2041</v>
      </c>
      <c r="R211" t="s">
        <v>2042</v>
      </c>
      <c r="S211" s="10">
        <f t="shared" si="12"/>
        <v>42496.208333333328</v>
      </c>
      <c r="T211" s="11">
        <f t="shared" si="13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6" t="s">
        <v>2041</v>
      </c>
      <c r="R212" t="s">
        <v>2063</v>
      </c>
      <c r="S212" s="10">
        <f t="shared" si="12"/>
        <v>42797.25</v>
      </c>
      <c r="T212" s="11">
        <f t="shared" si="13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6" t="s">
        <v>2039</v>
      </c>
      <c r="R213" t="s">
        <v>2040</v>
      </c>
      <c r="S213" s="10">
        <f t="shared" si="12"/>
        <v>41513.208333333336</v>
      </c>
      <c r="T213" s="11">
        <f t="shared" si="13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6" t="s">
        <v>2039</v>
      </c>
      <c r="R214" t="s">
        <v>2040</v>
      </c>
      <c r="S214" s="10">
        <f t="shared" si="12"/>
        <v>43814.25</v>
      </c>
      <c r="T214" s="11">
        <f t="shared" si="13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6" t="s">
        <v>2035</v>
      </c>
      <c r="R215" t="s">
        <v>2045</v>
      </c>
      <c r="S215" s="10">
        <f t="shared" si="12"/>
        <v>40488.208333333336</v>
      </c>
      <c r="T215" s="11">
        <f t="shared" si="13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6" t="s">
        <v>2035</v>
      </c>
      <c r="R216" t="s">
        <v>2036</v>
      </c>
      <c r="S216" s="10">
        <f t="shared" si="12"/>
        <v>40409.208333333336</v>
      </c>
      <c r="T216" s="11">
        <f t="shared" si="13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6" t="s">
        <v>2039</v>
      </c>
      <c r="R217" t="s">
        <v>2040</v>
      </c>
      <c r="S217" s="10">
        <f t="shared" si="12"/>
        <v>43509.25</v>
      </c>
      <c r="T217" s="11">
        <f t="shared" si="13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6" t="s">
        <v>2039</v>
      </c>
      <c r="R218" t="s">
        <v>2040</v>
      </c>
      <c r="S218" s="10">
        <f t="shared" si="12"/>
        <v>40869.25</v>
      </c>
      <c r="T218" s="11">
        <f t="shared" si="13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6" t="s">
        <v>2041</v>
      </c>
      <c r="R219" t="s">
        <v>2063</v>
      </c>
      <c r="S219" s="10">
        <f t="shared" si="12"/>
        <v>43583.208333333328</v>
      </c>
      <c r="T219" s="11">
        <f t="shared" si="13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6" t="s">
        <v>2041</v>
      </c>
      <c r="R220" t="s">
        <v>2052</v>
      </c>
      <c r="S220" s="10">
        <f t="shared" si="12"/>
        <v>40858.25</v>
      </c>
      <c r="T220" s="11">
        <f t="shared" si="13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6" t="s">
        <v>2041</v>
      </c>
      <c r="R221" t="s">
        <v>2049</v>
      </c>
      <c r="S221" s="10">
        <f t="shared" si="12"/>
        <v>41137.208333333336</v>
      </c>
      <c r="T221" s="11">
        <f t="shared" si="13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6" t="s">
        <v>2039</v>
      </c>
      <c r="R222" t="s">
        <v>2040</v>
      </c>
      <c r="S222" s="10">
        <f t="shared" si="12"/>
        <v>40725.208333333336</v>
      </c>
      <c r="T222" s="11">
        <f t="shared" si="13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6" t="s">
        <v>2033</v>
      </c>
      <c r="R223" t="s">
        <v>2034</v>
      </c>
      <c r="S223" s="10">
        <f t="shared" si="12"/>
        <v>41081.208333333336</v>
      </c>
      <c r="T223" s="11">
        <f t="shared" si="13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6" t="s">
        <v>2054</v>
      </c>
      <c r="R224" t="s">
        <v>2055</v>
      </c>
      <c r="S224" s="10">
        <f t="shared" si="12"/>
        <v>41914.208333333336</v>
      </c>
      <c r="T224" s="11">
        <f t="shared" si="13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6" t="s">
        <v>2039</v>
      </c>
      <c r="R225" t="s">
        <v>2040</v>
      </c>
      <c r="S225" s="10">
        <f t="shared" si="12"/>
        <v>42445.208333333328</v>
      </c>
      <c r="T225" s="11">
        <f t="shared" si="13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6" t="s">
        <v>2041</v>
      </c>
      <c r="R226" t="s">
        <v>2063</v>
      </c>
      <c r="S226" s="10">
        <f t="shared" si="12"/>
        <v>41906.208333333336</v>
      </c>
      <c r="T226" s="11">
        <f t="shared" si="13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6" t="s">
        <v>2035</v>
      </c>
      <c r="R227" t="s">
        <v>2036</v>
      </c>
      <c r="S227" s="10">
        <f t="shared" si="12"/>
        <v>41762.208333333336</v>
      </c>
      <c r="T227" s="11">
        <f t="shared" si="13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6" t="s">
        <v>2054</v>
      </c>
      <c r="R228" t="s">
        <v>2055</v>
      </c>
      <c r="S228" s="10">
        <f t="shared" si="12"/>
        <v>40276.208333333336</v>
      </c>
      <c r="T228" s="11">
        <f t="shared" si="13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6" t="s">
        <v>2050</v>
      </c>
      <c r="R229" t="s">
        <v>2061</v>
      </c>
      <c r="S229" s="10">
        <f t="shared" si="12"/>
        <v>42139.208333333328</v>
      </c>
      <c r="T229" s="11">
        <f t="shared" si="13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6" t="s">
        <v>2041</v>
      </c>
      <c r="R230" t="s">
        <v>2049</v>
      </c>
      <c r="S230" s="10">
        <f t="shared" si="12"/>
        <v>42613.208333333328</v>
      </c>
      <c r="T230" s="11">
        <f t="shared" si="13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6" t="s">
        <v>2050</v>
      </c>
      <c r="R231" t="s">
        <v>2061</v>
      </c>
      <c r="S231" s="10">
        <f t="shared" si="12"/>
        <v>42887.208333333328</v>
      </c>
      <c r="T231" s="11">
        <f t="shared" si="13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6" t="s">
        <v>2050</v>
      </c>
      <c r="R232" t="s">
        <v>2051</v>
      </c>
      <c r="S232" s="10">
        <f t="shared" si="12"/>
        <v>43805.25</v>
      </c>
      <c r="T232" s="11">
        <f t="shared" si="13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6" t="s">
        <v>2039</v>
      </c>
      <c r="R233" t="s">
        <v>2040</v>
      </c>
      <c r="S233" s="10">
        <f t="shared" si="12"/>
        <v>41415.208333333336</v>
      </c>
      <c r="T233" s="11">
        <f t="shared" si="13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6" t="s">
        <v>2039</v>
      </c>
      <c r="R234" t="s">
        <v>2040</v>
      </c>
      <c r="S234" s="10">
        <f t="shared" si="12"/>
        <v>42576.208333333328</v>
      </c>
      <c r="T234" s="11">
        <f t="shared" si="13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6" t="s">
        <v>2041</v>
      </c>
      <c r="R235" t="s">
        <v>2049</v>
      </c>
      <c r="S235" s="10">
        <f t="shared" si="12"/>
        <v>40706.208333333336</v>
      </c>
      <c r="T235" s="11">
        <f t="shared" si="13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6" t="s">
        <v>2050</v>
      </c>
      <c r="R236" t="s">
        <v>2051</v>
      </c>
      <c r="S236" s="10">
        <f t="shared" si="12"/>
        <v>42969.208333333328</v>
      </c>
      <c r="T236" s="11">
        <f t="shared" si="13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6" t="s">
        <v>2041</v>
      </c>
      <c r="R237" t="s">
        <v>2049</v>
      </c>
      <c r="S237" s="10">
        <f t="shared" si="12"/>
        <v>42779.25</v>
      </c>
      <c r="T237" s="11">
        <f t="shared" si="13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6" t="s">
        <v>2035</v>
      </c>
      <c r="R238" t="s">
        <v>2036</v>
      </c>
      <c r="S238" s="10">
        <f t="shared" si="12"/>
        <v>43641.208333333328</v>
      </c>
      <c r="T238" s="11">
        <f t="shared" si="13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6" t="s">
        <v>2041</v>
      </c>
      <c r="R239" t="s">
        <v>2049</v>
      </c>
      <c r="S239" s="10">
        <f t="shared" si="12"/>
        <v>41754.208333333336</v>
      </c>
      <c r="T239" s="11">
        <f t="shared" si="13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6" t="s">
        <v>2039</v>
      </c>
      <c r="R240" t="s">
        <v>2040</v>
      </c>
      <c r="S240" s="10">
        <f t="shared" si="12"/>
        <v>43083.25</v>
      </c>
      <c r="T240" s="11">
        <f t="shared" si="13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6" t="s">
        <v>2037</v>
      </c>
      <c r="R241" t="s">
        <v>2046</v>
      </c>
      <c r="S241" s="10">
        <f t="shared" si="12"/>
        <v>42245.208333333328</v>
      </c>
      <c r="T241" s="11">
        <f t="shared" si="13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6" t="s">
        <v>2039</v>
      </c>
      <c r="R242" t="s">
        <v>2040</v>
      </c>
      <c r="S242" s="10">
        <f t="shared" si="12"/>
        <v>40396.208333333336</v>
      </c>
      <c r="T242" s="11">
        <f t="shared" si="13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6" t="s">
        <v>2047</v>
      </c>
      <c r="R243" t="s">
        <v>2048</v>
      </c>
      <c r="S243" s="10">
        <f t="shared" si="12"/>
        <v>41742.208333333336</v>
      </c>
      <c r="T243" s="11">
        <f t="shared" si="13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6" t="s">
        <v>2035</v>
      </c>
      <c r="R244" t="s">
        <v>2036</v>
      </c>
      <c r="S244" s="10">
        <f t="shared" si="12"/>
        <v>42865.208333333328</v>
      </c>
      <c r="T244" s="11">
        <f t="shared" si="13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6" t="s">
        <v>2039</v>
      </c>
      <c r="R245" t="s">
        <v>2040</v>
      </c>
      <c r="S245" s="10">
        <f t="shared" si="12"/>
        <v>43163.25</v>
      </c>
      <c r="T245" s="11">
        <f t="shared" si="13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6" t="s">
        <v>2039</v>
      </c>
      <c r="R246" t="s">
        <v>2040</v>
      </c>
      <c r="S246" s="10">
        <f t="shared" si="12"/>
        <v>41834.208333333336</v>
      </c>
      <c r="T246" s="11">
        <f t="shared" si="13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6" t="s">
        <v>2039</v>
      </c>
      <c r="R247" t="s">
        <v>2040</v>
      </c>
      <c r="S247" s="10">
        <f t="shared" si="12"/>
        <v>41736.208333333336</v>
      </c>
      <c r="T247" s="11">
        <f t="shared" si="13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6" t="s">
        <v>2037</v>
      </c>
      <c r="R248" t="s">
        <v>2038</v>
      </c>
      <c r="S248" s="10">
        <f t="shared" si="12"/>
        <v>41491.208333333336</v>
      </c>
      <c r="T248" s="11">
        <f t="shared" si="13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6" t="s">
        <v>2047</v>
      </c>
      <c r="R249" t="s">
        <v>2053</v>
      </c>
      <c r="S249" s="10">
        <f t="shared" si="12"/>
        <v>42726.25</v>
      </c>
      <c r="T249" s="11">
        <f t="shared" si="13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6" t="s">
        <v>2050</v>
      </c>
      <c r="R250" t="s">
        <v>2061</v>
      </c>
      <c r="S250" s="10">
        <f t="shared" si="12"/>
        <v>42004.25</v>
      </c>
      <c r="T250" s="11">
        <f t="shared" si="13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6" t="s">
        <v>2047</v>
      </c>
      <c r="R251" t="s">
        <v>2059</v>
      </c>
      <c r="S251" s="10">
        <f t="shared" si="12"/>
        <v>42006.25</v>
      </c>
      <c r="T251" s="11">
        <f t="shared" si="13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6" t="s">
        <v>2035</v>
      </c>
      <c r="R252" t="s">
        <v>2036</v>
      </c>
      <c r="S252" s="10">
        <f t="shared" si="12"/>
        <v>40203.25</v>
      </c>
      <c r="T252" s="11">
        <f t="shared" si="13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6" t="s">
        <v>2039</v>
      </c>
      <c r="R253" t="s">
        <v>2040</v>
      </c>
      <c r="S253" s="10">
        <f t="shared" si="12"/>
        <v>41252.25</v>
      </c>
      <c r="T253" s="11">
        <f t="shared" si="13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6" t="s">
        <v>2039</v>
      </c>
      <c r="R254" t="s">
        <v>2040</v>
      </c>
      <c r="S254" s="10">
        <f t="shared" si="12"/>
        <v>41572.208333333336</v>
      </c>
      <c r="T254" s="11">
        <f t="shared" si="13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6" t="s">
        <v>2041</v>
      </c>
      <c r="R255" t="s">
        <v>2044</v>
      </c>
      <c r="S255" s="10">
        <f t="shared" si="12"/>
        <v>40641.208333333336</v>
      </c>
      <c r="T255" s="11">
        <f t="shared" si="13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6" t="s">
        <v>2047</v>
      </c>
      <c r="R256" t="s">
        <v>2048</v>
      </c>
      <c r="S256" s="10">
        <f t="shared" si="12"/>
        <v>42787.25</v>
      </c>
      <c r="T256" s="11">
        <f t="shared" si="13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6" t="s">
        <v>2035</v>
      </c>
      <c r="R257" t="s">
        <v>2036</v>
      </c>
      <c r="S257" s="10">
        <f t="shared" si="12"/>
        <v>40590.25</v>
      </c>
      <c r="T257" s="11">
        <f t="shared" si="13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6" t="s">
        <v>2035</v>
      </c>
      <c r="R258" t="s">
        <v>2036</v>
      </c>
      <c r="S258" s="10">
        <f t="shared" si="12"/>
        <v>42393.25</v>
      </c>
      <c r="T258" s="11">
        <f t="shared" si="13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6" t="s">
        <v>2039</v>
      </c>
      <c r="R259" t="s">
        <v>2040</v>
      </c>
      <c r="S259" s="10">
        <f t="shared" ref="S259:S322" si="16">(((L259/60)/60)/24)+DATE(1970,1,1)</f>
        <v>41338.25</v>
      </c>
      <c r="T259" s="11">
        <f t="shared" ref="T259:T322" si="17">(((M259/60)/60)/24)+DATE(1970,1,1)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ROUND(((E260/D260)*100), 0)</f>
        <v>268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6" t="s">
        <v>2039</v>
      </c>
      <c r="R260" t="s">
        <v>2040</v>
      </c>
      <c r="S260" s="10">
        <f t="shared" si="16"/>
        <v>42712.25</v>
      </c>
      <c r="T260" s="11">
        <f t="shared" si="17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6" t="s">
        <v>2054</v>
      </c>
      <c r="R261" t="s">
        <v>2055</v>
      </c>
      <c r="S261" s="10">
        <f t="shared" si="16"/>
        <v>41251.25</v>
      </c>
      <c r="T261" s="11">
        <f t="shared" si="17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6" t="s">
        <v>2035</v>
      </c>
      <c r="R262" t="s">
        <v>2036</v>
      </c>
      <c r="S262" s="10">
        <f t="shared" si="16"/>
        <v>41180.208333333336</v>
      </c>
      <c r="T262" s="11">
        <f t="shared" si="17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6" t="s">
        <v>2035</v>
      </c>
      <c r="R263" t="s">
        <v>2036</v>
      </c>
      <c r="S263" s="10">
        <f t="shared" si="16"/>
        <v>40415.208333333336</v>
      </c>
      <c r="T263" s="11">
        <f t="shared" si="17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6" t="s">
        <v>2035</v>
      </c>
      <c r="R264" t="s">
        <v>2045</v>
      </c>
      <c r="S264" s="10">
        <f t="shared" si="16"/>
        <v>40638.208333333336</v>
      </c>
      <c r="T264" s="11">
        <f t="shared" si="17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6" t="s">
        <v>2054</v>
      </c>
      <c r="R265" t="s">
        <v>2055</v>
      </c>
      <c r="S265" s="10">
        <f t="shared" si="16"/>
        <v>40187.25</v>
      </c>
      <c r="T265" s="11">
        <f t="shared" si="17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6" t="s">
        <v>2039</v>
      </c>
      <c r="R266" t="s">
        <v>2040</v>
      </c>
      <c r="S266" s="10">
        <f t="shared" si="16"/>
        <v>41317.25</v>
      </c>
      <c r="T266" s="11">
        <f t="shared" si="17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6" t="s">
        <v>2039</v>
      </c>
      <c r="R267" t="s">
        <v>2040</v>
      </c>
      <c r="S267" s="10">
        <f t="shared" si="16"/>
        <v>42372.25</v>
      </c>
      <c r="T267" s="11">
        <f t="shared" si="17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6" t="s">
        <v>2035</v>
      </c>
      <c r="R268" t="s">
        <v>2058</v>
      </c>
      <c r="S268" s="10">
        <f t="shared" si="16"/>
        <v>41950.25</v>
      </c>
      <c r="T268" s="11">
        <f t="shared" si="17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6" t="s">
        <v>2039</v>
      </c>
      <c r="R269" t="s">
        <v>2040</v>
      </c>
      <c r="S269" s="10">
        <f t="shared" si="16"/>
        <v>41206.208333333336</v>
      </c>
      <c r="T269" s="11">
        <f t="shared" si="17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6" t="s">
        <v>2041</v>
      </c>
      <c r="R270" t="s">
        <v>2042</v>
      </c>
      <c r="S270" s="10">
        <f t="shared" si="16"/>
        <v>41186.208333333336</v>
      </c>
      <c r="T270" s="11">
        <f t="shared" si="17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6" t="s">
        <v>2041</v>
      </c>
      <c r="R271" t="s">
        <v>2060</v>
      </c>
      <c r="S271" s="10">
        <f t="shared" si="16"/>
        <v>43496.25</v>
      </c>
      <c r="T271" s="11">
        <f t="shared" si="17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6" t="s">
        <v>2050</v>
      </c>
      <c r="R272" t="s">
        <v>2051</v>
      </c>
      <c r="S272" s="10">
        <f t="shared" si="16"/>
        <v>40514.25</v>
      </c>
      <c r="T272" s="11">
        <f t="shared" si="17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6" t="s">
        <v>2054</v>
      </c>
      <c r="R273" t="s">
        <v>2055</v>
      </c>
      <c r="S273" s="10">
        <f t="shared" si="16"/>
        <v>42345.25</v>
      </c>
      <c r="T273" s="11">
        <f t="shared" si="17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6" t="s">
        <v>2039</v>
      </c>
      <c r="R274" t="s">
        <v>2040</v>
      </c>
      <c r="S274" s="10">
        <f t="shared" si="16"/>
        <v>43656.208333333328</v>
      </c>
      <c r="T274" s="11">
        <f t="shared" si="17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6" t="s">
        <v>2039</v>
      </c>
      <c r="R275" t="s">
        <v>2040</v>
      </c>
      <c r="S275" s="10">
        <f t="shared" si="16"/>
        <v>42995.208333333328</v>
      </c>
      <c r="T275" s="11">
        <f t="shared" si="17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6" t="s">
        <v>2039</v>
      </c>
      <c r="R276" t="s">
        <v>2040</v>
      </c>
      <c r="S276" s="10">
        <f t="shared" si="16"/>
        <v>43045.25</v>
      </c>
      <c r="T276" s="11">
        <f t="shared" si="17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6" t="s">
        <v>2047</v>
      </c>
      <c r="R277" t="s">
        <v>2059</v>
      </c>
      <c r="S277" s="10">
        <f t="shared" si="16"/>
        <v>43561.208333333328</v>
      </c>
      <c r="T277" s="11">
        <f t="shared" si="17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6" t="s">
        <v>2050</v>
      </c>
      <c r="R278" t="s">
        <v>2051</v>
      </c>
      <c r="S278" s="10">
        <f t="shared" si="16"/>
        <v>41018.208333333336</v>
      </c>
      <c r="T278" s="11">
        <f t="shared" si="17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6" t="s">
        <v>2039</v>
      </c>
      <c r="R279" t="s">
        <v>2040</v>
      </c>
      <c r="S279" s="10">
        <f t="shared" si="16"/>
        <v>40378.208333333336</v>
      </c>
      <c r="T279" s="11">
        <f t="shared" si="17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6" t="s">
        <v>2037</v>
      </c>
      <c r="R280" t="s">
        <v>2038</v>
      </c>
      <c r="S280" s="10">
        <f t="shared" si="16"/>
        <v>41239.25</v>
      </c>
      <c r="T280" s="11">
        <f t="shared" si="17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6" t="s">
        <v>2039</v>
      </c>
      <c r="R281" t="s">
        <v>2040</v>
      </c>
      <c r="S281" s="10">
        <f t="shared" si="16"/>
        <v>43346.208333333328</v>
      </c>
      <c r="T281" s="11">
        <f t="shared" si="17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6" t="s">
        <v>2041</v>
      </c>
      <c r="R282" t="s">
        <v>2049</v>
      </c>
      <c r="S282" s="10">
        <f t="shared" si="16"/>
        <v>43060.25</v>
      </c>
      <c r="T282" s="11">
        <f t="shared" si="17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6" t="s">
        <v>2039</v>
      </c>
      <c r="R283" t="s">
        <v>2040</v>
      </c>
      <c r="S283" s="10">
        <f t="shared" si="16"/>
        <v>40979.25</v>
      </c>
      <c r="T283" s="11">
        <f t="shared" si="17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6" t="s">
        <v>2041</v>
      </c>
      <c r="R284" t="s">
        <v>2060</v>
      </c>
      <c r="S284" s="10">
        <f t="shared" si="16"/>
        <v>42701.25</v>
      </c>
      <c r="T284" s="11">
        <f t="shared" si="17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6" t="s">
        <v>2035</v>
      </c>
      <c r="R285" t="s">
        <v>2036</v>
      </c>
      <c r="S285" s="10">
        <f t="shared" si="16"/>
        <v>42520.208333333328</v>
      </c>
      <c r="T285" s="11">
        <f t="shared" si="17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6" t="s">
        <v>2037</v>
      </c>
      <c r="R286" t="s">
        <v>2038</v>
      </c>
      <c r="S286" s="10">
        <f t="shared" si="16"/>
        <v>41030.208333333336</v>
      </c>
      <c r="T286" s="11">
        <f t="shared" si="17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6" t="s">
        <v>2039</v>
      </c>
      <c r="R287" t="s">
        <v>2040</v>
      </c>
      <c r="S287" s="10">
        <f t="shared" si="16"/>
        <v>42623.208333333328</v>
      </c>
      <c r="T287" s="11">
        <f t="shared" si="17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6" t="s">
        <v>2039</v>
      </c>
      <c r="R288" t="s">
        <v>2040</v>
      </c>
      <c r="S288" s="10">
        <f t="shared" si="16"/>
        <v>42697.25</v>
      </c>
      <c r="T288" s="11">
        <f t="shared" si="17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6" t="s">
        <v>2035</v>
      </c>
      <c r="R289" t="s">
        <v>2043</v>
      </c>
      <c r="S289" s="10">
        <f t="shared" si="16"/>
        <v>42122.208333333328</v>
      </c>
      <c r="T289" s="11">
        <f t="shared" si="17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6" t="s">
        <v>2035</v>
      </c>
      <c r="R290" t="s">
        <v>2057</v>
      </c>
      <c r="S290" s="10">
        <f t="shared" si="16"/>
        <v>40982.208333333336</v>
      </c>
      <c r="T290" s="11">
        <f t="shared" si="17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6" t="s">
        <v>2039</v>
      </c>
      <c r="R291" t="s">
        <v>2040</v>
      </c>
      <c r="S291" s="10">
        <f t="shared" si="16"/>
        <v>42219.208333333328</v>
      </c>
      <c r="T291" s="11">
        <f t="shared" si="17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6" t="s">
        <v>2041</v>
      </c>
      <c r="R292" t="s">
        <v>2042</v>
      </c>
      <c r="S292" s="10">
        <f t="shared" si="16"/>
        <v>41404.208333333336</v>
      </c>
      <c r="T292" s="11">
        <f t="shared" si="17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6" t="s">
        <v>2037</v>
      </c>
      <c r="R293" t="s">
        <v>2038</v>
      </c>
      <c r="S293" s="10">
        <f t="shared" si="16"/>
        <v>40831.208333333336</v>
      </c>
      <c r="T293" s="11">
        <f t="shared" si="17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6" t="s">
        <v>2033</v>
      </c>
      <c r="R294" t="s">
        <v>2034</v>
      </c>
      <c r="S294" s="10">
        <f t="shared" si="16"/>
        <v>40984.208333333336</v>
      </c>
      <c r="T294" s="11">
        <f t="shared" si="17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6" t="s">
        <v>2039</v>
      </c>
      <c r="R295" t="s">
        <v>2040</v>
      </c>
      <c r="S295" s="10">
        <f t="shared" si="16"/>
        <v>40456.208333333336</v>
      </c>
      <c r="T295" s="11">
        <f t="shared" si="17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6" t="s">
        <v>2039</v>
      </c>
      <c r="R296" t="s">
        <v>2040</v>
      </c>
      <c r="S296" s="10">
        <f t="shared" si="16"/>
        <v>43399.208333333328</v>
      </c>
      <c r="T296" s="11">
        <f t="shared" si="17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6" t="s">
        <v>2039</v>
      </c>
      <c r="R297" t="s">
        <v>2040</v>
      </c>
      <c r="S297" s="10">
        <f t="shared" si="16"/>
        <v>41562.208333333336</v>
      </c>
      <c r="T297" s="11">
        <f t="shared" si="17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6" t="s">
        <v>2039</v>
      </c>
      <c r="R298" t="s">
        <v>2040</v>
      </c>
      <c r="S298" s="10">
        <f t="shared" si="16"/>
        <v>43493.25</v>
      </c>
      <c r="T298" s="11">
        <f t="shared" si="17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6" t="s">
        <v>2039</v>
      </c>
      <c r="R299" t="s">
        <v>2040</v>
      </c>
      <c r="S299" s="10">
        <f t="shared" si="16"/>
        <v>41653.25</v>
      </c>
      <c r="T299" s="11">
        <f t="shared" si="17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6" t="s">
        <v>2035</v>
      </c>
      <c r="R300" t="s">
        <v>2036</v>
      </c>
      <c r="S300" s="10">
        <f t="shared" si="16"/>
        <v>42426.25</v>
      </c>
      <c r="T300" s="11">
        <f t="shared" si="17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6" t="s">
        <v>2033</v>
      </c>
      <c r="R301" t="s">
        <v>2034</v>
      </c>
      <c r="S301" s="10">
        <f t="shared" si="16"/>
        <v>42432.25</v>
      </c>
      <c r="T301" s="11">
        <f t="shared" si="17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6" t="s">
        <v>2047</v>
      </c>
      <c r="R302" t="s">
        <v>2048</v>
      </c>
      <c r="S302" s="10">
        <f t="shared" si="16"/>
        <v>42977.208333333328</v>
      </c>
      <c r="T302" s="11">
        <f t="shared" si="17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6" t="s">
        <v>2041</v>
      </c>
      <c r="R303" t="s">
        <v>2042</v>
      </c>
      <c r="S303" s="10">
        <f t="shared" si="16"/>
        <v>42061.25</v>
      </c>
      <c r="T303" s="11">
        <f t="shared" si="17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6" t="s">
        <v>2039</v>
      </c>
      <c r="R304" t="s">
        <v>2040</v>
      </c>
      <c r="S304" s="10">
        <f t="shared" si="16"/>
        <v>43345.208333333328</v>
      </c>
      <c r="T304" s="11">
        <f t="shared" si="17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6" t="s">
        <v>2035</v>
      </c>
      <c r="R305" t="s">
        <v>2045</v>
      </c>
      <c r="S305" s="10">
        <f t="shared" si="16"/>
        <v>42376.25</v>
      </c>
      <c r="T305" s="11">
        <f t="shared" si="17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6" t="s">
        <v>2041</v>
      </c>
      <c r="R306" t="s">
        <v>2042</v>
      </c>
      <c r="S306" s="10">
        <f t="shared" si="16"/>
        <v>42589.208333333328</v>
      </c>
      <c r="T306" s="11">
        <f t="shared" si="17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6" t="s">
        <v>2039</v>
      </c>
      <c r="R307" t="s">
        <v>2040</v>
      </c>
      <c r="S307" s="10">
        <f t="shared" si="16"/>
        <v>42448.208333333328</v>
      </c>
      <c r="T307" s="11">
        <f t="shared" si="17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6" t="s">
        <v>2039</v>
      </c>
      <c r="R308" t="s">
        <v>2040</v>
      </c>
      <c r="S308" s="10">
        <f t="shared" si="16"/>
        <v>42930.208333333328</v>
      </c>
      <c r="T308" s="11">
        <f t="shared" si="17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6" t="s">
        <v>2047</v>
      </c>
      <c r="R309" t="s">
        <v>2053</v>
      </c>
      <c r="S309" s="10">
        <f t="shared" si="16"/>
        <v>41066.208333333336</v>
      </c>
      <c r="T309" s="11">
        <f t="shared" si="17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6" t="s">
        <v>2039</v>
      </c>
      <c r="R310" t="s">
        <v>2040</v>
      </c>
      <c r="S310" s="10">
        <f t="shared" si="16"/>
        <v>40651.208333333336</v>
      </c>
      <c r="T310" s="11">
        <f t="shared" si="17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6" t="s">
        <v>2035</v>
      </c>
      <c r="R311" t="s">
        <v>2045</v>
      </c>
      <c r="S311" s="10">
        <f t="shared" si="16"/>
        <v>40807.208333333336</v>
      </c>
      <c r="T311" s="11">
        <f t="shared" si="17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6" t="s">
        <v>2050</v>
      </c>
      <c r="R312" t="s">
        <v>2051</v>
      </c>
      <c r="S312" s="10">
        <f t="shared" si="16"/>
        <v>40277.208333333336</v>
      </c>
      <c r="T312" s="11">
        <f t="shared" si="17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6" t="s">
        <v>2039</v>
      </c>
      <c r="R313" t="s">
        <v>2040</v>
      </c>
      <c r="S313" s="10">
        <f t="shared" si="16"/>
        <v>40590.25</v>
      </c>
      <c r="T313" s="11">
        <f t="shared" si="17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6" t="s">
        <v>2039</v>
      </c>
      <c r="R314" t="s">
        <v>2040</v>
      </c>
      <c r="S314" s="10">
        <f t="shared" si="16"/>
        <v>41572.208333333336</v>
      </c>
      <c r="T314" s="11">
        <f t="shared" si="17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6" t="s">
        <v>2035</v>
      </c>
      <c r="R315" t="s">
        <v>2036</v>
      </c>
      <c r="S315" s="10">
        <f t="shared" si="16"/>
        <v>40966.25</v>
      </c>
      <c r="T315" s="11">
        <f t="shared" si="17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6" t="s">
        <v>2041</v>
      </c>
      <c r="R316" t="s">
        <v>2042</v>
      </c>
      <c r="S316" s="10">
        <f t="shared" si="16"/>
        <v>43536.208333333328</v>
      </c>
      <c r="T316" s="11">
        <f t="shared" si="17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6" t="s">
        <v>2039</v>
      </c>
      <c r="R317" t="s">
        <v>2040</v>
      </c>
      <c r="S317" s="10">
        <f t="shared" si="16"/>
        <v>41783.208333333336</v>
      </c>
      <c r="T317" s="11">
        <f t="shared" si="17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6" t="s">
        <v>2033</v>
      </c>
      <c r="R318" t="s">
        <v>2034</v>
      </c>
      <c r="S318" s="10">
        <f t="shared" si="16"/>
        <v>43788.25</v>
      </c>
      <c r="T318" s="11">
        <f t="shared" si="17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6" t="s">
        <v>2039</v>
      </c>
      <c r="R319" t="s">
        <v>2040</v>
      </c>
      <c r="S319" s="10">
        <f t="shared" si="16"/>
        <v>42869.208333333328</v>
      </c>
      <c r="T319" s="11">
        <f t="shared" si="17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6" t="s">
        <v>2035</v>
      </c>
      <c r="R320" t="s">
        <v>2036</v>
      </c>
      <c r="S320" s="10">
        <f t="shared" si="16"/>
        <v>41684.25</v>
      </c>
      <c r="T320" s="11">
        <f t="shared" si="17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6" t="s">
        <v>2037</v>
      </c>
      <c r="R321" t="s">
        <v>2038</v>
      </c>
      <c r="S321" s="10">
        <f t="shared" si="16"/>
        <v>40402.208333333336</v>
      </c>
      <c r="T321" s="11">
        <f t="shared" si="17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6" t="s">
        <v>2047</v>
      </c>
      <c r="R322" t="s">
        <v>2053</v>
      </c>
      <c r="S322" s="10">
        <f t="shared" si="16"/>
        <v>40673.208333333336</v>
      </c>
      <c r="T322" s="11">
        <f t="shared" si="17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6" t="s">
        <v>2041</v>
      </c>
      <c r="R323" t="s">
        <v>2052</v>
      </c>
      <c r="S323" s="10">
        <f t="shared" ref="S323:S386" si="20">(((L323/60)/60)/24)+DATE(1970,1,1)</f>
        <v>40634.208333333336</v>
      </c>
      <c r="T323" s="11">
        <f t="shared" ref="T323:T386" si="21">(((M323/60)/60)/24)+DATE(1970,1,1)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ROUND(((E324/D324)*100), 0)</f>
        <v>167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6" t="s">
        <v>2039</v>
      </c>
      <c r="R324" t="s">
        <v>2040</v>
      </c>
      <c r="S324" s="10">
        <f t="shared" si="20"/>
        <v>40507.25</v>
      </c>
      <c r="T324" s="11">
        <f t="shared" si="21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6" t="s">
        <v>2041</v>
      </c>
      <c r="R325" t="s">
        <v>2042</v>
      </c>
      <c r="S325" s="10">
        <f t="shared" si="20"/>
        <v>41725.208333333336</v>
      </c>
      <c r="T325" s="11">
        <f t="shared" si="21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6" t="s">
        <v>2039</v>
      </c>
      <c r="R326" t="s">
        <v>2040</v>
      </c>
      <c r="S326" s="10">
        <f t="shared" si="20"/>
        <v>42176.208333333328</v>
      </c>
      <c r="T326" s="11">
        <f t="shared" si="21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6" t="s">
        <v>2039</v>
      </c>
      <c r="R327" t="s">
        <v>2040</v>
      </c>
      <c r="S327" s="10">
        <f t="shared" si="20"/>
        <v>43267.208333333328</v>
      </c>
      <c r="T327" s="11">
        <f t="shared" si="21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6" t="s">
        <v>2041</v>
      </c>
      <c r="R328" t="s">
        <v>2049</v>
      </c>
      <c r="S328" s="10">
        <f t="shared" si="20"/>
        <v>42364.25</v>
      </c>
      <c r="T328" s="11">
        <f t="shared" si="21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6" t="s">
        <v>2039</v>
      </c>
      <c r="R329" t="s">
        <v>2040</v>
      </c>
      <c r="S329" s="10">
        <f t="shared" si="20"/>
        <v>43705.208333333328</v>
      </c>
      <c r="T329" s="11">
        <f t="shared" si="21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6" t="s">
        <v>2035</v>
      </c>
      <c r="R330" t="s">
        <v>2036</v>
      </c>
      <c r="S330" s="10">
        <f t="shared" si="20"/>
        <v>43434.25</v>
      </c>
      <c r="T330" s="11">
        <f t="shared" si="21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6" t="s">
        <v>2050</v>
      </c>
      <c r="R331" t="s">
        <v>2051</v>
      </c>
      <c r="S331" s="10">
        <f t="shared" si="20"/>
        <v>42716.25</v>
      </c>
      <c r="T331" s="11">
        <f t="shared" si="21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6" t="s">
        <v>2041</v>
      </c>
      <c r="R332" t="s">
        <v>2042</v>
      </c>
      <c r="S332" s="10">
        <f t="shared" si="20"/>
        <v>43077.25</v>
      </c>
      <c r="T332" s="11">
        <f t="shared" si="21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6" t="s">
        <v>2033</v>
      </c>
      <c r="R333" t="s">
        <v>2034</v>
      </c>
      <c r="S333" s="10">
        <f t="shared" si="20"/>
        <v>40896.25</v>
      </c>
      <c r="T333" s="11">
        <f t="shared" si="21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6" t="s">
        <v>2037</v>
      </c>
      <c r="R334" t="s">
        <v>2046</v>
      </c>
      <c r="S334" s="10">
        <f t="shared" si="20"/>
        <v>41361.208333333336</v>
      </c>
      <c r="T334" s="11">
        <f t="shared" si="21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6" t="s">
        <v>2039</v>
      </c>
      <c r="R335" t="s">
        <v>2040</v>
      </c>
      <c r="S335" s="10">
        <f t="shared" si="20"/>
        <v>43424.25</v>
      </c>
      <c r="T335" s="11">
        <f t="shared" si="21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6" t="s">
        <v>2035</v>
      </c>
      <c r="R336" t="s">
        <v>2036</v>
      </c>
      <c r="S336" s="10">
        <f t="shared" si="20"/>
        <v>43110.25</v>
      </c>
      <c r="T336" s="11">
        <f t="shared" si="21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6" t="s">
        <v>2035</v>
      </c>
      <c r="R337" t="s">
        <v>2036</v>
      </c>
      <c r="S337" s="10">
        <f t="shared" si="20"/>
        <v>43784.25</v>
      </c>
      <c r="T337" s="11">
        <f t="shared" si="21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6" t="s">
        <v>2035</v>
      </c>
      <c r="R338" t="s">
        <v>2036</v>
      </c>
      <c r="S338" s="10">
        <f t="shared" si="20"/>
        <v>40527.25</v>
      </c>
      <c r="T338" s="11">
        <f t="shared" si="21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6" t="s">
        <v>2039</v>
      </c>
      <c r="R339" t="s">
        <v>2040</v>
      </c>
      <c r="S339" s="10">
        <f t="shared" si="20"/>
        <v>43780.25</v>
      </c>
      <c r="T339" s="11">
        <f t="shared" si="21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6" t="s">
        <v>2039</v>
      </c>
      <c r="R340" t="s">
        <v>2040</v>
      </c>
      <c r="S340" s="10">
        <f t="shared" si="20"/>
        <v>40821.208333333336</v>
      </c>
      <c r="T340" s="11">
        <f t="shared" si="21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6" t="s">
        <v>2039</v>
      </c>
      <c r="R341" t="s">
        <v>2040</v>
      </c>
      <c r="S341" s="10">
        <f t="shared" si="20"/>
        <v>42949.208333333328</v>
      </c>
      <c r="T341" s="11">
        <f t="shared" si="21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6" t="s">
        <v>2054</v>
      </c>
      <c r="R342" t="s">
        <v>2055</v>
      </c>
      <c r="S342" s="10">
        <f t="shared" si="20"/>
        <v>40889.25</v>
      </c>
      <c r="T342" s="11">
        <f t="shared" si="21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6" t="s">
        <v>2035</v>
      </c>
      <c r="R343" t="s">
        <v>2045</v>
      </c>
      <c r="S343" s="10">
        <f t="shared" si="20"/>
        <v>42244.208333333328</v>
      </c>
      <c r="T343" s="11">
        <f t="shared" si="21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6" t="s">
        <v>2039</v>
      </c>
      <c r="R344" t="s">
        <v>2040</v>
      </c>
      <c r="S344" s="10">
        <f t="shared" si="20"/>
        <v>41475.208333333336</v>
      </c>
      <c r="T344" s="11">
        <f t="shared" si="21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6" t="s">
        <v>2039</v>
      </c>
      <c r="R345" t="s">
        <v>2040</v>
      </c>
      <c r="S345" s="10">
        <f t="shared" si="20"/>
        <v>41597.25</v>
      </c>
      <c r="T345" s="11">
        <f t="shared" si="21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6" t="s">
        <v>2050</v>
      </c>
      <c r="R346" t="s">
        <v>2051</v>
      </c>
      <c r="S346" s="10">
        <f t="shared" si="20"/>
        <v>43122.25</v>
      </c>
      <c r="T346" s="11">
        <f t="shared" si="21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6" t="s">
        <v>2041</v>
      </c>
      <c r="R347" t="s">
        <v>2044</v>
      </c>
      <c r="S347" s="10">
        <f t="shared" si="20"/>
        <v>42194.208333333328</v>
      </c>
      <c r="T347" s="11">
        <f t="shared" si="21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6" t="s">
        <v>2035</v>
      </c>
      <c r="R348" t="s">
        <v>2045</v>
      </c>
      <c r="S348" s="10">
        <f t="shared" si="20"/>
        <v>42971.208333333328</v>
      </c>
      <c r="T348" s="11">
        <f t="shared" si="21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6" t="s">
        <v>2037</v>
      </c>
      <c r="R349" t="s">
        <v>2038</v>
      </c>
      <c r="S349" s="10">
        <f t="shared" si="20"/>
        <v>42046.25</v>
      </c>
      <c r="T349" s="11">
        <f t="shared" si="21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6" t="s">
        <v>2033</v>
      </c>
      <c r="R350" t="s">
        <v>2034</v>
      </c>
      <c r="S350" s="10">
        <f t="shared" si="20"/>
        <v>42782.25</v>
      </c>
      <c r="T350" s="11">
        <f t="shared" si="21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6" t="s">
        <v>2039</v>
      </c>
      <c r="R351" t="s">
        <v>2040</v>
      </c>
      <c r="S351" s="10">
        <f t="shared" si="20"/>
        <v>42930.208333333328</v>
      </c>
      <c r="T351" s="11">
        <f t="shared" si="21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6" t="s">
        <v>2035</v>
      </c>
      <c r="R352" t="s">
        <v>2058</v>
      </c>
      <c r="S352" s="10">
        <f t="shared" si="20"/>
        <v>42144.208333333328</v>
      </c>
      <c r="T352" s="11">
        <f t="shared" si="21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6" t="s">
        <v>2035</v>
      </c>
      <c r="R353" t="s">
        <v>2036</v>
      </c>
      <c r="S353" s="10">
        <f t="shared" si="20"/>
        <v>42240.208333333328</v>
      </c>
      <c r="T353" s="11">
        <f t="shared" si="21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6" t="s">
        <v>2039</v>
      </c>
      <c r="R354" t="s">
        <v>2040</v>
      </c>
      <c r="S354" s="10">
        <f t="shared" si="20"/>
        <v>42315.25</v>
      </c>
      <c r="T354" s="11">
        <f t="shared" si="21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6" t="s">
        <v>2039</v>
      </c>
      <c r="R355" t="s">
        <v>2040</v>
      </c>
      <c r="S355" s="10">
        <f t="shared" si="20"/>
        <v>43651.208333333328</v>
      </c>
      <c r="T355" s="11">
        <f t="shared" si="21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6" t="s">
        <v>2041</v>
      </c>
      <c r="R356" t="s">
        <v>2042</v>
      </c>
      <c r="S356" s="10">
        <f t="shared" si="20"/>
        <v>41520.208333333336</v>
      </c>
      <c r="T356" s="11">
        <f t="shared" si="21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6" t="s">
        <v>2037</v>
      </c>
      <c r="R357" t="s">
        <v>2046</v>
      </c>
      <c r="S357" s="10">
        <f t="shared" si="20"/>
        <v>42757.25</v>
      </c>
      <c r="T357" s="11">
        <f t="shared" si="21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6" t="s">
        <v>2039</v>
      </c>
      <c r="R358" t="s">
        <v>2040</v>
      </c>
      <c r="S358" s="10">
        <f t="shared" si="20"/>
        <v>40922.25</v>
      </c>
      <c r="T358" s="11">
        <f t="shared" si="21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6" t="s">
        <v>2050</v>
      </c>
      <c r="R359" t="s">
        <v>2051</v>
      </c>
      <c r="S359" s="10">
        <f t="shared" si="20"/>
        <v>42250.208333333328</v>
      </c>
      <c r="T359" s="11">
        <f t="shared" si="21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6" t="s">
        <v>2054</v>
      </c>
      <c r="R360" t="s">
        <v>2055</v>
      </c>
      <c r="S360" s="10">
        <f t="shared" si="20"/>
        <v>43322.208333333328</v>
      </c>
      <c r="T360" s="11">
        <f t="shared" si="21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6" t="s">
        <v>2041</v>
      </c>
      <c r="R361" t="s">
        <v>2049</v>
      </c>
      <c r="S361" s="10">
        <f t="shared" si="20"/>
        <v>40782.208333333336</v>
      </c>
      <c r="T361" s="11">
        <f t="shared" si="21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6" t="s">
        <v>2039</v>
      </c>
      <c r="R362" t="s">
        <v>2040</v>
      </c>
      <c r="S362" s="10">
        <f t="shared" si="20"/>
        <v>40544.25</v>
      </c>
      <c r="T362" s="11">
        <f t="shared" si="21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6" t="s">
        <v>2039</v>
      </c>
      <c r="R363" t="s">
        <v>2040</v>
      </c>
      <c r="S363" s="10">
        <f t="shared" si="20"/>
        <v>43015.208333333328</v>
      </c>
      <c r="T363" s="11">
        <f t="shared" si="21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6" t="s">
        <v>2035</v>
      </c>
      <c r="R364" t="s">
        <v>2036</v>
      </c>
      <c r="S364" s="10">
        <f t="shared" si="20"/>
        <v>40570.25</v>
      </c>
      <c r="T364" s="11">
        <f t="shared" si="21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6" t="s">
        <v>2035</v>
      </c>
      <c r="R365" t="s">
        <v>2036</v>
      </c>
      <c r="S365" s="10">
        <f t="shared" si="20"/>
        <v>40904.25</v>
      </c>
      <c r="T365" s="11">
        <f t="shared" si="21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6" t="s">
        <v>2035</v>
      </c>
      <c r="R366" t="s">
        <v>2045</v>
      </c>
      <c r="S366" s="10">
        <f t="shared" si="20"/>
        <v>43164.25</v>
      </c>
      <c r="T366" s="11">
        <f t="shared" si="21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6" t="s">
        <v>2039</v>
      </c>
      <c r="R367" t="s">
        <v>2040</v>
      </c>
      <c r="S367" s="10">
        <f t="shared" si="20"/>
        <v>42733.25</v>
      </c>
      <c r="T367" s="11">
        <f t="shared" si="21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6" t="s">
        <v>2039</v>
      </c>
      <c r="R368" t="s">
        <v>2040</v>
      </c>
      <c r="S368" s="10">
        <f t="shared" si="20"/>
        <v>40546.25</v>
      </c>
      <c r="T368" s="11">
        <f t="shared" si="21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6" t="s">
        <v>2039</v>
      </c>
      <c r="R369" t="s">
        <v>2040</v>
      </c>
      <c r="S369" s="10">
        <f t="shared" si="20"/>
        <v>41930.208333333336</v>
      </c>
      <c r="T369" s="11">
        <f t="shared" si="21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6" t="s">
        <v>2041</v>
      </c>
      <c r="R370" t="s">
        <v>2042</v>
      </c>
      <c r="S370" s="10">
        <f t="shared" si="20"/>
        <v>40464.208333333336</v>
      </c>
      <c r="T370" s="11">
        <f t="shared" si="21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6" t="s">
        <v>2041</v>
      </c>
      <c r="R371" t="s">
        <v>2060</v>
      </c>
      <c r="S371" s="10">
        <f t="shared" si="20"/>
        <v>41308.25</v>
      </c>
      <c r="T371" s="11">
        <f t="shared" si="21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6" t="s">
        <v>2039</v>
      </c>
      <c r="R372" t="s">
        <v>2040</v>
      </c>
      <c r="S372" s="10">
        <f t="shared" si="20"/>
        <v>43570.208333333328</v>
      </c>
      <c r="T372" s="11">
        <f t="shared" si="21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6" t="s">
        <v>2039</v>
      </c>
      <c r="R373" t="s">
        <v>2040</v>
      </c>
      <c r="S373" s="10">
        <f t="shared" si="20"/>
        <v>42043.25</v>
      </c>
      <c r="T373" s="11">
        <f t="shared" si="21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6" t="s">
        <v>2041</v>
      </c>
      <c r="R374" t="s">
        <v>2042</v>
      </c>
      <c r="S374" s="10">
        <f t="shared" si="20"/>
        <v>42012.25</v>
      </c>
      <c r="T374" s="11">
        <f t="shared" si="21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6" t="s">
        <v>2039</v>
      </c>
      <c r="R375" t="s">
        <v>2040</v>
      </c>
      <c r="S375" s="10">
        <f t="shared" si="20"/>
        <v>42964.208333333328</v>
      </c>
      <c r="T375" s="11">
        <f t="shared" si="21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6" t="s">
        <v>2041</v>
      </c>
      <c r="R376" t="s">
        <v>2042</v>
      </c>
      <c r="S376" s="10">
        <f t="shared" si="20"/>
        <v>43476.25</v>
      </c>
      <c r="T376" s="11">
        <f t="shared" si="21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6" t="s">
        <v>2035</v>
      </c>
      <c r="R377" t="s">
        <v>2045</v>
      </c>
      <c r="S377" s="10">
        <f t="shared" si="20"/>
        <v>42293.208333333328</v>
      </c>
      <c r="T377" s="11">
        <f t="shared" si="21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6" t="s">
        <v>2035</v>
      </c>
      <c r="R378" t="s">
        <v>2036</v>
      </c>
      <c r="S378" s="10">
        <f t="shared" si="20"/>
        <v>41826.208333333336</v>
      </c>
      <c r="T378" s="11">
        <f t="shared" si="21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6" t="s">
        <v>2039</v>
      </c>
      <c r="R379" t="s">
        <v>2040</v>
      </c>
      <c r="S379" s="10">
        <f t="shared" si="20"/>
        <v>43760.208333333328</v>
      </c>
      <c r="T379" s="11">
        <f t="shared" si="21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6" t="s">
        <v>2041</v>
      </c>
      <c r="R380" t="s">
        <v>2042</v>
      </c>
      <c r="S380" s="10">
        <f t="shared" si="20"/>
        <v>43241.208333333328</v>
      </c>
      <c r="T380" s="11">
        <f t="shared" si="21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6" t="s">
        <v>2039</v>
      </c>
      <c r="R381" t="s">
        <v>2040</v>
      </c>
      <c r="S381" s="10">
        <f t="shared" si="20"/>
        <v>40843.208333333336</v>
      </c>
      <c r="T381" s="11">
        <f t="shared" si="21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6" t="s">
        <v>2039</v>
      </c>
      <c r="R382" t="s">
        <v>2040</v>
      </c>
      <c r="S382" s="10">
        <f t="shared" si="20"/>
        <v>41448.208333333336</v>
      </c>
      <c r="T382" s="11">
        <f t="shared" si="21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6" t="s">
        <v>2039</v>
      </c>
      <c r="R383" t="s">
        <v>2040</v>
      </c>
      <c r="S383" s="10">
        <f t="shared" si="20"/>
        <v>42163.208333333328</v>
      </c>
      <c r="T383" s="11">
        <f t="shared" si="21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6" t="s">
        <v>2054</v>
      </c>
      <c r="R384" t="s">
        <v>2055</v>
      </c>
      <c r="S384" s="10">
        <f t="shared" si="20"/>
        <v>43024.208333333328</v>
      </c>
      <c r="T384" s="11">
        <f t="shared" si="21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6" t="s">
        <v>2033</v>
      </c>
      <c r="R385" t="s">
        <v>2034</v>
      </c>
      <c r="S385" s="10">
        <f t="shared" si="20"/>
        <v>43509.25</v>
      </c>
      <c r="T385" s="11">
        <f t="shared" si="21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6" t="s">
        <v>2041</v>
      </c>
      <c r="R386" t="s">
        <v>2042</v>
      </c>
      <c r="S386" s="10">
        <f t="shared" si="20"/>
        <v>42776.25</v>
      </c>
      <c r="T386" s="11">
        <f t="shared" si="21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6" t="s">
        <v>2047</v>
      </c>
      <c r="R387" t="s">
        <v>2048</v>
      </c>
      <c r="S387" s="10">
        <f t="shared" ref="S387:S450" si="24">(((L387/60)/60)/24)+DATE(1970,1,1)</f>
        <v>43553.208333333328</v>
      </c>
      <c r="T387" s="11">
        <f t="shared" ref="T387:T450" si="25">(((M387/60)/60)/24)+DATE(1970,1,1)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ROUND(((E388/D388)*100), 0)</f>
        <v>76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6" t="s">
        <v>2039</v>
      </c>
      <c r="R388" t="s">
        <v>2040</v>
      </c>
      <c r="S388" s="10">
        <f t="shared" si="24"/>
        <v>40355.208333333336</v>
      </c>
      <c r="T388" s="11">
        <f t="shared" si="25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6" t="s">
        <v>2037</v>
      </c>
      <c r="R389" t="s">
        <v>2046</v>
      </c>
      <c r="S389" s="10">
        <f t="shared" si="24"/>
        <v>41072.208333333336</v>
      </c>
      <c r="T389" s="11">
        <f t="shared" si="25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6" t="s">
        <v>2035</v>
      </c>
      <c r="R390" t="s">
        <v>2045</v>
      </c>
      <c r="S390" s="10">
        <f t="shared" si="24"/>
        <v>40912.25</v>
      </c>
      <c r="T390" s="11">
        <f t="shared" si="25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6" t="s">
        <v>2039</v>
      </c>
      <c r="R391" t="s">
        <v>2040</v>
      </c>
      <c r="S391" s="10">
        <f t="shared" si="24"/>
        <v>40479.208333333336</v>
      </c>
      <c r="T391" s="11">
        <f t="shared" si="25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6" t="s">
        <v>2054</v>
      </c>
      <c r="R392" t="s">
        <v>2055</v>
      </c>
      <c r="S392" s="10">
        <f t="shared" si="24"/>
        <v>41530.208333333336</v>
      </c>
      <c r="T392" s="11">
        <f t="shared" si="25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6" t="s">
        <v>2047</v>
      </c>
      <c r="R393" t="s">
        <v>2048</v>
      </c>
      <c r="S393" s="10">
        <f t="shared" si="24"/>
        <v>41653.25</v>
      </c>
      <c r="T393" s="11">
        <f t="shared" si="25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6" t="s">
        <v>2037</v>
      </c>
      <c r="R394" t="s">
        <v>2046</v>
      </c>
      <c r="S394" s="10">
        <f t="shared" si="24"/>
        <v>40549.25</v>
      </c>
      <c r="T394" s="11">
        <f t="shared" si="25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6" t="s">
        <v>2035</v>
      </c>
      <c r="R395" t="s">
        <v>2058</v>
      </c>
      <c r="S395" s="10">
        <f t="shared" si="24"/>
        <v>42933.208333333328</v>
      </c>
      <c r="T395" s="11">
        <f t="shared" si="25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6" t="s">
        <v>2041</v>
      </c>
      <c r="R396" t="s">
        <v>2042</v>
      </c>
      <c r="S396" s="10">
        <f t="shared" si="24"/>
        <v>41484.208333333336</v>
      </c>
      <c r="T396" s="11">
        <f t="shared" si="25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6" t="s">
        <v>2039</v>
      </c>
      <c r="R397" t="s">
        <v>2040</v>
      </c>
      <c r="S397" s="10">
        <f t="shared" si="24"/>
        <v>40885.25</v>
      </c>
      <c r="T397" s="11">
        <f t="shared" si="25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6" t="s">
        <v>2041</v>
      </c>
      <c r="R398" t="s">
        <v>2044</v>
      </c>
      <c r="S398" s="10">
        <f t="shared" si="24"/>
        <v>43378.208333333328</v>
      </c>
      <c r="T398" s="11">
        <f t="shared" si="25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6" t="s">
        <v>2035</v>
      </c>
      <c r="R399" t="s">
        <v>2036</v>
      </c>
      <c r="S399" s="10">
        <f t="shared" si="24"/>
        <v>41417.208333333336</v>
      </c>
      <c r="T399" s="11">
        <f t="shared" si="25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6" t="s">
        <v>2041</v>
      </c>
      <c r="R400" t="s">
        <v>2049</v>
      </c>
      <c r="S400" s="10">
        <f t="shared" si="24"/>
        <v>43228.208333333328</v>
      </c>
      <c r="T400" s="11">
        <f t="shared" si="25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6" t="s">
        <v>2035</v>
      </c>
      <c r="R401" t="s">
        <v>2045</v>
      </c>
      <c r="S401" s="10">
        <f t="shared" si="24"/>
        <v>40576.25</v>
      </c>
      <c r="T401" s="11">
        <f t="shared" si="25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6" t="s">
        <v>2054</v>
      </c>
      <c r="R402" t="s">
        <v>2055</v>
      </c>
      <c r="S402" s="10">
        <f t="shared" si="24"/>
        <v>41502.208333333336</v>
      </c>
      <c r="T402" s="11">
        <f t="shared" si="25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6" t="s">
        <v>2039</v>
      </c>
      <c r="R403" t="s">
        <v>2040</v>
      </c>
      <c r="S403" s="10">
        <f t="shared" si="24"/>
        <v>43765.208333333328</v>
      </c>
      <c r="T403" s="11">
        <f t="shared" si="25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6" t="s">
        <v>2041</v>
      </c>
      <c r="R404" t="s">
        <v>2052</v>
      </c>
      <c r="S404" s="10">
        <f t="shared" si="24"/>
        <v>40914.25</v>
      </c>
      <c r="T404" s="11">
        <f t="shared" si="25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6" t="s">
        <v>2039</v>
      </c>
      <c r="R405" t="s">
        <v>2040</v>
      </c>
      <c r="S405" s="10">
        <f t="shared" si="24"/>
        <v>40310.208333333336</v>
      </c>
      <c r="T405" s="11">
        <f t="shared" si="25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6" t="s">
        <v>2039</v>
      </c>
      <c r="R406" t="s">
        <v>2040</v>
      </c>
      <c r="S406" s="10">
        <f t="shared" si="24"/>
        <v>43053.25</v>
      </c>
      <c r="T406" s="11">
        <f t="shared" si="25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6" t="s">
        <v>2039</v>
      </c>
      <c r="R407" t="s">
        <v>2040</v>
      </c>
      <c r="S407" s="10">
        <f t="shared" si="24"/>
        <v>43255.208333333328</v>
      </c>
      <c r="T407" s="11">
        <f t="shared" si="25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6" t="s">
        <v>2041</v>
      </c>
      <c r="R408" t="s">
        <v>2042</v>
      </c>
      <c r="S408" s="10">
        <f t="shared" si="24"/>
        <v>41304.25</v>
      </c>
      <c r="T408" s="11">
        <f t="shared" si="25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6" t="s">
        <v>2039</v>
      </c>
      <c r="R409" t="s">
        <v>2040</v>
      </c>
      <c r="S409" s="10">
        <f t="shared" si="24"/>
        <v>43751.208333333328</v>
      </c>
      <c r="T409" s="11">
        <f t="shared" si="25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6" t="s">
        <v>2041</v>
      </c>
      <c r="R410" t="s">
        <v>2042</v>
      </c>
      <c r="S410" s="10">
        <f t="shared" si="24"/>
        <v>42541.208333333328</v>
      </c>
      <c r="T410" s="11">
        <f t="shared" si="25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6" t="s">
        <v>2035</v>
      </c>
      <c r="R411" t="s">
        <v>2036</v>
      </c>
      <c r="S411" s="10">
        <f t="shared" si="24"/>
        <v>42843.208333333328</v>
      </c>
      <c r="T411" s="11">
        <f t="shared" si="25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6" t="s">
        <v>2050</v>
      </c>
      <c r="R412" t="s">
        <v>2061</v>
      </c>
      <c r="S412" s="10">
        <f t="shared" si="24"/>
        <v>42122.208333333328</v>
      </c>
      <c r="T412" s="11">
        <f t="shared" si="25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6" t="s">
        <v>2039</v>
      </c>
      <c r="R413" t="s">
        <v>2040</v>
      </c>
      <c r="S413" s="10">
        <f t="shared" si="24"/>
        <v>42884.208333333328</v>
      </c>
      <c r="T413" s="11">
        <f t="shared" si="25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6" t="s">
        <v>2047</v>
      </c>
      <c r="R414" t="s">
        <v>2053</v>
      </c>
      <c r="S414" s="10">
        <f t="shared" si="24"/>
        <v>41642.25</v>
      </c>
      <c r="T414" s="11">
        <f t="shared" si="25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6" t="s">
        <v>2041</v>
      </c>
      <c r="R415" t="s">
        <v>2049</v>
      </c>
      <c r="S415" s="10">
        <f t="shared" si="24"/>
        <v>43431.25</v>
      </c>
      <c r="T415" s="11">
        <f t="shared" si="25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6" t="s">
        <v>2033</v>
      </c>
      <c r="R416" t="s">
        <v>2034</v>
      </c>
      <c r="S416" s="10">
        <f t="shared" si="24"/>
        <v>40288.208333333336</v>
      </c>
      <c r="T416" s="11">
        <f t="shared" si="25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6" t="s">
        <v>2039</v>
      </c>
      <c r="R417" t="s">
        <v>2040</v>
      </c>
      <c r="S417" s="10">
        <f t="shared" si="24"/>
        <v>40921.25</v>
      </c>
      <c r="T417" s="11">
        <f t="shared" si="25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6" t="s">
        <v>2041</v>
      </c>
      <c r="R418" t="s">
        <v>2042</v>
      </c>
      <c r="S418" s="10">
        <f t="shared" si="24"/>
        <v>40560.25</v>
      </c>
      <c r="T418" s="11">
        <f t="shared" si="25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6" t="s">
        <v>2039</v>
      </c>
      <c r="R419" t="s">
        <v>2040</v>
      </c>
      <c r="S419" s="10">
        <f t="shared" si="24"/>
        <v>43407.208333333328</v>
      </c>
      <c r="T419" s="11">
        <f t="shared" si="25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6" t="s">
        <v>2041</v>
      </c>
      <c r="R420" t="s">
        <v>2042</v>
      </c>
      <c r="S420" s="10">
        <f t="shared" si="24"/>
        <v>41035.208333333336</v>
      </c>
      <c r="T420" s="11">
        <f t="shared" si="25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6" t="s">
        <v>2037</v>
      </c>
      <c r="R421" t="s">
        <v>2038</v>
      </c>
      <c r="S421" s="10">
        <f t="shared" si="24"/>
        <v>40899.25</v>
      </c>
      <c r="T421" s="11">
        <f t="shared" si="25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6" t="s">
        <v>2039</v>
      </c>
      <c r="R422" t="s">
        <v>2040</v>
      </c>
      <c r="S422" s="10">
        <f t="shared" si="24"/>
        <v>42911.208333333328</v>
      </c>
      <c r="T422" s="11">
        <f t="shared" si="25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6" t="s">
        <v>2037</v>
      </c>
      <c r="R423" t="s">
        <v>2046</v>
      </c>
      <c r="S423" s="10">
        <f t="shared" si="24"/>
        <v>42915.208333333328</v>
      </c>
      <c r="T423" s="11">
        <f t="shared" si="25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6" t="s">
        <v>2039</v>
      </c>
      <c r="R424" t="s">
        <v>2040</v>
      </c>
      <c r="S424" s="10">
        <f t="shared" si="24"/>
        <v>40285.208333333336</v>
      </c>
      <c r="T424" s="11">
        <f t="shared" si="25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6" t="s">
        <v>2033</v>
      </c>
      <c r="R425" t="s">
        <v>2034</v>
      </c>
      <c r="S425" s="10">
        <f t="shared" si="24"/>
        <v>40808.208333333336</v>
      </c>
      <c r="T425" s="11">
        <f t="shared" si="25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6" t="s">
        <v>2035</v>
      </c>
      <c r="R426" t="s">
        <v>2045</v>
      </c>
      <c r="S426" s="10">
        <f t="shared" si="24"/>
        <v>43208.208333333328</v>
      </c>
      <c r="T426" s="11">
        <f t="shared" si="25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6" t="s">
        <v>2054</v>
      </c>
      <c r="R427" t="s">
        <v>2055</v>
      </c>
      <c r="S427" s="10">
        <f t="shared" si="24"/>
        <v>42213.208333333328</v>
      </c>
      <c r="T427" s="11">
        <f t="shared" si="25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6" t="s">
        <v>2039</v>
      </c>
      <c r="R428" t="s">
        <v>2040</v>
      </c>
      <c r="S428" s="10">
        <f t="shared" si="24"/>
        <v>41332.25</v>
      </c>
      <c r="T428" s="11">
        <f t="shared" si="25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6" t="s">
        <v>2039</v>
      </c>
      <c r="R429" t="s">
        <v>2040</v>
      </c>
      <c r="S429" s="10">
        <f t="shared" si="24"/>
        <v>41895.208333333336</v>
      </c>
      <c r="T429" s="11">
        <f t="shared" si="25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6" t="s">
        <v>2041</v>
      </c>
      <c r="R430" t="s">
        <v>2049</v>
      </c>
      <c r="S430" s="10">
        <f t="shared" si="24"/>
        <v>40585.25</v>
      </c>
      <c r="T430" s="11">
        <f t="shared" si="25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6" t="s">
        <v>2054</v>
      </c>
      <c r="R431" t="s">
        <v>2055</v>
      </c>
      <c r="S431" s="10">
        <f t="shared" si="24"/>
        <v>41680.25</v>
      </c>
      <c r="T431" s="11">
        <f t="shared" si="25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6" t="s">
        <v>2039</v>
      </c>
      <c r="R432" t="s">
        <v>2040</v>
      </c>
      <c r="S432" s="10">
        <f t="shared" si="24"/>
        <v>43737.208333333328</v>
      </c>
      <c r="T432" s="11">
        <f t="shared" si="25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6" t="s">
        <v>2039</v>
      </c>
      <c r="R433" t="s">
        <v>2040</v>
      </c>
      <c r="S433" s="10">
        <f t="shared" si="24"/>
        <v>43273.208333333328</v>
      </c>
      <c r="T433" s="11">
        <f t="shared" si="25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6" t="s">
        <v>2039</v>
      </c>
      <c r="R434" t="s">
        <v>2040</v>
      </c>
      <c r="S434" s="10">
        <f t="shared" si="24"/>
        <v>41761.208333333336</v>
      </c>
      <c r="T434" s="11">
        <f t="shared" si="25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6" t="s">
        <v>2041</v>
      </c>
      <c r="R435" t="s">
        <v>2042</v>
      </c>
      <c r="S435" s="10">
        <f t="shared" si="24"/>
        <v>41603.25</v>
      </c>
      <c r="T435" s="11">
        <f t="shared" si="25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6" t="s">
        <v>2039</v>
      </c>
      <c r="R436" t="s">
        <v>2040</v>
      </c>
      <c r="S436" s="10">
        <f t="shared" si="24"/>
        <v>42705.25</v>
      </c>
      <c r="T436" s="11">
        <f t="shared" si="25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6" t="s">
        <v>2039</v>
      </c>
      <c r="R437" t="s">
        <v>2040</v>
      </c>
      <c r="S437" s="10">
        <f t="shared" si="24"/>
        <v>41988.25</v>
      </c>
      <c r="T437" s="11">
        <f t="shared" si="25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6" t="s">
        <v>2035</v>
      </c>
      <c r="R438" t="s">
        <v>2058</v>
      </c>
      <c r="S438" s="10">
        <f t="shared" si="24"/>
        <v>43575.208333333328</v>
      </c>
      <c r="T438" s="11">
        <f t="shared" si="25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6" t="s">
        <v>2041</v>
      </c>
      <c r="R439" t="s">
        <v>2049</v>
      </c>
      <c r="S439" s="10">
        <f t="shared" si="24"/>
        <v>42260.208333333328</v>
      </c>
      <c r="T439" s="11">
        <f t="shared" si="25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6" t="s">
        <v>2039</v>
      </c>
      <c r="R440" t="s">
        <v>2040</v>
      </c>
      <c r="S440" s="10">
        <f t="shared" si="24"/>
        <v>41337.25</v>
      </c>
      <c r="T440" s="11">
        <f t="shared" si="25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6" t="s">
        <v>2041</v>
      </c>
      <c r="R441" t="s">
        <v>2063</v>
      </c>
      <c r="S441" s="10">
        <f t="shared" si="24"/>
        <v>42680.208333333328</v>
      </c>
      <c r="T441" s="11">
        <f t="shared" si="25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6" t="s">
        <v>2041</v>
      </c>
      <c r="R442" t="s">
        <v>2060</v>
      </c>
      <c r="S442" s="10">
        <f t="shared" si="24"/>
        <v>42916.208333333328</v>
      </c>
      <c r="T442" s="11">
        <f t="shared" si="25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6" t="s">
        <v>2037</v>
      </c>
      <c r="R443" t="s">
        <v>2046</v>
      </c>
      <c r="S443" s="10">
        <f t="shared" si="24"/>
        <v>41025.208333333336</v>
      </c>
      <c r="T443" s="11">
        <f t="shared" si="25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6" t="s">
        <v>2039</v>
      </c>
      <c r="R444" t="s">
        <v>2040</v>
      </c>
      <c r="S444" s="10">
        <f t="shared" si="24"/>
        <v>42980.208333333328</v>
      </c>
      <c r="T444" s="11">
        <f t="shared" si="25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6" t="s">
        <v>2039</v>
      </c>
      <c r="R445" t="s">
        <v>2040</v>
      </c>
      <c r="S445" s="10">
        <f t="shared" si="24"/>
        <v>40451.208333333336</v>
      </c>
      <c r="T445" s="11">
        <f t="shared" si="25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6" t="s">
        <v>2035</v>
      </c>
      <c r="R446" t="s">
        <v>2045</v>
      </c>
      <c r="S446" s="10">
        <f t="shared" si="24"/>
        <v>40748.208333333336</v>
      </c>
      <c r="T446" s="11">
        <f t="shared" si="25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6" t="s">
        <v>2039</v>
      </c>
      <c r="R447" t="s">
        <v>2040</v>
      </c>
      <c r="S447" s="10">
        <f t="shared" si="24"/>
        <v>40515.25</v>
      </c>
      <c r="T447" s="11">
        <f t="shared" si="25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6" t="s">
        <v>2037</v>
      </c>
      <c r="R448" t="s">
        <v>2046</v>
      </c>
      <c r="S448" s="10">
        <f t="shared" si="24"/>
        <v>41261.25</v>
      </c>
      <c r="T448" s="11">
        <f t="shared" si="25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6" t="s">
        <v>2041</v>
      </c>
      <c r="R449" t="s">
        <v>2060</v>
      </c>
      <c r="S449" s="10">
        <f t="shared" si="24"/>
        <v>43088.25</v>
      </c>
      <c r="T449" s="11">
        <f t="shared" si="25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6" t="s">
        <v>2050</v>
      </c>
      <c r="R450" t="s">
        <v>2051</v>
      </c>
      <c r="S450" s="10">
        <f t="shared" si="24"/>
        <v>41378.208333333336</v>
      </c>
      <c r="T450" s="11">
        <f t="shared" si="25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6" t="s">
        <v>2050</v>
      </c>
      <c r="R451" t="s">
        <v>2051</v>
      </c>
      <c r="S451" s="10">
        <f t="shared" ref="S451:S514" si="28">(((L451/60)/60)/24)+DATE(1970,1,1)</f>
        <v>43530.25</v>
      </c>
      <c r="T451" s="11">
        <f t="shared" ref="T451:T514" si="29">(((M451/60)/60)/24)+DATE(1970,1,1)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ROUND(((E452/D452)*100), 0)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6" t="s">
        <v>2041</v>
      </c>
      <c r="R452" t="s">
        <v>2049</v>
      </c>
      <c r="S452" s="10">
        <f t="shared" si="28"/>
        <v>43394.208333333328</v>
      </c>
      <c r="T452" s="11">
        <f t="shared" si="29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6" t="s">
        <v>2035</v>
      </c>
      <c r="R453" t="s">
        <v>2036</v>
      </c>
      <c r="S453" s="10">
        <f t="shared" si="28"/>
        <v>42935.208333333328</v>
      </c>
      <c r="T453" s="11">
        <f t="shared" si="29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6" t="s">
        <v>2041</v>
      </c>
      <c r="R454" t="s">
        <v>2044</v>
      </c>
      <c r="S454" s="10">
        <f t="shared" si="28"/>
        <v>40365.208333333336</v>
      </c>
      <c r="T454" s="11">
        <f t="shared" si="29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6" t="s">
        <v>2041</v>
      </c>
      <c r="R455" t="s">
        <v>2063</v>
      </c>
      <c r="S455" s="10">
        <f t="shared" si="28"/>
        <v>42705.25</v>
      </c>
      <c r="T455" s="11">
        <f t="shared" si="29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6" t="s">
        <v>2041</v>
      </c>
      <c r="R456" t="s">
        <v>2044</v>
      </c>
      <c r="S456" s="10">
        <f t="shared" si="28"/>
        <v>41568.208333333336</v>
      </c>
      <c r="T456" s="11">
        <f t="shared" si="29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6" t="s">
        <v>2039</v>
      </c>
      <c r="R457" t="s">
        <v>2040</v>
      </c>
      <c r="S457" s="10">
        <f t="shared" si="28"/>
        <v>40809.208333333336</v>
      </c>
      <c r="T457" s="11">
        <f t="shared" si="29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6" t="s">
        <v>2035</v>
      </c>
      <c r="R458" t="s">
        <v>2045</v>
      </c>
      <c r="S458" s="10">
        <f t="shared" si="28"/>
        <v>43141.25</v>
      </c>
      <c r="T458" s="11">
        <f t="shared" si="29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6" t="s">
        <v>2039</v>
      </c>
      <c r="R459" t="s">
        <v>2040</v>
      </c>
      <c r="S459" s="10">
        <f t="shared" si="28"/>
        <v>42657.208333333328</v>
      </c>
      <c r="T459" s="11">
        <f t="shared" si="29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6" t="s">
        <v>2039</v>
      </c>
      <c r="R460" t="s">
        <v>2040</v>
      </c>
      <c r="S460" s="10">
        <f t="shared" si="28"/>
        <v>40265.208333333336</v>
      </c>
      <c r="T460" s="11">
        <f t="shared" si="29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6" t="s">
        <v>2041</v>
      </c>
      <c r="R461" t="s">
        <v>2042</v>
      </c>
      <c r="S461" s="10">
        <f t="shared" si="28"/>
        <v>42001.25</v>
      </c>
      <c r="T461" s="11">
        <f t="shared" si="29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6" t="s">
        <v>2039</v>
      </c>
      <c r="R462" t="s">
        <v>2040</v>
      </c>
      <c r="S462" s="10">
        <f t="shared" si="28"/>
        <v>40399.208333333336</v>
      </c>
      <c r="T462" s="11">
        <f t="shared" si="29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6" t="s">
        <v>2041</v>
      </c>
      <c r="R463" t="s">
        <v>2044</v>
      </c>
      <c r="S463" s="10">
        <f t="shared" si="28"/>
        <v>41757.208333333336</v>
      </c>
      <c r="T463" s="11">
        <f t="shared" si="29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6" t="s">
        <v>2050</v>
      </c>
      <c r="R464" t="s">
        <v>2061</v>
      </c>
      <c r="S464" s="10">
        <f t="shared" si="28"/>
        <v>41304.25</v>
      </c>
      <c r="T464" s="11">
        <f t="shared" si="29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6" t="s">
        <v>2041</v>
      </c>
      <c r="R465" t="s">
        <v>2049</v>
      </c>
      <c r="S465" s="10">
        <f t="shared" si="28"/>
        <v>41639.25</v>
      </c>
      <c r="T465" s="11">
        <f t="shared" si="29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6" t="s">
        <v>2039</v>
      </c>
      <c r="R466" t="s">
        <v>2040</v>
      </c>
      <c r="S466" s="10">
        <f t="shared" si="28"/>
        <v>43142.25</v>
      </c>
      <c r="T466" s="11">
        <f t="shared" si="29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6" t="s">
        <v>2047</v>
      </c>
      <c r="R467" t="s">
        <v>2059</v>
      </c>
      <c r="S467" s="10">
        <f t="shared" si="28"/>
        <v>43127.25</v>
      </c>
      <c r="T467" s="11">
        <f t="shared" si="29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6" t="s">
        <v>2037</v>
      </c>
      <c r="R468" t="s">
        <v>2046</v>
      </c>
      <c r="S468" s="10">
        <f t="shared" si="28"/>
        <v>41409.208333333336</v>
      </c>
      <c r="T468" s="11">
        <f t="shared" si="29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6" t="s">
        <v>2037</v>
      </c>
      <c r="R469" t="s">
        <v>2038</v>
      </c>
      <c r="S469" s="10">
        <f t="shared" si="28"/>
        <v>42331.25</v>
      </c>
      <c r="T469" s="11">
        <f t="shared" si="29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6" t="s">
        <v>2039</v>
      </c>
      <c r="R470" t="s">
        <v>2040</v>
      </c>
      <c r="S470" s="10">
        <f t="shared" si="28"/>
        <v>43569.208333333328</v>
      </c>
      <c r="T470" s="11">
        <f t="shared" si="29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6" t="s">
        <v>2041</v>
      </c>
      <c r="R471" t="s">
        <v>2044</v>
      </c>
      <c r="S471" s="10">
        <f t="shared" si="28"/>
        <v>42142.208333333328</v>
      </c>
      <c r="T471" s="11">
        <f t="shared" si="29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6" t="s">
        <v>2037</v>
      </c>
      <c r="R472" t="s">
        <v>2046</v>
      </c>
      <c r="S472" s="10">
        <f t="shared" si="28"/>
        <v>42716.25</v>
      </c>
      <c r="T472" s="11">
        <f t="shared" si="29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6" t="s">
        <v>2033</v>
      </c>
      <c r="R473" t="s">
        <v>2034</v>
      </c>
      <c r="S473" s="10">
        <f t="shared" si="28"/>
        <v>41031.208333333336</v>
      </c>
      <c r="T473" s="11">
        <f t="shared" si="29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6" t="s">
        <v>2035</v>
      </c>
      <c r="R474" t="s">
        <v>2036</v>
      </c>
      <c r="S474" s="10">
        <f t="shared" si="28"/>
        <v>43535.208333333328</v>
      </c>
      <c r="T474" s="11">
        <f t="shared" si="29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6" t="s">
        <v>2035</v>
      </c>
      <c r="R475" t="s">
        <v>2043</v>
      </c>
      <c r="S475" s="10">
        <f t="shared" si="28"/>
        <v>43277.208333333328</v>
      </c>
      <c r="T475" s="11">
        <f t="shared" si="29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6" t="s">
        <v>2041</v>
      </c>
      <c r="R476" t="s">
        <v>2060</v>
      </c>
      <c r="S476" s="10">
        <f t="shared" si="28"/>
        <v>41989.25</v>
      </c>
      <c r="T476" s="11">
        <f t="shared" si="29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6" t="s">
        <v>2047</v>
      </c>
      <c r="R477" t="s">
        <v>2059</v>
      </c>
      <c r="S477" s="10">
        <f t="shared" si="28"/>
        <v>41450.208333333336</v>
      </c>
      <c r="T477" s="11">
        <f t="shared" si="29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6" t="s">
        <v>2047</v>
      </c>
      <c r="R478" t="s">
        <v>2053</v>
      </c>
      <c r="S478" s="10">
        <f t="shared" si="28"/>
        <v>43322.208333333328</v>
      </c>
      <c r="T478" s="11">
        <f t="shared" si="29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6" t="s">
        <v>2041</v>
      </c>
      <c r="R479" t="s">
        <v>2063</v>
      </c>
      <c r="S479" s="10">
        <f t="shared" si="28"/>
        <v>40720.208333333336</v>
      </c>
      <c r="T479" s="11">
        <f t="shared" si="29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6" t="s">
        <v>2037</v>
      </c>
      <c r="R480" t="s">
        <v>2046</v>
      </c>
      <c r="S480" s="10">
        <f t="shared" si="28"/>
        <v>42072.208333333328</v>
      </c>
      <c r="T480" s="11">
        <f t="shared" si="29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6" t="s">
        <v>2033</v>
      </c>
      <c r="R481" t="s">
        <v>2034</v>
      </c>
      <c r="S481" s="10">
        <f t="shared" si="28"/>
        <v>42945.208333333328</v>
      </c>
      <c r="T481" s="11">
        <f t="shared" si="29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6" t="s">
        <v>2054</v>
      </c>
      <c r="R482" t="s">
        <v>2055</v>
      </c>
      <c r="S482" s="10">
        <f t="shared" si="28"/>
        <v>40248.25</v>
      </c>
      <c r="T482" s="11">
        <f t="shared" si="29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6" t="s">
        <v>2039</v>
      </c>
      <c r="R483" t="s">
        <v>2040</v>
      </c>
      <c r="S483" s="10">
        <f t="shared" si="28"/>
        <v>41913.208333333336</v>
      </c>
      <c r="T483" s="11">
        <f t="shared" si="29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6" t="s">
        <v>2047</v>
      </c>
      <c r="R484" t="s">
        <v>2053</v>
      </c>
      <c r="S484" s="10">
        <f t="shared" si="28"/>
        <v>40963.25</v>
      </c>
      <c r="T484" s="11">
        <f t="shared" si="29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6" t="s">
        <v>2039</v>
      </c>
      <c r="R485" t="s">
        <v>2040</v>
      </c>
      <c r="S485" s="10">
        <f t="shared" si="28"/>
        <v>43811.25</v>
      </c>
      <c r="T485" s="11">
        <f t="shared" si="29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6" t="s">
        <v>2033</v>
      </c>
      <c r="R486" t="s">
        <v>2034</v>
      </c>
      <c r="S486" s="10">
        <f t="shared" si="28"/>
        <v>41855.208333333336</v>
      </c>
      <c r="T486" s="11">
        <f t="shared" si="29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6" t="s">
        <v>2039</v>
      </c>
      <c r="R487" t="s">
        <v>2040</v>
      </c>
      <c r="S487" s="10">
        <f t="shared" si="28"/>
        <v>43626.208333333328</v>
      </c>
      <c r="T487" s="11">
        <f t="shared" si="29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6" t="s">
        <v>2047</v>
      </c>
      <c r="R488" t="s">
        <v>2059</v>
      </c>
      <c r="S488" s="10">
        <f t="shared" si="28"/>
        <v>43168.25</v>
      </c>
      <c r="T488" s="11">
        <f t="shared" si="29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6" t="s">
        <v>2039</v>
      </c>
      <c r="R489" t="s">
        <v>2040</v>
      </c>
      <c r="S489" s="10">
        <f t="shared" si="28"/>
        <v>42845.208333333328</v>
      </c>
      <c r="T489" s="11">
        <f t="shared" si="29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6" t="s">
        <v>2039</v>
      </c>
      <c r="R490" t="s">
        <v>2040</v>
      </c>
      <c r="S490" s="10">
        <f t="shared" si="28"/>
        <v>42403.25</v>
      </c>
      <c r="T490" s="11">
        <f t="shared" si="29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6" t="s">
        <v>2037</v>
      </c>
      <c r="R491" t="s">
        <v>2046</v>
      </c>
      <c r="S491" s="10">
        <f t="shared" si="28"/>
        <v>40406.208333333336</v>
      </c>
      <c r="T491" s="11">
        <f t="shared" si="29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6" t="s">
        <v>2064</v>
      </c>
      <c r="R492" t="s">
        <v>2065</v>
      </c>
      <c r="S492" s="10">
        <f t="shared" si="28"/>
        <v>43786.25</v>
      </c>
      <c r="T492" s="11">
        <f t="shared" si="29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6" t="s">
        <v>2033</v>
      </c>
      <c r="R493" t="s">
        <v>2034</v>
      </c>
      <c r="S493" s="10">
        <f t="shared" si="28"/>
        <v>41456.208333333336</v>
      </c>
      <c r="T493" s="11">
        <f t="shared" si="29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6" t="s">
        <v>2041</v>
      </c>
      <c r="R494" t="s">
        <v>2052</v>
      </c>
      <c r="S494" s="10">
        <f t="shared" si="28"/>
        <v>40336.208333333336</v>
      </c>
      <c r="T494" s="11">
        <f t="shared" si="29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6" t="s">
        <v>2054</v>
      </c>
      <c r="R495" t="s">
        <v>2055</v>
      </c>
      <c r="S495" s="10">
        <f t="shared" si="28"/>
        <v>43645.208333333328</v>
      </c>
      <c r="T495" s="11">
        <f t="shared" si="29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6" t="s">
        <v>2037</v>
      </c>
      <c r="R496" t="s">
        <v>2046</v>
      </c>
      <c r="S496" s="10">
        <f t="shared" si="28"/>
        <v>40990.208333333336</v>
      </c>
      <c r="T496" s="11">
        <f t="shared" si="29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6" t="s">
        <v>2039</v>
      </c>
      <c r="R497" t="s">
        <v>2040</v>
      </c>
      <c r="S497" s="10">
        <f t="shared" si="28"/>
        <v>41800.208333333336</v>
      </c>
      <c r="T497" s="11">
        <f t="shared" si="29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6" t="s">
        <v>2041</v>
      </c>
      <c r="R498" t="s">
        <v>2049</v>
      </c>
      <c r="S498" s="10">
        <f t="shared" si="28"/>
        <v>42876.208333333328</v>
      </c>
      <c r="T498" s="11">
        <f t="shared" si="29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6" t="s">
        <v>2037</v>
      </c>
      <c r="R499" t="s">
        <v>2046</v>
      </c>
      <c r="S499" s="10">
        <f t="shared" si="28"/>
        <v>42724.25</v>
      </c>
      <c r="T499" s="11">
        <f t="shared" si="29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6" t="s">
        <v>2037</v>
      </c>
      <c r="R500" t="s">
        <v>2038</v>
      </c>
      <c r="S500" s="10">
        <f t="shared" si="28"/>
        <v>42005.25</v>
      </c>
      <c r="T500" s="11">
        <f t="shared" si="29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6" t="s">
        <v>2041</v>
      </c>
      <c r="R501" t="s">
        <v>2042</v>
      </c>
      <c r="S501" s="10">
        <f t="shared" si="28"/>
        <v>42444.208333333328</v>
      </c>
      <c r="T501" s="11">
        <f t="shared" si="29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6" t="s">
        <v>2039</v>
      </c>
      <c r="R502" t="s">
        <v>2040</v>
      </c>
      <c r="S502" s="10">
        <f t="shared" si="28"/>
        <v>41395.208333333336</v>
      </c>
      <c r="T502" s="11">
        <f t="shared" si="29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6" t="s">
        <v>2041</v>
      </c>
      <c r="R503" t="s">
        <v>2042</v>
      </c>
      <c r="S503" s="10">
        <f t="shared" si="28"/>
        <v>41345.208333333336</v>
      </c>
      <c r="T503" s="11">
        <f t="shared" si="29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6" t="s">
        <v>2050</v>
      </c>
      <c r="R504" t="s">
        <v>2051</v>
      </c>
      <c r="S504" s="10">
        <f t="shared" si="28"/>
        <v>41117.208333333336</v>
      </c>
      <c r="T504" s="11">
        <f t="shared" si="29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6" t="s">
        <v>2041</v>
      </c>
      <c r="R505" t="s">
        <v>2044</v>
      </c>
      <c r="S505" s="10">
        <f t="shared" si="28"/>
        <v>42186.208333333328</v>
      </c>
      <c r="T505" s="11">
        <f t="shared" si="29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6" t="s">
        <v>2035</v>
      </c>
      <c r="R506" t="s">
        <v>2036</v>
      </c>
      <c r="S506" s="10">
        <f t="shared" si="28"/>
        <v>42142.208333333328</v>
      </c>
      <c r="T506" s="11">
        <f t="shared" si="29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6" t="s">
        <v>2047</v>
      </c>
      <c r="R507" t="s">
        <v>2056</v>
      </c>
      <c r="S507" s="10">
        <f t="shared" si="28"/>
        <v>41341.25</v>
      </c>
      <c r="T507" s="11">
        <f t="shared" si="29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6" t="s">
        <v>2039</v>
      </c>
      <c r="R508" t="s">
        <v>2040</v>
      </c>
      <c r="S508" s="10">
        <f t="shared" si="28"/>
        <v>43062.25</v>
      </c>
      <c r="T508" s="11">
        <f t="shared" si="29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6" t="s">
        <v>2037</v>
      </c>
      <c r="R509" t="s">
        <v>2038</v>
      </c>
      <c r="S509" s="10">
        <f t="shared" si="28"/>
        <v>41373.208333333336</v>
      </c>
      <c r="T509" s="11">
        <f t="shared" si="29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6" t="s">
        <v>2039</v>
      </c>
      <c r="R510" t="s">
        <v>2040</v>
      </c>
      <c r="S510" s="10">
        <f t="shared" si="28"/>
        <v>43310.208333333328</v>
      </c>
      <c r="T510" s="11">
        <f t="shared" si="29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6" t="s">
        <v>2039</v>
      </c>
      <c r="R511" t="s">
        <v>2040</v>
      </c>
      <c r="S511" s="10">
        <f t="shared" si="28"/>
        <v>41034.208333333336</v>
      </c>
      <c r="T511" s="11">
        <f t="shared" si="29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6" t="s">
        <v>2041</v>
      </c>
      <c r="R512" t="s">
        <v>2044</v>
      </c>
      <c r="S512" s="10">
        <f t="shared" si="28"/>
        <v>43251.208333333328</v>
      </c>
      <c r="T512" s="11">
        <f t="shared" si="29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6" t="s">
        <v>2039</v>
      </c>
      <c r="R513" t="s">
        <v>2040</v>
      </c>
      <c r="S513" s="10">
        <f t="shared" si="28"/>
        <v>43671.208333333328</v>
      </c>
      <c r="T513" s="11">
        <f t="shared" si="29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6" t="s">
        <v>2050</v>
      </c>
      <c r="R514" t="s">
        <v>2051</v>
      </c>
      <c r="S514" s="10">
        <f t="shared" si="28"/>
        <v>41825.208333333336</v>
      </c>
      <c r="T514" s="11">
        <f t="shared" si="29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6" t="s">
        <v>2041</v>
      </c>
      <c r="R515" t="s">
        <v>2060</v>
      </c>
      <c r="S515" s="10">
        <f t="shared" ref="S515:S578" si="32">(((L515/60)/60)/24)+DATE(1970,1,1)</f>
        <v>40430.208333333336</v>
      </c>
      <c r="T515" s="11">
        <f t="shared" ref="T515:T578" si="33">(((M515/60)/60)/24)+DATE(1970,1,1)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ROUND(((E516/D516)*100), 0)</f>
        <v>22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6" t="s">
        <v>2035</v>
      </c>
      <c r="R516" t="s">
        <v>2036</v>
      </c>
      <c r="S516" s="10">
        <f t="shared" si="32"/>
        <v>41614.25</v>
      </c>
      <c r="T516" s="11">
        <f t="shared" si="33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6" t="s">
        <v>2039</v>
      </c>
      <c r="R517" t="s">
        <v>2040</v>
      </c>
      <c r="S517" s="10">
        <f t="shared" si="32"/>
        <v>40900.25</v>
      </c>
      <c r="T517" s="11">
        <f t="shared" si="33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6" t="s">
        <v>2047</v>
      </c>
      <c r="R518" t="s">
        <v>2048</v>
      </c>
      <c r="S518" s="10">
        <f t="shared" si="32"/>
        <v>40396.208333333336</v>
      </c>
      <c r="T518" s="11">
        <f t="shared" si="33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6" t="s">
        <v>2033</v>
      </c>
      <c r="R519" t="s">
        <v>2034</v>
      </c>
      <c r="S519" s="10">
        <f t="shared" si="32"/>
        <v>42860.208333333328</v>
      </c>
      <c r="T519" s="11">
        <f t="shared" si="33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6" t="s">
        <v>2041</v>
      </c>
      <c r="R520" t="s">
        <v>2049</v>
      </c>
      <c r="S520" s="10">
        <f t="shared" si="32"/>
        <v>43154.25</v>
      </c>
      <c r="T520" s="11">
        <f t="shared" si="33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6" t="s">
        <v>2035</v>
      </c>
      <c r="R521" t="s">
        <v>2036</v>
      </c>
      <c r="S521" s="10">
        <f t="shared" si="32"/>
        <v>42012.25</v>
      </c>
      <c r="T521" s="11">
        <f t="shared" si="33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6" t="s">
        <v>2039</v>
      </c>
      <c r="R522" t="s">
        <v>2040</v>
      </c>
      <c r="S522" s="10">
        <f t="shared" si="32"/>
        <v>43574.208333333328</v>
      </c>
      <c r="T522" s="11">
        <f t="shared" si="33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6" t="s">
        <v>2041</v>
      </c>
      <c r="R523" t="s">
        <v>2044</v>
      </c>
      <c r="S523" s="10">
        <f t="shared" si="32"/>
        <v>42605.208333333328</v>
      </c>
      <c r="T523" s="11">
        <f t="shared" si="33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6" t="s">
        <v>2041</v>
      </c>
      <c r="R524" t="s">
        <v>2052</v>
      </c>
      <c r="S524" s="10">
        <f t="shared" si="32"/>
        <v>41093.208333333336</v>
      </c>
      <c r="T524" s="11">
        <f t="shared" si="33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6" t="s">
        <v>2041</v>
      </c>
      <c r="R525" t="s">
        <v>2052</v>
      </c>
      <c r="S525" s="10">
        <f t="shared" si="32"/>
        <v>40241.25</v>
      </c>
      <c r="T525" s="11">
        <f t="shared" si="33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6" t="s">
        <v>2039</v>
      </c>
      <c r="R526" t="s">
        <v>2040</v>
      </c>
      <c r="S526" s="10">
        <f t="shared" si="32"/>
        <v>40294.208333333336</v>
      </c>
      <c r="T526" s="11">
        <f t="shared" si="33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6" t="s">
        <v>2037</v>
      </c>
      <c r="R527" t="s">
        <v>2046</v>
      </c>
      <c r="S527" s="10">
        <f t="shared" si="32"/>
        <v>40505.25</v>
      </c>
      <c r="T527" s="11">
        <f t="shared" si="33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6" t="s">
        <v>2039</v>
      </c>
      <c r="R528" t="s">
        <v>2040</v>
      </c>
      <c r="S528" s="10">
        <f t="shared" si="32"/>
        <v>42364.25</v>
      </c>
      <c r="T528" s="11">
        <f t="shared" si="33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6" t="s">
        <v>2041</v>
      </c>
      <c r="R529" t="s">
        <v>2049</v>
      </c>
      <c r="S529" s="10">
        <f t="shared" si="32"/>
        <v>42405.25</v>
      </c>
      <c r="T529" s="11">
        <f t="shared" si="33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6" t="s">
        <v>2035</v>
      </c>
      <c r="R530" t="s">
        <v>2045</v>
      </c>
      <c r="S530" s="10">
        <f t="shared" si="32"/>
        <v>41601.25</v>
      </c>
      <c r="T530" s="11">
        <f t="shared" si="33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6" t="s">
        <v>2050</v>
      </c>
      <c r="R531" t="s">
        <v>2051</v>
      </c>
      <c r="S531" s="10">
        <f t="shared" si="32"/>
        <v>41769.208333333336</v>
      </c>
      <c r="T531" s="11">
        <f t="shared" si="33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6" t="s">
        <v>2047</v>
      </c>
      <c r="R532" t="s">
        <v>2053</v>
      </c>
      <c r="S532" s="10">
        <f t="shared" si="32"/>
        <v>40421.208333333336</v>
      </c>
      <c r="T532" s="11">
        <f t="shared" si="33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6" t="s">
        <v>2050</v>
      </c>
      <c r="R533" t="s">
        <v>2051</v>
      </c>
      <c r="S533" s="10">
        <f t="shared" si="32"/>
        <v>41589.25</v>
      </c>
      <c r="T533" s="11">
        <f t="shared" si="33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6" t="s">
        <v>2039</v>
      </c>
      <c r="R534" t="s">
        <v>2040</v>
      </c>
      <c r="S534" s="10">
        <f t="shared" si="32"/>
        <v>43125.25</v>
      </c>
      <c r="T534" s="11">
        <f t="shared" si="33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6" t="s">
        <v>2035</v>
      </c>
      <c r="R535" t="s">
        <v>2045</v>
      </c>
      <c r="S535" s="10">
        <f t="shared" si="32"/>
        <v>41479.208333333336</v>
      </c>
      <c r="T535" s="11">
        <f t="shared" si="33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6" t="s">
        <v>2041</v>
      </c>
      <c r="R536" t="s">
        <v>2044</v>
      </c>
      <c r="S536" s="10">
        <f t="shared" si="32"/>
        <v>43329.208333333328</v>
      </c>
      <c r="T536" s="11">
        <f t="shared" si="33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6" t="s">
        <v>2039</v>
      </c>
      <c r="R537" t="s">
        <v>2040</v>
      </c>
      <c r="S537" s="10">
        <f t="shared" si="32"/>
        <v>43259.208333333328</v>
      </c>
      <c r="T537" s="11">
        <f t="shared" si="33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6" t="s">
        <v>2047</v>
      </c>
      <c r="R538" t="s">
        <v>2053</v>
      </c>
      <c r="S538" s="10">
        <f t="shared" si="32"/>
        <v>40414.208333333336</v>
      </c>
      <c r="T538" s="11">
        <f t="shared" si="33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6" t="s">
        <v>2041</v>
      </c>
      <c r="R539" t="s">
        <v>2042</v>
      </c>
      <c r="S539" s="10">
        <f t="shared" si="32"/>
        <v>43342.208333333328</v>
      </c>
      <c r="T539" s="11">
        <f t="shared" si="33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6" t="s">
        <v>2050</v>
      </c>
      <c r="R540" t="s">
        <v>2061</v>
      </c>
      <c r="S540" s="10">
        <f t="shared" si="32"/>
        <v>41539.208333333336</v>
      </c>
      <c r="T540" s="11">
        <f t="shared" si="33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6" t="s">
        <v>2033</v>
      </c>
      <c r="R541" t="s">
        <v>2034</v>
      </c>
      <c r="S541" s="10">
        <f t="shared" si="32"/>
        <v>43647.208333333328</v>
      </c>
      <c r="T541" s="11">
        <f t="shared" si="33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6" t="s">
        <v>2054</v>
      </c>
      <c r="R542" t="s">
        <v>2055</v>
      </c>
      <c r="S542" s="10">
        <f t="shared" si="32"/>
        <v>43225.208333333328</v>
      </c>
      <c r="T542" s="11">
        <f t="shared" si="33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6" t="s">
        <v>2050</v>
      </c>
      <c r="R543" t="s">
        <v>2061</v>
      </c>
      <c r="S543" s="10">
        <f t="shared" si="32"/>
        <v>42165.208333333328</v>
      </c>
      <c r="T543" s="11">
        <f t="shared" si="33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6" t="s">
        <v>2035</v>
      </c>
      <c r="R544" t="s">
        <v>2045</v>
      </c>
      <c r="S544" s="10">
        <f t="shared" si="32"/>
        <v>42391.25</v>
      </c>
      <c r="T544" s="11">
        <f t="shared" si="33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6" t="s">
        <v>2050</v>
      </c>
      <c r="R545" t="s">
        <v>2051</v>
      </c>
      <c r="S545" s="10">
        <f t="shared" si="32"/>
        <v>41528.208333333336</v>
      </c>
      <c r="T545" s="11">
        <f t="shared" si="33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6" t="s">
        <v>2035</v>
      </c>
      <c r="R546" t="s">
        <v>2036</v>
      </c>
      <c r="S546" s="10">
        <f t="shared" si="32"/>
        <v>42377.25</v>
      </c>
      <c r="T546" s="11">
        <f t="shared" si="33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6" t="s">
        <v>2039</v>
      </c>
      <c r="R547" t="s">
        <v>2040</v>
      </c>
      <c r="S547" s="10">
        <f t="shared" si="32"/>
        <v>43824.25</v>
      </c>
      <c r="T547" s="11">
        <f t="shared" si="33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6" t="s">
        <v>2039</v>
      </c>
      <c r="R548" t="s">
        <v>2040</v>
      </c>
      <c r="S548" s="10">
        <f t="shared" si="32"/>
        <v>43360.208333333328</v>
      </c>
      <c r="T548" s="11">
        <f t="shared" si="33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6" t="s">
        <v>2041</v>
      </c>
      <c r="R549" t="s">
        <v>2044</v>
      </c>
      <c r="S549" s="10">
        <f t="shared" si="32"/>
        <v>42029.25</v>
      </c>
      <c r="T549" s="11">
        <f t="shared" si="33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6" t="s">
        <v>2039</v>
      </c>
      <c r="R550" t="s">
        <v>2040</v>
      </c>
      <c r="S550" s="10">
        <f t="shared" si="32"/>
        <v>42461.208333333328</v>
      </c>
      <c r="T550" s="11">
        <f t="shared" si="33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6" t="s">
        <v>2037</v>
      </c>
      <c r="R551" t="s">
        <v>2046</v>
      </c>
      <c r="S551" s="10">
        <f t="shared" si="32"/>
        <v>41422.208333333336</v>
      </c>
      <c r="T551" s="11">
        <f t="shared" si="33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6" t="s">
        <v>2035</v>
      </c>
      <c r="R552" t="s">
        <v>2045</v>
      </c>
      <c r="S552" s="10">
        <f t="shared" si="32"/>
        <v>40968.25</v>
      </c>
      <c r="T552" s="11">
        <f t="shared" si="33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6" t="s">
        <v>2037</v>
      </c>
      <c r="R553" t="s">
        <v>2038</v>
      </c>
      <c r="S553" s="10">
        <f t="shared" si="32"/>
        <v>41993.25</v>
      </c>
      <c r="T553" s="11">
        <f t="shared" si="33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6" t="s">
        <v>2039</v>
      </c>
      <c r="R554" t="s">
        <v>2040</v>
      </c>
      <c r="S554" s="10">
        <f t="shared" si="32"/>
        <v>42700.25</v>
      </c>
      <c r="T554" s="11">
        <f t="shared" si="33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6" t="s">
        <v>2035</v>
      </c>
      <c r="R555" t="s">
        <v>2036</v>
      </c>
      <c r="S555" s="10">
        <f t="shared" si="32"/>
        <v>40545.25</v>
      </c>
      <c r="T555" s="11">
        <f t="shared" si="33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6" t="s">
        <v>2035</v>
      </c>
      <c r="R556" t="s">
        <v>2045</v>
      </c>
      <c r="S556" s="10">
        <f t="shared" si="32"/>
        <v>42723.25</v>
      </c>
      <c r="T556" s="11">
        <f t="shared" si="33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6" t="s">
        <v>2035</v>
      </c>
      <c r="R557" t="s">
        <v>2036</v>
      </c>
      <c r="S557" s="10">
        <f t="shared" si="32"/>
        <v>41731.208333333336</v>
      </c>
      <c r="T557" s="11">
        <f t="shared" si="33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6" t="s">
        <v>2047</v>
      </c>
      <c r="R558" t="s">
        <v>2059</v>
      </c>
      <c r="S558" s="10">
        <f t="shared" si="32"/>
        <v>40792.208333333336</v>
      </c>
      <c r="T558" s="11">
        <f t="shared" si="33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6" t="s">
        <v>2041</v>
      </c>
      <c r="R559" t="s">
        <v>2063</v>
      </c>
      <c r="S559" s="10">
        <f t="shared" si="32"/>
        <v>42279.208333333328</v>
      </c>
      <c r="T559" s="11">
        <f t="shared" si="33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6" t="s">
        <v>2039</v>
      </c>
      <c r="R560" t="s">
        <v>2040</v>
      </c>
      <c r="S560" s="10">
        <f t="shared" si="32"/>
        <v>42424.25</v>
      </c>
      <c r="T560" s="11">
        <f t="shared" si="33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6" t="s">
        <v>2039</v>
      </c>
      <c r="R561" t="s">
        <v>2040</v>
      </c>
      <c r="S561" s="10">
        <f t="shared" si="32"/>
        <v>42584.208333333328</v>
      </c>
      <c r="T561" s="11">
        <f t="shared" si="33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6" t="s">
        <v>2041</v>
      </c>
      <c r="R562" t="s">
        <v>2049</v>
      </c>
      <c r="S562" s="10">
        <f t="shared" si="32"/>
        <v>40865.25</v>
      </c>
      <c r="T562" s="11">
        <f t="shared" si="33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6" t="s">
        <v>2039</v>
      </c>
      <c r="R563" t="s">
        <v>2040</v>
      </c>
      <c r="S563" s="10">
        <f t="shared" si="32"/>
        <v>40833.208333333336</v>
      </c>
      <c r="T563" s="11">
        <f t="shared" si="33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6" t="s">
        <v>2035</v>
      </c>
      <c r="R564" t="s">
        <v>2036</v>
      </c>
      <c r="S564" s="10">
        <f t="shared" si="32"/>
        <v>43536.208333333328</v>
      </c>
      <c r="T564" s="11">
        <f t="shared" si="33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6" t="s">
        <v>2041</v>
      </c>
      <c r="R565" t="s">
        <v>2042</v>
      </c>
      <c r="S565" s="10">
        <f t="shared" si="32"/>
        <v>43417.25</v>
      </c>
      <c r="T565" s="11">
        <f t="shared" si="33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6" t="s">
        <v>2039</v>
      </c>
      <c r="R566" t="s">
        <v>2040</v>
      </c>
      <c r="S566" s="10">
        <f t="shared" si="32"/>
        <v>42078.208333333328</v>
      </c>
      <c r="T566" s="11">
        <f t="shared" si="33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6" t="s">
        <v>2039</v>
      </c>
      <c r="R567" t="s">
        <v>2040</v>
      </c>
      <c r="S567" s="10">
        <f t="shared" si="32"/>
        <v>40862.25</v>
      </c>
      <c r="T567" s="11">
        <f t="shared" si="33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6" t="s">
        <v>2035</v>
      </c>
      <c r="R568" t="s">
        <v>2043</v>
      </c>
      <c r="S568" s="10">
        <f t="shared" si="32"/>
        <v>42424.25</v>
      </c>
      <c r="T568" s="11">
        <f t="shared" si="33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6" t="s">
        <v>2035</v>
      </c>
      <c r="R569" t="s">
        <v>2036</v>
      </c>
      <c r="S569" s="10">
        <f t="shared" si="32"/>
        <v>41830.208333333336</v>
      </c>
      <c r="T569" s="11">
        <f t="shared" si="33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6" t="s">
        <v>2039</v>
      </c>
      <c r="R570" t="s">
        <v>2040</v>
      </c>
      <c r="S570" s="10">
        <f t="shared" si="32"/>
        <v>40374.208333333336</v>
      </c>
      <c r="T570" s="11">
        <f t="shared" si="33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6" t="s">
        <v>2041</v>
      </c>
      <c r="R571" t="s">
        <v>2049</v>
      </c>
      <c r="S571" s="10">
        <f t="shared" si="32"/>
        <v>40554.25</v>
      </c>
      <c r="T571" s="11">
        <f t="shared" si="33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6" t="s">
        <v>2035</v>
      </c>
      <c r="R572" t="s">
        <v>2036</v>
      </c>
      <c r="S572" s="10">
        <f t="shared" si="32"/>
        <v>41993.25</v>
      </c>
      <c r="T572" s="11">
        <f t="shared" si="33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6" t="s">
        <v>2041</v>
      </c>
      <c r="R573" t="s">
        <v>2052</v>
      </c>
      <c r="S573" s="10">
        <f t="shared" si="32"/>
        <v>42174.208333333328</v>
      </c>
      <c r="T573" s="11">
        <f t="shared" si="33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6" t="s">
        <v>2035</v>
      </c>
      <c r="R574" t="s">
        <v>2036</v>
      </c>
      <c r="S574" s="10">
        <f t="shared" si="32"/>
        <v>42275.208333333328</v>
      </c>
      <c r="T574" s="11">
        <f t="shared" si="33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6" t="s">
        <v>2064</v>
      </c>
      <c r="R575" t="s">
        <v>2065</v>
      </c>
      <c r="S575" s="10">
        <f t="shared" si="32"/>
        <v>41761.208333333336</v>
      </c>
      <c r="T575" s="11">
        <f t="shared" si="33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6" t="s">
        <v>2033</v>
      </c>
      <c r="R576" t="s">
        <v>2034</v>
      </c>
      <c r="S576" s="10">
        <f t="shared" si="32"/>
        <v>43806.25</v>
      </c>
      <c r="T576" s="11">
        <f t="shared" si="33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6" t="s">
        <v>2039</v>
      </c>
      <c r="R577" t="s">
        <v>2040</v>
      </c>
      <c r="S577" s="10">
        <f t="shared" si="32"/>
        <v>41779.208333333336</v>
      </c>
      <c r="T577" s="11">
        <f t="shared" si="33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6" t="s">
        <v>2039</v>
      </c>
      <c r="R578" t="s">
        <v>2040</v>
      </c>
      <c r="S578" s="10">
        <f t="shared" si="32"/>
        <v>43040.208333333328</v>
      </c>
      <c r="T578" s="11">
        <f t="shared" si="33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6" t="s">
        <v>2035</v>
      </c>
      <c r="R579" t="s">
        <v>2058</v>
      </c>
      <c r="S579" s="10">
        <f t="shared" ref="S579:S642" si="36">(((L579/60)/60)/24)+DATE(1970,1,1)</f>
        <v>40613.25</v>
      </c>
      <c r="T579" s="11">
        <f t="shared" ref="T579:T642" si="37">(((M579/60)/60)/24)+DATE(1970,1,1)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ROUND(((E580/D580)*100), 0)</f>
        <v>17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6" t="s">
        <v>2041</v>
      </c>
      <c r="R580" t="s">
        <v>2063</v>
      </c>
      <c r="S580" s="10">
        <f t="shared" si="36"/>
        <v>40878.25</v>
      </c>
      <c r="T580" s="11">
        <f t="shared" si="37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6" t="s">
        <v>2035</v>
      </c>
      <c r="R581" t="s">
        <v>2058</v>
      </c>
      <c r="S581" s="10">
        <f t="shared" si="36"/>
        <v>40762.208333333336</v>
      </c>
      <c r="T581" s="11">
        <f t="shared" si="37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6" t="s">
        <v>2039</v>
      </c>
      <c r="R582" t="s">
        <v>2040</v>
      </c>
      <c r="S582" s="10">
        <f t="shared" si="36"/>
        <v>41696.25</v>
      </c>
      <c r="T582" s="11">
        <f t="shared" si="37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6" t="s">
        <v>2037</v>
      </c>
      <c r="R583" t="s">
        <v>2038</v>
      </c>
      <c r="S583" s="10">
        <f t="shared" si="36"/>
        <v>40662.208333333336</v>
      </c>
      <c r="T583" s="11">
        <f t="shared" si="37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6" t="s">
        <v>2050</v>
      </c>
      <c r="R584" t="s">
        <v>2051</v>
      </c>
      <c r="S584" s="10">
        <f t="shared" si="36"/>
        <v>42165.208333333328</v>
      </c>
      <c r="T584" s="11">
        <f t="shared" si="37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6" t="s">
        <v>2041</v>
      </c>
      <c r="R585" t="s">
        <v>2042</v>
      </c>
      <c r="S585" s="10">
        <f t="shared" si="36"/>
        <v>40959.25</v>
      </c>
      <c r="T585" s="11">
        <f t="shared" si="37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6" t="s">
        <v>2037</v>
      </c>
      <c r="R586" t="s">
        <v>2038</v>
      </c>
      <c r="S586" s="10">
        <f t="shared" si="36"/>
        <v>41024.208333333336</v>
      </c>
      <c r="T586" s="11">
        <f t="shared" si="37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6" t="s">
        <v>2047</v>
      </c>
      <c r="R587" t="s">
        <v>2059</v>
      </c>
      <c r="S587" s="10">
        <f t="shared" si="36"/>
        <v>40255.208333333336</v>
      </c>
      <c r="T587" s="11">
        <f t="shared" si="37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6" t="s">
        <v>2035</v>
      </c>
      <c r="R588" t="s">
        <v>2036</v>
      </c>
      <c r="S588" s="10">
        <f t="shared" si="36"/>
        <v>40499.25</v>
      </c>
      <c r="T588" s="11">
        <f t="shared" si="37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6" t="s">
        <v>2033</v>
      </c>
      <c r="R589" t="s">
        <v>2034</v>
      </c>
      <c r="S589" s="10">
        <f t="shared" si="36"/>
        <v>43484.25</v>
      </c>
      <c r="T589" s="11">
        <f t="shared" si="37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6" t="s">
        <v>2039</v>
      </c>
      <c r="R590" t="s">
        <v>2040</v>
      </c>
      <c r="S590" s="10">
        <f t="shared" si="36"/>
        <v>40262.208333333336</v>
      </c>
      <c r="T590" s="11">
        <f t="shared" si="37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6" t="s">
        <v>2041</v>
      </c>
      <c r="R591" t="s">
        <v>2042</v>
      </c>
      <c r="S591" s="10">
        <f t="shared" si="36"/>
        <v>42190.208333333328</v>
      </c>
      <c r="T591" s="11">
        <f t="shared" si="37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6" t="s">
        <v>2047</v>
      </c>
      <c r="R592" t="s">
        <v>2056</v>
      </c>
      <c r="S592" s="10">
        <f t="shared" si="36"/>
        <v>41994.25</v>
      </c>
      <c r="T592" s="11">
        <f t="shared" si="37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6" t="s">
        <v>2050</v>
      </c>
      <c r="R593" t="s">
        <v>2051</v>
      </c>
      <c r="S593" s="10">
        <f t="shared" si="36"/>
        <v>40373.208333333336</v>
      </c>
      <c r="T593" s="11">
        <f t="shared" si="37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6" t="s">
        <v>2039</v>
      </c>
      <c r="R594" t="s">
        <v>2040</v>
      </c>
      <c r="S594" s="10">
        <f t="shared" si="36"/>
        <v>41789.208333333336</v>
      </c>
      <c r="T594" s="11">
        <f t="shared" si="37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6" t="s">
        <v>2041</v>
      </c>
      <c r="R595" t="s">
        <v>2049</v>
      </c>
      <c r="S595" s="10">
        <f t="shared" si="36"/>
        <v>41724.208333333336</v>
      </c>
      <c r="T595" s="11">
        <f t="shared" si="37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6" t="s">
        <v>2039</v>
      </c>
      <c r="R596" t="s">
        <v>2040</v>
      </c>
      <c r="S596" s="10">
        <f t="shared" si="36"/>
        <v>42548.208333333328</v>
      </c>
      <c r="T596" s="11">
        <f t="shared" si="37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6" t="s">
        <v>2039</v>
      </c>
      <c r="R597" t="s">
        <v>2040</v>
      </c>
      <c r="S597" s="10">
        <f t="shared" si="36"/>
        <v>40253.208333333336</v>
      </c>
      <c r="T597" s="11">
        <f t="shared" si="37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6" t="s">
        <v>2041</v>
      </c>
      <c r="R598" t="s">
        <v>2044</v>
      </c>
      <c r="S598" s="10">
        <f t="shared" si="36"/>
        <v>42434.25</v>
      </c>
      <c r="T598" s="11">
        <f t="shared" si="37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6" t="s">
        <v>2039</v>
      </c>
      <c r="R599" t="s">
        <v>2040</v>
      </c>
      <c r="S599" s="10">
        <f t="shared" si="36"/>
        <v>43786.25</v>
      </c>
      <c r="T599" s="11">
        <f t="shared" si="37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6" t="s">
        <v>2035</v>
      </c>
      <c r="R600" t="s">
        <v>2036</v>
      </c>
      <c r="S600" s="10">
        <f t="shared" si="36"/>
        <v>40344.208333333336</v>
      </c>
      <c r="T600" s="11">
        <f t="shared" si="37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6" t="s">
        <v>2041</v>
      </c>
      <c r="R601" t="s">
        <v>2042</v>
      </c>
      <c r="S601" s="10">
        <f t="shared" si="36"/>
        <v>42047.25</v>
      </c>
      <c r="T601" s="11">
        <f t="shared" si="37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6" t="s">
        <v>2033</v>
      </c>
      <c r="R602" t="s">
        <v>2034</v>
      </c>
      <c r="S602" s="10">
        <f t="shared" si="36"/>
        <v>41485.208333333336</v>
      </c>
      <c r="T602" s="11">
        <f t="shared" si="37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6" t="s">
        <v>2037</v>
      </c>
      <c r="R603" t="s">
        <v>2046</v>
      </c>
      <c r="S603" s="10">
        <f t="shared" si="36"/>
        <v>41789.208333333336</v>
      </c>
      <c r="T603" s="11">
        <f t="shared" si="37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6" t="s">
        <v>2039</v>
      </c>
      <c r="R604" t="s">
        <v>2040</v>
      </c>
      <c r="S604" s="10">
        <f t="shared" si="36"/>
        <v>42160.208333333328</v>
      </c>
      <c r="T604" s="11">
        <f t="shared" si="37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6" t="s">
        <v>2039</v>
      </c>
      <c r="R605" t="s">
        <v>2040</v>
      </c>
      <c r="S605" s="10">
        <f t="shared" si="36"/>
        <v>43573.208333333328</v>
      </c>
      <c r="T605" s="11">
        <f t="shared" si="37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6" t="s">
        <v>2039</v>
      </c>
      <c r="R606" t="s">
        <v>2040</v>
      </c>
      <c r="S606" s="10">
        <f t="shared" si="36"/>
        <v>40565.25</v>
      </c>
      <c r="T606" s="11">
        <f t="shared" si="37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6" t="s">
        <v>2047</v>
      </c>
      <c r="R607" t="s">
        <v>2048</v>
      </c>
      <c r="S607" s="10">
        <f t="shared" si="36"/>
        <v>42280.208333333328</v>
      </c>
      <c r="T607" s="11">
        <f t="shared" si="37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6" t="s">
        <v>2035</v>
      </c>
      <c r="R608" t="s">
        <v>2036</v>
      </c>
      <c r="S608" s="10">
        <f t="shared" si="36"/>
        <v>42436.25</v>
      </c>
      <c r="T608" s="11">
        <f t="shared" si="37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6" t="s">
        <v>2033</v>
      </c>
      <c r="R609" t="s">
        <v>2034</v>
      </c>
      <c r="S609" s="10">
        <f t="shared" si="36"/>
        <v>41721.208333333336</v>
      </c>
      <c r="T609" s="11">
        <f t="shared" si="37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6" t="s">
        <v>2035</v>
      </c>
      <c r="R610" t="s">
        <v>2058</v>
      </c>
      <c r="S610" s="10">
        <f t="shared" si="36"/>
        <v>43530.25</v>
      </c>
      <c r="T610" s="11">
        <f t="shared" si="37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6" t="s">
        <v>2041</v>
      </c>
      <c r="R611" t="s">
        <v>2063</v>
      </c>
      <c r="S611" s="10">
        <f t="shared" si="36"/>
        <v>43481.25</v>
      </c>
      <c r="T611" s="11">
        <f t="shared" si="37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6" t="s">
        <v>2039</v>
      </c>
      <c r="R612" t="s">
        <v>2040</v>
      </c>
      <c r="S612" s="10">
        <f t="shared" si="36"/>
        <v>41259.25</v>
      </c>
      <c r="T612" s="11">
        <f t="shared" si="37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6" t="s">
        <v>2039</v>
      </c>
      <c r="R613" t="s">
        <v>2040</v>
      </c>
      <c r="S613" s="10">
        <f t="shared" si="36"/>
        <v>41480.208333333336</v>
      </c>
      <c r="T613" s="11">
        <f t="shared" si="37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6" t="s">
        <v>2035</v>
      </c>
      <c r="R614" t="s">
        <v>2043</v>
      </c>
      <c r="S614" s="10">
        <f t="shared" si="36"/>
        <v>40474.208333333336</v>
      </c>
      <c r="T614" s="11">
        <f t="shared" si="37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6" t="s">
        <v>2039</v>
      </c>
      <c r="R615" t="s">
        <v>2040</v>
      </c>
      <c r="S615" s="10">
        <f t="shared" si="36"/>
        <v>42973.208333333328</v>
      </c>
      <c r="T615" s="11">
        <f t="shared" si="37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6" t="s">
        <v>2039</v>
      </c>
      <c r="R616" t="s">
        <v>2040</v>
      </c>
      <c r="S616" s="10">
        <f t="shared" si="36"/>
        <v>42746.25</v>
      </c>
      <c r="T616" s="11">
        <f t="shared" si="37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6" t="s">
        <v>2039</v>
      </c>
      <c r="R617" t="s">
        <v>2040</v>
      </c>
      <c r="S617" s="10">
        <f t="shared" si="36"/>
        <v>42489.208333333328</v>
      </c>
      <c r="T617" s="11">
        <f t="shared" si="37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6" t="s">
        <v>2035</v>
      </c>
      <c r="R618" t="s">
        <v>2045</v>
      </c>
      <c r="S618" s="10">
        <f t="shared" si="36"/>
        <v>41537.208333333336</v>
      </c>
      <c r="T618" s="11">
        <f t="shared" si="37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6" t="s">
        <v>2039</v>
      </c>
      <c r="R619" t="s">
        <v>2040</v>
      </c>
      <c r="S619" s="10">
        <f t="shared" si="36"/>
        <v>41794.208333333336</v>
      </c>
      <c r="T619" s="11">
        <f t="shared" si="37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6" t="s">
        <v>2047</v>
      </c>
      <c r="R620" t="s">
        <v>2048</v>
      </c>
      <c r="S620" s="10">
        <f t="shared" si="36"/>
        <v>41396.208333333336</v>
      </c>
      <c r="T620" s="11">
        <f t="shared" si="37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6" t="s">
        <v>2039</v>
      </c>
      <c r="R621" t="s">
        <v>2040</v>
      </c>
      <c r="S621" s="10">
        <f t="shared" si="36"/>
        <v>40669.208333333336</v>
      </c>
      <c r="T621" s="11">
        <f t="shared" si="37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6" t="s">
        <v>2054</v>
      </c>
      <c r="R622" t="s">
        <v>2055</v>
      </c>
      <c r="S622" s="10">
        <f t="shared" si="36"/>
        <v>42559.208333333328</v>
      </c>
      <c r="T622" s="11">
        <f t="shared" si="37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6" t="s">
        <v>2039</v>
      </c>
      <c r="R623" t="s">
        <v>2040</v>
      </c>
      <c r="S623" s="10">
        <f t="shared" si="36"/>
        <v>42626.208333333328</v>
      </c>
      <c r="T623" s="11">
        <f t="shared" si="37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6" t="s">
        <v>2035</v>
      </c>
      <c r="R624" t="s">
        <v>2045</v>
      </c>
      <c r="S624" s="10">
        <f t="shared" si="36"/>
        <v>43205.208333333328</v>
      </c>
      <c r="T624" s="11">
        <f t="shared" si="37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6" t="s">
        <v>2039</v>
      </c>
      <c r="R625" t="s">
        <v>2040</v>
      </c>
      <c r="S625" s="10">
        <f t="shared" si="36"/>
        <v>42201.208333333328</v>
      </c>
      <c r="T625" s="11">
        <f t="shared" si="37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6" t="s">
        <v>2054</v>
      </c>
      <c r="R626" t="s">
        <v>2055</v>
      </c>
      <c r="S626" s="10">
        <f t="shared" si="36"/>
        <v>42029.25</v>
      </c>
      <c r="T626" s="11">
        <f t="shared" si="37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6" t="s">
        <v>2039</v>
      </c>
      <c r="R627" t="s">
        <v>2040</v>
      </c>
      <c r="S627" s="10">
        <f t="shared" si="36"/>
        <v>43857.25</v>
      </c>
      <c r="T627" s="11">
        <f t="shared" si="37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6" t="s">
        <v>2039</v>
      </c>
      <c r="R628" t="s">
        <v>2040</v>
      </c>
      <c r="S628" s="10">
        <f t="shared" si="36"/>
        <v>40449.208333333336</v>
      </c>
      <c r="T628" s="11">
        <f t="shared" si="37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6" t="s">
        <v>2033</v>
      </c>
      <c r="R629" t="s">
        <v>2034</v>
      </c>
      <c r="S629" s="10">
        <f t="shared" si="36"/>
        <v>40345.208333333336</v>
      </c>
      <c r="T629" s="11">
        <f t="shared" si="37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6" t="s">
        <v>2035</v>
      </c>
      <c r="R630" t="s">
        <v>2045</v>
      </c>
      <c r="S630" s="10">
        <f t="shared" si="36"/>
        <v>40455.208333333336</v>
      </c>
      <c r="T630" s="11">
        <f t="shared" si="37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6" t="s">
        <v>2039</v>
      </c>
      <c r="R631" t="s">
        <v>2040</v>
      </c>
      <c r="S631" s="10">
        <f t="shared" si="36"/>
        <v>42557.208333333328</v>
      </c>
      <c r="T631" s="11">
        <f t="shared" si="37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6" t="s">
        <v>2039</v>
      </c>
      <c r="R632" t="s">
        <v>2040</v>
      </c>
      <c r="S632" s="10">
        <f t="shared" si="36"/>
        <v>43586.208333333328</v>
      </c>
      <c r="T632" s="11">
        <f t="shared" si="37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6" t="s">
        <v>2039</v>
      </c>
      <c r="R633" t="s">
        <v>2040</v>
      </c>
      <c r="S633" s="10">
        <f t="shared" si="36"/>
        <v>43550.208333333328</v>
      </c>
      <c r="T633" s="11">
        <f t="shared" si="37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6" t="s">
        <v>2039</v>
      </c>
      <c r="R634" t="s">
        <v>2040</v>
      </c>
      <c r="S634" s="10">
        <f t="shared" si="36"/>
        <v>41945.208333333336</v>
      </c>
      <c r="T634" s="11">
        <f t="shared" si="37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6" t="s">
        <v>2041</v>
      </c>
      <c r="R635" t="s">
        <v>2049</v>
      </c>
      <c r="S635" s="10">
        <f t="shared" si="36"/>
        <v>42315.25</v>
      </c>
      <c r="T635" s="11">
        <f t="shared" si="37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6" t="s">
        <v>2041</v>
      </c>
      <c r="R636" t="s">
        <v>2060</v>
      </c>
      <c r="S636" s="10">
        <f t="shared" si="36"/>
        <v>42819.208333333328</v>
      </c>
      <c r="T636" s="11">
        <f t="shared" si="37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6" t="s">
        <v>2041</v>
      </c>
      <c r="R637" t="s">
        <v>2060</v>
      </c>
      <c r="S637" s="10">
        <f t="shared" si="36"/>
        <v>41314.25</v>
      </c>
      <c r="T637" s="11">
        <f t="shared" si="37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6" t="s">
        <v>2041</v>
      </c>
      <c r="R638" t="s">
        <v>2049</v>
      </c>
      <c r="S638" s="10">
        <f t="shared" si="36"/>
        <v>40926.25</v>
      </c>
      <c r="T638" s="11">
        <f t="shared" si="37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6" t="s">
        <v>2039</v>
      </c>
      <c r="R639" t="s">
        <v>2040</v>
      </c>
      <c r="S639" s="10">
        <f t="shared" si="36"/>
        <v>42688.25</v>
      </c>
      <c r="T639" s="11">
        <f t="shared" si="37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6" t="s">
        <v>2039</v>
      </c>
      <c r="R640" t="s">
        <v>2040</v>
      </c>
      <c r="S640" s="10">
        <f t="shared" si="36"/>
        <v>40386.208333333336</v>
      </c>
      <c r="T640" s="11">
        <f t="shared" si="37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6" t="s">
        <v>2041</v>
      </c>
      <c r="R641" t="s">
        <v>2044</v>
      </c>
      <c r="S641" s="10">
        <f t="shared" si="36"/>
        <v>43309.208333333328</v>
      </c>
      <c r="T641" s="11">
        <f t="shared" si="37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6" t="s">
        <v>2039</v>
      </c>
      <c r="R642" t="s">
        <v>2040</v>
      </c>
      <c r="S642" s="10">
        <f t="shared" si="36"/>
        <v>42387.25</v>
      </c>
      <c r="T642" s="11">
        <f t="shared" si="37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6" t="s">
        <v>2039</v>
      </c>
      <c r="R643" t="s">
        <v>2040</v>
      </c>
      <c r="S643" s="10">
        <f t="shared" ref="S643:S706" si="40">(((L643/60)/60)/24)+DATE(1970,1,1)</f>
        <v>42786.25</v>
      </c>
      <c r="T643" s="11">
        <f t="shared" ref="T643:T706" si="41">(((M643/60)/60)/24)+DATE(1970,1,1)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ROUND(((E644/D644)*100), 0)</f>
        <v>145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6" t="s">
        <v>2037</v>
      </c>
      <c r="R644" t="s">
        <v>2046</v>
      </c>
      <c r="S644" s="10">
        <f t="shared" si="40"/>
        <v>43451.25</v>
      </c>
      <c r="T644" s="11">
        <f t="shared" si="41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6" t="s">
        <v>2039</v>
      </c>
      <c r="R645" t="s">
        <v>2040</v>
      </c>
      <c r="S645" s="10">
        <f t="shared" si="40"/>
        <v>42795.25</v>
      </c>
      <c r="T645" s="11">
        <f t="shared" si="41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6" t="s">
        <v>2039</v>
      </c>
      <c r="R646" t="s">
        <v>2040</v>
      </c>
      <c r="S646" s="10">
        <f t="shared" si="40"/>
        <v>43452.25</v>
      </c>
      <c r="T646" s="11">
        <f t="shared" si="41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6" t="s">
        <v>2035</v>
      </c>
      <c r="R647" t="s">
        <v>2036</v>
      </c>
      <c r="S647" s="10">
        <f t="shared" si="40"/>
        <v>43369.208333333328</v>
      </c>
      <c r="T647" s="11">
        <f t="shared" si="41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6" t="s">
        <v>2050</v>
      </c>
      <c r="R648" t="s">
        <v>2051</v>
      </c>
      <c r="S648" s="10">
        <f t="shared" si="40"/>
        <v>41346.208333333336</v>
      </c>
      <c r="T648" s="11">
        <f t="shared" si="41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6" t="s">
        <v>2047</v>
      </c>
      <c r="R649" t="s">
        <v>2059</v>
      </c>
      <c r="S649" s="10">
        <f t="shared" si="40"/>
        <v>43199.208333333328</v>
      </c>
      <c r="T649" s="11">
        <f t="shared" si="41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6" t="s">
        <v>2033</v>
      </c>
      <c r="R650" t="s">
        <v>2034</v>
      </c>
      <c r="S650" s="10">
        <f t="shared" si="40"/>
        <v>42922.208333333328</v>
      </c>
      <c r="T650" s="11">
        <f t="shared" si="41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6" t="s">
        <v>2039</v>
      </c>
      <c r="R651" t="s">
        <v>2040</v>
      </c>
      <c r="S651" s="10">
        <f t="shared" si="40"/>
        <v>40471.208333333336</v>
      </c>
      <c r="T651" s="11">
        <f t="shared" si="41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6" t="s">
        <v>2035</v>
      </c>
      <c r="R652" t="s">
        <v>2058</v>
      </c>
      <c r="S652" s="10">
        <f t="shared" si="40"/>
        <v>41828.208333333336</v>
      </c>
      <c r="T652" s="11">
        <f t="shared" si="41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6" t="s">
        <v>2041</v>
      </c>
      <c r="R653" t="s">
        <v>2052</v>
      </c>
      <c r="S653" s="10">
        <f t="shared" si="40"/>
        <v>41692.25</v>
      </c>
      <c r="T653" s="11">
        <f t="shared" si="41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6" t="s">
        <v>2037</v>
      </c>
      <c r="R654" t="s">
        <v>2038</v>
      </c>
      <c r="S654" s="10">
        <f t="shared" si="40"/>
        <v>42587.208333333328</v>
      </c>
      <c r="T654" s="11">
        <f t="shared" si="41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6" t="s">
        <v>2037</v>
      </c>
      <c r="R655" t="s">
        <v>2038</v>
      </c>
      <c r="S655" s="10">
        <f t="shared" si="40"/>
        <v>42468.208333333328</v>
      </c>
      <c r="T655" s="11">
        <f t="shared" si="41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6" t="s">
        <v>2035</v>
      </c>
      <c r="R656" t="s">
        <v>2057</v>
      </c>
      <c r="S656" s="10">
        <f t="shared" si="40"/>
        <v>42240.208333333328</v>
      </c>
      <c r="T656" s="11">
        <f t="shared" si="41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6" t="s">
        <v>2054</v>
      </c>
      <c r="R657" t="s">
        <v>2055</v>
      </c>
      <c r="S657" s="10">
        <f t="shared" si="40"/>
        <v>42796.25</v>
      </c>
      <c r="T657" s="11">
        <f t="shared" si="41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6" t="s">
        <v>2033</v>
      </c>
      <c r="R658" t="s">
        <v>2034</v>
      </c>
      <c r="S658" s="10">
        <f t="shared" si="40"/>
        <v>43097.25</v>
      </c>
      <c r="T658" s="11">
        <f t="shared" si="41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6" t="s">
        <v>2041</v>
      </c>
      <c r="R659" t="s">
        <v>2063</v>
      </c>
      <c r="S659" s="10">
        <f t="shared" si="40"/>
        <v>43096.25</v>
      </c>
      <c r="T659" s="11">
        <f t="shared" si="41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6" t="s">
        <v>2035</v>
      </c>
      <c r="R660" t="s">
        <v>2036</v>
      </c>
      <c r="S660" s="10">
        <f t="shared" si="40"/>
        <v>42246.208333333328</v>
      </c>
      <c r="T660" s="11">
        <f t="shared" si="41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6" t="s">
        <v>2041</v>
      </c>
      <c r="R661" t="s">
        <v>2042</v>
      </c>
      <c r="S661" s="10">
        <f t="shared" si="40"/>
        <v>40570.25</v>
      </c>
      <c r="T661" s="11">
        <f t="shared" si="41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6" t="s">
        <v>2039</v>
      </c>
      <c r="R662" t="s">
        <v>2040</v>
      </c>
      <c r="S662" s="10">
        <f t="shared" si="40"/>
        <v>42237.208333333328</v>
      </c>
      <c r="T662" s="11">
        <f t="shared" si="41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6" t="s">
        <v>2035</v>
      </c>
      <c r="R663" t="s">
        <v>2058</v>
      </c>
      <c r="S663" s="10">
        <f t="shared" si="40"/>
        <v>40996.208333333336</v>
      </c>
      <c r="T663" s="11">
        <f t="shared" si="41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6" t="s">
        <v>2039</v>
      </c>
      <c r="R664" t="s">
        <v>2040</v>
      </c>
      <c r="S664" s="10">
        <f t="shared" si="40"/>
        <v>43443.25</v>
      </c>
      <c r="T664" s="11">
        <f t="shared" si="41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6" t="s">
        <v>2039</v>
      </c>
      <c r="R665" t="s">
        <v>2040</v>
      </c>
      <c r="S665" s="10">
        <f t="shared" si="40"/>
        <v>40458.208333333336</v>
      </c>
      <c r="T665" s="11">
        <f t="shared" si="41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6" t="s">
        <v>2035</v>
      </c>
      <c r="R666" t="s">
        <v>2058</v>
      </c>
      <c r="S666" s="10">
        <f t="shared" si="40"/>
        <v>40959.25</v>
      </c>
      <c r="T666" s="11">
        <f t="shared" si="41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6" t="s">
        <v>2041</v>
      </c>
      <c r="R667" t="s">
        <v>2042</v>
      </c>
      <c r="S667" s="10">
        <f t="shared" si="40"/>
        <v>40733.208333333336</v>
      </c>
      <c r="T667" s="11">
        <f t="shared" si="41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6" t="s">
        <v>2039</v>
      </c>
      <c r="R668" t="s">
        <v>2040</v>
      </c>
      <c r="S668" s="10">
        <f t="shared" si="40"/>
        <v>41516.208333333336</v>
      </c>
      <c r="T668" s="11">
        <f t="shared" si="41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6" t="s">
        <v>2064</v>
      </c>
      <c r="R669" t="s">
        <v>2065</v>
      </c>
      <c r="S669" s="10">
        <f t="shared" si="40"/>
        <v>41892.208333333336</v>
      </c>
      <c r="T669" s="11">
        <f t="shared" si="41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6" t="s">
        <v>2039</v>
      </c>
      <c r="R670" t="s">
        <v>2040</v>
      </c>
      <c r="S670" s="10">
        <f t="shared" si="40"/>
        <v>41122.208333333336</v>
      </c>
      <c r="T670" s="11">
        <f t="shared" si="41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6" t="s">
        <v>2039</v>
      </c>
      <c r="R671" t="s">
        <v>2040</v>
      </c>
      <c r="S671" s="10">
        <f t="shared" si="40"/>
        <v>42912.208333333328</v>
      </c>
      <c r="T671" s="11">
        <f t="shared" si="41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6" t="s">
        <v>2035</v>
      </c>
      <c r="R672" t="s">
        <v>2045</v>
      </c>
      <c r="S672" s="10">
        <f t="shared" si="40"/>
        <v>42425.25</v>
      </c>
      <c r="T672" s="11">
        <f t="shared" si="41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6" t="s">
        <v>2039</v>
      </c>
      <c r="R673" t="s">
        <v>2040</v>
      </c>
      <c r="S673" s="10">
        <f t="shared" si="40"/>
        <v>40390.208333333336</v>
      </c>
      <c r="T673" s="11">
        <f t="shared" si="41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6" t="s">
        <v>2039</v>
      </c>
      <c r="R674" t="s">
        <v>2040</v>
      </c>
      <c r="S674" s="10">
        <f t="shared" si="40"/>
        <v>43180.208333333328</v>
      </c>
      <c r="T674" s="11">
        <f t="shared" si="41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6" t="s">
        <v>2035</v>
      </c>
      <c r="R675" t="s">
        <v>2045</v>
      </c>
      <c r="S675" s="10">
        <f t="shared" si="40"/>
        <v>42475.208333333328</v>
      </c>
      <c r="T675" s="11">
        <f t="shared" si="41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6" t="s">
        <v>2054</v>
      </c>
      <c r="R676" t="s">
        <v>2055</v>
      </c>
      <c r="S676" s="10">
        <f t="shared" si="40"/>
        <v>40774.208333333336</v>
      </c>
      <c r="T676" s="11">
        <f t="shared" si="41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6" t="s">
        <v>2064</v>
      </c>
      <c r="R677" t="s">
        <v>2065</v>
      </c>
      <c r="S677" s="10">
        <f t="shared" si="40"/>
        <v>43719.208333333328</v>
      </c>
      <c r="T677" s="11">
        <f t="shared" si="41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6" t="s">
        <v>2054</v>
      </c>
      <c r="R678" t="s">
        <v>2055</v>
      </c>
      <c r="S678" s="10">
        <f t="shared" si="40"/>
        <v>41178.208333333336</v>
      </c>
      <c r="T678" s="11">
        <f t="shared" si="41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6" t="s">
        <v>2047</v>
      </c>
      <c r="R679" t="s">
        <v>2053</v>
      </c>
      <c r="S679" s="10">
        <f t="shared" si="40"/>
        <v>42561.208333333328</v>
      </c>
      <c r="T679" s="11">
        <f t="shared" si="41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6" t="s">
        <v>2041</v>
      </c>
      <c r="R680" t="s">
        <v>2044</v>
      </c>
      <c r="S680" s="10">
        <f t="shared" si="40"/>
        <v>43484.25</v>
      </c>
      <c r="T680" s="11">
        <f t="shared" si="41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6" t="s">
        <v>2033</v>
      </c>
      <c r="R681" t="s">
        <v>2034</v>
      </c>
      <c r="S681" s="10">
        <f t="shared" si="40"/>
        <v>43756.208333333328</v>
      </c>
      <c r="T681" s="11">
        <f t="shared" si="41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6" t="s">
        <v>2050</v>
      </c>
      <c r="R682" t="s">
        <v>2061</v>
      </c>
      <c r="S682" s="10">
        <f t="shared" si="40"/>
        <v>43813.25</v>
      </c>
      <c r="T682" s="11">
        <f t="shared" si="41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6" t="s">
        <v>2039</v>
      </c>
      <c r="R683" t="s">
        <v>2040</v>
      </c>
      <c r="S683" s="10">
        <f t="shared" si="40"/>
        <v>40898.25</v>
      </c>
      <c r="T683" s="11">
        <f t="shared" si="41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6" t="s">
        <v>2039</v>
      </c>
      <c r="R684" t="s">
        <v>2040</v>
      </c>
      <c r="S684" s="10">
        <f t="shared" si="40"/>
        <v>41619.25</v>
      </c>
      <c r="T684" s="11">
        <f t="shared" si="41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6" t="s">
        <v>2039</v>
      </c>
      <c r="R685" t="s">
        <v>2040</v>
      </c>
      <c r="S685" s="10">
        <f t="shared" si="40"/>
        <v>43359.208333333328</v>
      </c>
      <c r="T685" s="11">
        <f t="shared" si="41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6" t="s">
        <v>2047</v>
      </c>
      <c r="R686" t="s">
        <v>2048</v>
      </c>
      <c r="S686" s="10">
        <f t="shared" si="40"/>
        <v>40358.208333333336</v>
      </c>
      <c r="T686" s="11">
        <f t="shared" si="41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6" t="s">
        <v>2039</v>
      </c>
      <c r="R687" t="s">
        <v>2040</v>
      </c>
      <c r="S687" s="10">
        <f t="shared" si="40"/>
        <v>42239.208333333328</v>
      </c>
      <c r="T687" s="11">
        <f t="shared" si="41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6" t="s">
        <v>2037</v>
      </c>
      <c r="R688" t="s">
        <v>2046</v>
      </c>
      <c r="S688" s="10">
        <f t="shared" si="40"/>
        <v>43186.208333333328</v>
      </c>
      <c r="T688" s="11">
        <f t="shared" si="41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6" t="s">
        <v>2039</v>
      </c>
      <c r="R689" t="s">
        <v>2040</v>
      </c>
      <c r="S689" s="10">
        <f t="shared" si="40"/>
        <v>42806.25</v>
      </c>
      <c r="T689" s="11">
        <f t="shared" si="41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6" t="s">
        <v>2041</v>
      </c>
      <c r="R690" t="s">
        <v>2060</v>
      </c>
      <c r="S690" s="10">
        <f t="shared" si="40"/>
        <v>43475.25</v>
      </c>
      <c r="T690" s="11">
        <f t="shared" si="41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6" t="s">
        <v>2037</v>
      </c>
      <c r="R691" t="s">
        <v>2038</v>
      </c>
      <c r="S691" s="10">
        <f t="shared" si="40"/>
        <v>41576.208333333336</v>
      </c>
      <c r="T691" s="11">
        <f t="shared" si="41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6" t="s">
        <v>2041</v>
      </c>
      <c r="R692" t="s">
        <v>2042</v>
      </c>
      <c r="S692" s="10">
        <f t="shared" si="40"/>
        <v>40874.25</v>
      </c>
      <c r="T692" s="11">
        <f t="shared" si="41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6" t="s">
        <v>2041</v>
      </c>
      <c r="R693" t="s">
        <v>2042</v>
      </c>
      <c r="S693" s="10">
        <f t="shared" si="40"/>
        <v>41185.208333333336</v>
      </c>
      <c r="T693" s="11">
        <f t="shared" si="41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6" t="s">
        <v>2035</v>
      </c>
      <c r="R694" t="s">
        <v>2036</v>
      </c>
      <c r="S694" s="10">
        <f t="shared" si="40"/>
        <v>43655.208333333328</v>
      </c>
      <c r="T694" s="11">
        <f t="shared" si="41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6" t="s">
        <v>2039</v>
      </c>
      <c r="R695" t="s">
        <v>2040</v>
      </c>
      <c r="S695" s="10">
        <f t="shared" si="40"/>
        <v>43025.208333333328</v>
      </c>
      <c r="T695" s="11">
        <f t="shared" si="41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6" t="s">
        <v>2039</v>
      </c>
      <c r="R696" t="s">
        <v>2040</v>
      </c>
      <c r="S696" s="10">
        <f t="shared" si="40"/>
        <v>43066.25</v>
      </c>
      <c r="T696" s="11">
        <f t="shared" si="41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6" t="s">
        <v>2035</v>
      </c>
      <c r="R697" t="s">
        <v>2036</v>
      </c>
      <c r="S697" s="10">
        <f t="shared" si="40"/>
        <v>42322.25</v>
      </c>
      <c r="T697" s="11">
        <f t="shared" si="41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6" t="s">
        <v>2039</v>
      </c>
      <c r="R698" t="s">
        <v>2040</v>
      </c>
      <c r="S698" s="10">
        <f t="shared" si="40"/>
        <v>42114.208333333328</v>
      </c>
      <c r="T698" s="11">
        <f t="shared" si="41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6" t="s">
        <v>2035</v>
      </c>
      <c r="R699" t="s">
        <v>2043</v>
      </c>
      <c r="S699" s="10">
        <f t="shared" si="40"/>
        <v>43190.208333333328</v>
      </c>
      <c r="T699" s="11">
        <f t="shared" si="41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6" t="s">
        <v>2037</v>
      </c>
      <c r="R700" t="s">
        <v>2046</v>
      </c>
      <c r="S700" s="10">
        <f t="shared" si="40"/>
        <v>40871.25</v>
      </c>
      <c r="T700" s="11">
        <f t="shared" si="41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6" t="s">
        <v>2041</v>
      </c>
      <c r="R701" t="s">
        <v>2044</v>
      </c>
      <c r="S701" s="10">
        <f t="shared" si="40"/>
        <v>43641.208333333328</v>
      </c>
      <c r="T701" s="11">
        <f t="shared" si="41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6" t="s">
        <v>2037</v>
      </c>
      <c r="R702" t="s">
        <v>2046</v>
      </c>
      <c r="S702" s="10">
        <f t="shared" si="40"/>
        <v>40203.25</v>
      </c>
      <c r="T702" s="11">
        <f t="shared" si="41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6" t="s">
        <v>2039</v>
      </c>
      <c r="R703" t="s">
        <v>2040</v>
      </c>
      <c r="S703" s="10">
        <f t="shared" si="40"/>
        <v>40629.208333333336</v>
      </c>
      <c r="T703" s="11">
        <f t="shared" si="41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6" t="s">
        <v>2037</v>
      </c>
      <c r="R704" t="s">
        <v>2046</v>
      </c>
      <c r="S704" s="10">
        <f t="shared" si="40"/>
        <v>41477.208333333336</v>
      </c>
      <c r="T704" s="11">
        <f t="shared" si="41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6" t="s">
        <v>2047</v>
      </c>
      <c r="R705" t="s">
        <v>2059</v>
      </c>
      <c r="S705" s="10">
        <f t="shared" si="40"/>
        <v>41020.208333333336</v>
      </c>
      <c r="T705" s="11">
        <f t="shared" si="41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6" t="s">
        <v>2041</v>
      </c>
      <c r="R706" t="s">
        <v>2049</v>
      </c>
      <c r="S706" s="10">
        <f t="shared" si="40"/>
        <v>42555.208333333328</v>
      </c>
      <c r="T706" s="11">
        <f t="shared" si="41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6" t="s">
        <v>2047</v>
      </c>
      <c r="R707" t="s">
        <v>2048</v>
      </c>
      <c r="S707" s="10">
        <f t="shared" ref="S707:S770" si="44">(((L707/60)/60)/24)+DATE(1970,1,1)</f>
        <v>41619.25</v>
      </c>
      <c r="T707" s="11">
        <f t="shared" ref="T707:T770" si="45">(((M707/60)/60)/24)+DATE(1970,1,1)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ROUND(((E708/D708)*100), 0)</f>
        <v>128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6" t="s">
        <v>2037</v>
      </c>
      <c r="R708" t="s">
        <v>2038</v>
      </c>
      <c r="S708" s="10">
        <f t="shared" si="44"/>
        <v>43471.25</v>
      </c>
      <c r="T708" s="11">
        <f t="shared" si="45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6" t="s">
        <v>2041</v>
      </c>
      <c r="R709" t="s">
        <v>2044</v>
      </c>
      <c r="S709" s="10">
        <f t="shared" si="44"/>
        <v>43442.25</v>
      </c>
      <c r="T709" s="11">
        <f t="shared" si="45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6" t="s">
        <v>2039</v>
      </c>
      <c r="R710" t="s">
        <v>2040</v>
      </c>
      <c r="S710" s="10">
        <f t="shared" si="44"/>
        <v>42877.208333333328</v>
      </c>
      <c r="T710" s="11">
        <f t="shared" si="45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6" t="s">
        <v>2039</v>
      </c>
      <c r="R711" t="s">
        <v>2040</v>
      </c>
      <c r="S711" s="10">
        <f t="shared" si="44"/>
        <v>41018.208333333336</v>
      </c>
      <c r="T711" s="11">
        <f t="shared" si="45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6" t="s">
        <v>2039</v>
      </c>
      <c r="R712" t="s">
        <v>2040</v>
      </c>
      <c r="S712" s="10">
        <f t="shared" si="44"/>
        <v>43295.208333333328</v>
      </c>
      <c r="T712" s="11">
        <f t="shared" si="45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6" t="s">
        <v>2039</v>
      </c>
      <c r="R713" t="s">
        <v>2040</v>
      </c>
      <c r="S713" s="10">
        <f t="shared" si="44"/>
        <v>42393.25</v>
      </c>
      <c r="T713" s="11">
        <f t="shared" si="45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6" t="s">
        <v>2039</v>
      </c>
      <c r="R714" t="s">
        <v>2040</v>
      </c>
      <c r="S714" s="10">
        <f t="shared" si="44"/>
        <v>42559.208333333328</v>
      </c>
      <c r="T714" s="11">
        <f t="shared" si="45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6" t="s">
        <v>2047</v>
      </c>
      <c r="R715" t="s">
        <v>2056</v>
      </c>
      <c r="S715" s="10">
        <f t="shared" si="44"/>
        <v>42604.208333333328</v>
      </c>
      <c r="T715" s="11">
        <f t="shared" si="45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6" t="s">
        <v>2035</v>
      </c>
      <c r="R716" t="s">
        <v>2036</v>
      </c>
      <c r="S716" s="10">
        <f t="shared" si="44"/>
        <v>41870.208333333336</v>
      </c>
      <c r="T716" s="11">
        <f t="shared" si="45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6" t="s">
        <v>2050</v>
      </c>
      <c r="R717" t="s">
        <v>2061</v>
      </c>
      <c r="S717" s="10">
        <f t="shared" si="44"/>
        <v>40397.208333333336</v>
      </c>
      <c r="T717" s="11">
        <f t="shared" si="45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6" t="s">
        <v>2039</v>
      </c>
      <c r="R718" t="s">
        <v>2040</v>
      </c>
      <c r="S718" s="10">
        <f t="shared" si="44"/>
        <v>41465.208333333336</v>
      </c>
      <c r="T718" s="11">
        <f t="shared" si="45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6" t="s">
        <v>2041</v>
      </c>
      <c r="R719" t="s">
        <v>2042</v>
      </c>
      <c r="S719" s="10">
        <f t="shared" si="44"/>
        <v>40777.208333333336</v>
      </c>
      <c r="T719" s="11">
        <f t="shared" si="45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6" t="s">
        <v>2037</v>
      </c>
      <c r="R720" t="s">
        <v>2046</v>
      </c>
      <c r="S720" s="10">
        <f t="shared" si="44"/>
        <v>41442.208333333336</v>
      </c>
      <c r="T720" s="11">
        <f t="shared" si="45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6" t="s">
        <v>2047</v>
      </c>
      <c r="R721" t="s">
        <v>2053</v>
      </c>
      <c r="S721" s="10">
        <f t="shared" si="44"/>
        <v>41058.208333333336</v>
      </c>
      <c r="T721" s="11">
        <f t="shared" si="45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6" t="s">
        <v>2039</v>
      </c>
      <c r="R722" t="s">
        <v>2040</v>
      </c>
      <c r="S722" s="10">
        <f t="shared" si="44"/>
        <v>43152.25</v>
      </c>
      <c r="T722" s="11">
        <f t="shared" si="45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6" t="s">
        <v>2035</v>
      </c>
      <c r="R723" t="s">
        <v>2036</v>
      </c>
      <c r="S723" s="10">
        <f t="shared" si="44"/>
        <v>43194.208333333328</v>
      </c>
      <c r="T723" s="11">
        <f t="shared" si="45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6" t="s">
        <v>2041</v>
      </c>
      <c r="R724" t="s">
        <v>2042</v>
      </c>
      <c r="S724" s="10">
        <f t="shared" si="44"/>
        <v>43045.25</v>
      </c>
      <c r="T724" s="11">
        <f t="shared" si="45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6" t="s">
        <v>2039</v>
      </c>
      <c r="R725" t="s">
        <v>2040</v>
      </c>
      <c r="S725" s="10">
        <f t="shared" si="44"/>
        <v>42431.25</v>
      </c>
      <c r="T725" s="11">
        <f t="shared" si="45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6" t="s">
        <v>2039</v>
      </c>
      <c r="R726" t="s">
        <v>2040</v>
      </c>
      <c r="S726" s="10">
        <f t="shared" si="44"/>
        <v>41934.208333333336</v>
      </c>
      <c r="T726" s="11">
        <f t="shared" si="45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6" t="s">
        <v>2050</v>
      </c>
      <c r="R727" t="s">
        <v>2061</v>
      </c>
      <c r="S727" s="10">
        <f t="shared" si="44"/>
        <v>41958.25</v>
      </c>
      <c r="T727" s="11">
        <f t="shared" si="45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6" t="s">
        <v>2039</v>
      </c>
      <c r="R728" t="s">
        <v>2040</v>
      </c>
      <c r="S728" s="10">
        <f t="shared" si="44"/>
        <v>40476.208333333336</v>
      </c>
      <c r="T728" s="11">
        <f t="shared" si="45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6" t="s">
        <v>2037</v>
      </c>
      <c r="R729" t="s">
        <v>2038</v>
      </c>
      <c r="S729" s="10">
        <f t="shared" si="44"/>
        <v>43485.25</v>
      </c>
      <c r="T729" s="11">
        <f t="shared" si="45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6" t="s">
        <v>2039</v>
      </c>
      <c r="R730" t="s">
        <v>2040</v>
      </c>
      <c r="S730" s="10">
        <f t="shared" si="44"/>
        <v>42515.208333333328</v>
      </c>
      <c r="T730" s="11">
        <f t="shared" si="45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6" t="s">
        <v>2041</v>
      </c>
      <c r="R731" t="s">
        <v>2044</v>
      </c>
      <c r="S731" s="10">
        <f t="shared" si="44"/>
        <v>41309.25</v>
      </c>
      <c r="T731" s="11">
        <f t="shared" si="45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6" t="s">
        <v>2037</v>
      </c>
      <c r="R732" t="s">
        <v>2046</v>
      </c>
      <c r="S732" s="10">
        <f t="shared" si="44"/>
        <v>42147.208333333328</v>
      </c>
      <c r="T732" s="11">
        <f t="shared" si="45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6" t="s">
        <v>2037</v>
      </c>
      <c r="R733" t="s">
        <v>2038</v>
      </c>
      <c r="S733" s="10">
        <f t="shared" si="44"/>
        <v>42939.208333333328</v>
      </c>
      <c r="T733" s="11">
        <f t="shared" si="45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6" t="s">
        <v>2035</v>
      </c>
      <c r="R734" t="s">
        <v>2036</v>
      </c>
      <c r="S734" s="10">
        <f t="shared" si="44"/>
        <v>42816.208333333328</v>
      </c>
      <c r="T734" s="11">
        <f t="shared" si="45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6" t="s">
        <v>2035</v>
      </c>
      <c r="R735" t="s">
        <v>2057</v>
      </c>
      <c r="S735" s="10">
        <f t="shared" si="44"/>
        <v>41844.208333333336</v>
      </c>
      <c r="T735" s="11">
        <f t="shared" si="45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6" t="s">
        <v>2039</v>
      </c>
      <c r="R736" t="s">
        <v>2040</v>
      </c>
      <c r="S736" s="10">
        <f t="shared" si="44"/>
        <v>42763.25</v>
      </c>
      <c r="T736" s="11">
        <f t="shared" si="45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6" t="s">
        <v>2054</v>
      </c>
      <c r="R737" t="s">
        <v>2055</v>
      </c>
      <c r="S737" s="10">
        <f t="shared" si="44"/>
        <v>42459.208333333328</v>
      </c>
      <c r="T737" s="11">
        <f t="shared" si="45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6" t="s">
        <v>2047</v>
      </c>
      <c r="R738" t="s">
        <v>2048</v>
      </c>
      <c r="S738" s="10">
        <f t="shared" si="44"/>
        <v>42055.25</v>
      </c>
      <c r="T738" s="11">
        <f t="shared" si="45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6" t="s">
        <v>2035</v>
      </c>
      <c r="R739" t="s">
        <v>2045</v>
      </c>
      <c r="S739" s="10">
        <f t="shared" si="44"/>
        <v>42685.25</v>
      </c>
      <c r="T739" s="11">
        <f t="shared" si="45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6" t="s">
        <v>2039</v>
      </c>
      <c r="R740" t="s">
        <v>2040</v>
      </c>
      <c r="S740" s="10">
        <f t="shared" si="44"/>
        <v>41959.25</v>
      </c>
      <c r="T740" s="11">
        <f t="shared" si="45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6" t="s">
        <v>2035</v>
      </c>
      <c r="R741" t="s">
        <v>2045</v>
      </c>
      <c r="S741" s="10">
        <f t="shared" si="44"/>
        <v>41089.208333333336</v>
      </c>
      <c r="T741" s="11">
        <f t="shared" si="45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6" t="s">
        <v>2039</v>
      </c>
      <c r="R742" t="s">
        <v>2040</v>
      </c>
      <c r="S742" s="10">
        <f t="shared" si="44"/>
        <v>42769.25</v>
      </c>
      <c r="T742" s="11">
        <f t="shared" si="45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6" t="s">
        <v>2039</v>
      </c>
      <c r="R743" t="s">
        <v>2040</v>
      </c>
      <c r="S743" s="10">
        <f t="shared" si="44"/>
        <v>40321.208333333336</v>
      </c>
      <c r="T743" s="11">
        <f t="shared" si="45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6" t="s">
        <v>2035</v>
      </c>
      <c r="R744" t="s">
        <v>2043</v>
      </c>
      <c r="S744" s="10">
        <f t="shared" si="44"/>
        <v>40197.25</v>
      </c>
      <c r="T744" s="11">
        <f t="shared" si="45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6" t="s">
        <v>2039</v>
      </c>
      <c r="R745" t="s">
        <v>2040</v>
      </c>
      <c r="S745" s="10">
        <f t="shared" si="44"/>
        <v>42298.208333333328</v>
      </c>
      <c r="T745" s="11">
        <f t="shared" si="45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6" t="s">
        <v>2039</v>
      </c>
      <c r="R746" t="s">
        <v>2040</v>
      </c>
      <c r="S746" s="10">
        <f t="shared" si="44"/>
        <v>43322.208333333328</v>
      </c>
      <c r="T746" s="11">
        <f t="shared" si="45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6" t="s">
        <v>2037</v>
      </c>
      <c r="R747" t="s">
        <v>2046</v>
      </c>
      <c r="S747" s="10">
        <f t="shared" si="44"/>
        <v>40328.208333333336</v>
      </c>
      <c r="T747" s="11">
        <f t="shared" si="45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6" t="s">
        <v>2037</v>
      </c>
      <c r="R748" t="s">
        <v>2038</v>
      </c>
      <c r="S748" s="10">
        <f t="shared" si="44"/>
        <v>40825.208333333336</v>
      </c>
      <c r="T748" s="11">
        <f t="shared" si="45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6" t="s">
        <v>2039</v>
      </c>
      <c r="R749" t="s">
        <v>2040</v>
      </c>
      <c r="S749" s="10">
        <f t="shared" si="44"/>
        <v>40423.208333333336</v>
      </c>
      <c r="T749" s="11">
        <f t="shared" si="45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6" t="s">
        <v>2041</v>
      </c>
      <c r="R750" t="s">
        <v>2049</v>
      </c>
      <c r="S750" s="10">
        <f t="shared" si="44"/>
        <v>40238.25</v>
      </c>
      <c r="T750" s="11">
        <f t="shared" si="45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6" t="s">
        <v>2037</v>
      </c>
      <c r="R751" t="s">
        <v>2046</v>
      </c>
      <c r="S751" s="10">
        <f t="shared" si="44"/>
        <v>41920.208333333336</v>
      </c>
      <c r="T751" s="11">
        <f t="shared" si="45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6" t="s">
        <v>2035</v>
      </c>
      <c r="R752" t="s">
        <v>2043</v>
      </c>
      <c r="S752" s="10">
        <f t="shared" si="44"/>
        <v>40360.208333333336</v>
      </c>
      <c r="T752" s="11">
        <f t="shared" si="45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6" t="s">
        <v>2047</v>
      </c>
      <c r="R753" t="s">
        <v>2048</v>
      </c>
      <c r="S753" s="10">
        <f t="shared" si="44"/>
        <v>42446.208333333328</v>
      </c>
      <c r="T753" s="11">
        <f t="shared" si="45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6" t="s">
        <v>2039</v>
      </c>
      <c r="R754" t="s">
        <v>2040</v>
      </c>
      <c r="S754" s="10">
        <f t="shared" si="44"/>
        <v>40395.208333333336</v>
      </c>
      <c r="T754" s="11">
        <f t="shared" si="45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6" t="s">
        <v>2054</v>
      </c>
      <c r="R755" t="s">
        <v>2055</v>
      </c>
      <c r="S755" s="10">
        <f t="shared" si="44"/>
        <v>40321.208333333336</v>
      </c>
      <c r="T755" s="11">
        <f t="shared" si="45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6" t="s">
        <v>2039</v>
      </c>
      <c r="R756" t="s">
        <v>2040</v>
      </c>
      <c r="S756" s="10">
        <f t="shared" si="44"/>
        <v>41210.208333333336</v>
      </c>
      <c r="T756" s="11">
        <f t="shared" si="45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6" t="s">
        <v>2039</v>
      </c>
      <c r="R757" t="s">
        <v>2040</v>
      </c>
      <c r="S757" s="10">
        <f t="shared" si="44"/>
        <v>43096.25</v>
      </c>
      <c r="T757" s="11">
        <f t="shared" si="45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6" t="s">
        <v>2039</v>
      </c>
      <c r="R758" t="s">
        <v>2040</v>
      </c>
      <c r="S758" s="10">
        <f t="shared" si="44"/>
        <v>42024.25</v>
      </c>
      <c r="T758" s="11">
        <f t="shared" si="45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6" t="s">
        <v>2041</v>
      </c>
      <c r="R759" t="s">
        <v>2044</v>
      </c>
      <c r="S759" s="10">
        <f t="shared" si="44"/>
        <v>40675.208333333336</v>
      </c>
      <c r="T759" s="11">
        <f t="shared" si="45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6" t="s">
        <v>2035</v>
      </c>
      <c r="R760" t="s">
        <v>2036</v>
      </c>
      <c r="S760" s="10">
        <f t="shared" si="44"/>
        <v>41936.208333333336</v>
      </c>
      <c r="T760" s="11">
        <f t="shared" si="45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6" t="s">
        <v>2035</v>
      </c>
      <c r="R761" t="s">
        <v>2043</v>
      </c>
      <c r="S761" s="10">
        <f t="shared" si="44"/>
        <v>43136.25</v>
      </c>
      <c r="T761" s="11">
        <f t="shared" si="45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6" t="s">
        <v>2050</v>
      </c>
      <c r="R762" t="s">
        <v>2051</v>
      </c>
      <c r="S762" s="10">
        <f t="shared" si="44"/>
        <v>43678.208333333328</v>
      </c>
      <c r="T762" s="11">
        <f t="shared" si="45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6" t="s">
        <v>2035</v>
      </c>
      <c r="R763" t="s">
        <v>2036</v>
      </c>
      <c r="S763" s="10">
        <f t="shared" si="44"/>
        <v>42938.208333333328</v>
      </c>
      <c r="T763" s="11">
        <f t="shared" si="45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6" t="s">
        <v>2035</v>
      </c>
      <c r="R764" t="s">
        <v>2058</v>
      </c>
      <c r="S764" s="10">
        <f t="shared" si="44"/>
        <v>41241.25</v>
      </c>
      <c r="T764" s="11">
        <f t="shared" si="45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6" t="s">
        <v>2039</v>
      </c>
      <c r="R765" t="s">
        <v>2040</v>
      </c>
      <c r="S765" s="10">
        <f t="shared" si="44"/>
        <v>41037.208333333336</v>
      </c>
      <c r="T765" s="11">
        <f t="shared" si="45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6" t="s">
        <v>2035</v>
      </c>
      <c r="R766" t="s">
        <v>2036</v>
      </c>
      <c r="S766" s="10">
        <f t="shared" si="44"/>
        <v>40676.208333333336</v>
      </c>
      <c r="T766" s="11">
        <f t="shared" si="45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6" t="s">
        <v>2035</v>
      </c>
      <c r="R767" t="s">
        <v>2045</v>
      </c>
      <c r="S767" s="10">
        <f t="shared" si="44"/>
        <v>42840.208333333328</v>
      </c>
      <c r="T767" s="11">
        <f t="shared" si="45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6" t="s">
        <v>2041</v>
      </c>
      <c r="R768" t="s">
        <v>2063</v>
      </c>
      <c r="S768" s="10">
        <f t="shared" si="44"/>
        <v>43362.208333333328</v>
      </c>
      <c r="T768" s="11">
        <f t="shared" si="45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6" t="s">
        <v>2047</v>
      </c>
      <c r="R769" t="s">
        <v>2059</v>
      </c>
      <c r="S769" s="10">
        <f t="shared" si="44"/>
        <v>42283.208333333328</v>
      </c>
      <c r="T769" s="11">
        <f t="shared" si="45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6" t="s">
        <v>2039</v>
      </c>
      <c r="R770" t="s">
        <v>2040</v>
      </c>
      <c r="S770" s="10">
        <f t="shared" si="44"/>
        <v>41619.25</v>
      </c>
      <c r="T770" s="11">
        <f t="shared" si="45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6" t="s">
        <v>2050</v>
      </c>
      <c r="R771" t="s">
        <v>2051</v>
      </c>
      <c r="S771" s="10">
        <f t="shared" ref="S771:S834" si="48">(((L771/60)/60)/24)+DATE(1970,1,1)</f>
        <v>41501.208333333336</v>
      </c>
      <c r="T771" s="11">
        <f t="shared" ref="T771:T834" si="49">(((M771/60)/60)/24)+DATE(1970,1,1)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ROUND(((E772/D772)*100), 0)</f>
        <v>271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6" t="s">
        <v>2039</v>
      </c>
      <c r="R772" t="s">
        <v>2040</v>
      </c>
      <c r="S772" s="10">
        <f t="shared" si="48"/>
        <v>41743.208333333336</v>
      </c>
      <c r="T772" s="11">
        <f t="shared" si="49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6" t="s">
        <v>2039</v>
      </c>
      <c r="R773" t="s">
        <v>2040</v>
      </c>
      <c r="S773" s="10">
        <f t="shared" si="48"/>
        <v>43491.25</v>
      </c>
      <c r="T773" s="11">
        <f t="shared" si="49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6" t="s">
        <v>2035</v>
      </c>
      <c r="R774" t="s">
        <v>2045</v>
      </c>
      <c r="S774" s="10">
        <f t="shared" si="48"/>
        <v>43505.25</v>
      </c>
      <c r="T774" s="11">
        <f t="shared" si="49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6" t="s">
        <v>2039</v>
      </c>
      <c r="R775" t="s">
        <v>2040</v>
      </c>
      <c r="S775" s="10">
        <f t="shared" si="48"/>
        <v>42838.208333333328</v>
      </c>
      <c r="T775" s="11">
        <f t="shared" si="49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6" t="s">
        <v>2037</v>
      </c>
      <c r="R776" t="s">
        <v>2038</v>
      </c>
      <c r="S776" s="10">
        <f t="shared" si="48"/>
        <v>42513.208333333328</v>
      </c>
      <c r="T776" s="11">
        <f t="shared" si="49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6" t="s">
        <v>2035</v>
      </c>
      <c r="R777" t="s">
        <v>2036</v>
      </c>
      <c r="S777" s="10">
        <f t="shared" si="48"/>
        <v>41949.25</v>
      </c>
      <c r="T777" s="11">
        <f t="shared" si="49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6" t="s">
        <v>2039</v>
      </c>
      <c r="R778" t="s">
        <v>2040</v>
      </c>
      <c r="S778" s="10">
        <f t="shared" si="48"/>
        <v>43650.208333333328</v>
      </c>
      <c r="T778" s="11">
        <f t="shared" si="49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6" t="s">
        <v>2039</v>
      </c>
      <c r="R779" t="s">
        <v>2040</v>
      </c>
      <c r="S779" s="10">
        <f t="shared" si="48"/>
        <v>40809.208333333336</v>
      </c>
      <c r="T779" s="11">
        <f t="shared" si="49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6" t="s">
        <v>2041</v>
      </c>
      <c r="R780" t="s">
        <v>2049</v>
      </c>
      <c r="S780" s="10">
        <f t="shared" si="48"/>
        <v>40768.208333333336</v>
      </c>
      <c r="T780" s="11">
        <f t="shared" si="49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6" t="s">
        <v>2039</v>
      </c>
      <c r="R781" t="s">
        <v>2040</v>
      </c>
      <c r="S781" s="10">
        <f t="shared" si="48"/>
        <v>42230.208333333328</v>
      </c>
      <c r="T781" s="11">
        <f t="shared" si="49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6" t="s">
        <v>2041</v>
      </c>
      <c r="R782" t="s">
        <v>2044</v>
      </c>
      <c r="S782" s="10">
        <f t="shared" si="48"/>
        <v>42573.208333333328</v>
      </c>
      <c r="T782" s="11">
        <f t="shared" si="49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6" t="s">
        <v>2039</v>
      </c>
      <c r="R783" t="s">
        <v>2040</v>
      </c>
      <c r="S783" s="10">
        <f t="shared" si="48"/>
        <v>40482.208333333336</v>
      </c>
      <c r="T783" s="11">
        <f t="shared" si="49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6" t="s">
        <v>2041</v>
      </c>
      <c r="R784" t="s">
        <v>2049</v>
      </c>
      <c r="S784" s="10">
        <f t="shared" si="48"/>
        <v>40603.25</v>
      </c>
      <c r="T784" s="11">
        <f t="shared" si="49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6" t="s">
        <v>2035</v>
      </c>
      <c r="R785" t="s">
        <v>2036</v>
      </c>
      <c r="S785" s="10">
        <f t="shared" si="48"/>
        <v>41625.25</v>
      </c>
      <c r="T785" s="11">
        <f t="shared" si="49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6" t="s">
        <v>2037</v>
      </c>
      <c r="R786" t="s">
        <v>2038</v>
      </c>
      <c r="S786" s="10">
        <f t="shared" si="48"/>
        <v>42435.25</v>
      </c>
      <c r="T786" s="11">
        <f t="shared" si="49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6" t="s">
        <v>2041</v>
      </c>
      <c r="R787" t="s">
        <v>2049</v>
      </c>
      <c r="S787" s="10">
        <f t="shared" si="48"/>
        <v>43582.208333333328</v>
      </c>
      <c r="T787" s="11">
        <f t="shared" si="49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6" t="s">
        <v>2035</v>
      </c>
      <c r="R788" t="s">
        <v>2058</v>
      </c>
      <c r="S788" s="10">
        <f t="shared" si="48"/>
        <v>43186.208333333328</v>
      </c>
      <c r="T788" s="11">
        <f t="shared" si="49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6" t="s">
        <v>2035</v>
      </c>
      <c r="R789" t="s">
        <v>2036</v>
      </c>
      <c r="S789" s="10">
        <f t="shared" si="48"/>
        <v>40684.208333333336</v>
      </c>
      <c r="T789" s="11">
        <f t="shared" si="49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6" t="s">
        <v>2041</v>
      </c>
      <c r="R790" t="s">
        <v>2049</v>
      </c>
      <c r="S790" s="10">
        <f t="shared" si="48"/>
        <v>41202.208333333336</v>
      </c>
      <c r="T790" s="11">
        <f t="shared" si="49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6" t="s">
        <v>2039</v>
      </c>
      <c r="R791" t="s">
        <v>2040</v>
      </c>
      <c r="S791" s="10">
        <f t="shared" si="48"/>
        <v>41786.208333333336</v>
      </c>
      <c r="T791" s="11">
        <f t="shared" si="49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6" t="s">
        <v>2039</v>
      </c>
      <c r="R792" t="s">
        <v>2040</v>
      </c>
      <c r="S792" s="10">
        <f t="shared" si="48"/>
        <v>40223.25</v>
      </c>
      <c r="T792" s="11">
        <f t="shared" si="49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6" t="s">
        <v>2033</v>
      </c>
      <c r="R793" t="s">
        <v>2034</v>
      </c>
      <c r="S793" s="10">
        <f t="shared" si="48"/>
        <v>42715.25</v>
      </c>
      <c r="T793" s="11">
        <f t="shared" si="49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6" t="s">
        <v>2039</v>
      </c>
      <c r="R794" t="s">
        <v>2040</v>
      </c>
      <c r="S794" s="10">
        <f t="shared" si="48"/>
        <v>41451.208333333336</v>
      </c>
      <c r="T794" s="11">
        <f t="shared" si="49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6" t="s">
        <v>2047</v>
      </c>
      <c r="R795" t="s">
        <v>2048</v>
      </c>
      <c r="S795" s="10">
        <f t="shared" si="48"/>
        <v>41450.208333333336</v>
      </c>
      <c r="T795" s="11">
        <f t="shared" si="49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6" t="s">
        <v>2035</v>
      </c>
      <c r="R796" t="s">
        <v>2036</v>
      </c>
      <c r="S796" s="10">
        <f t="shared" si="48"/>
        <v>43091.25</v>
      </c>
      <c r="T796" s="11">
        <f t="shared" si="49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6" t="s">
        <v>2041</v>
      </c>
      <c r="R797" t="s">
        <v>2044</v>
      </c>
      <c r="S797" s="10">
        <f t="shared" si="48"/>
        <v>42675.208333333328</v>
      </c>
      <c r="T797" s="11">
        <f t="shared" si="49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6" t="s">
        <v>2050</v>
      </c>
      <c r="R798" t="s">
        <v>2061</v>
      </c>
      <c r="S798" s="10">
        <f t="shared" si="48"/>
        <v>41859.208333333336</v>
      </c>
      <c r="T798" s="11">
        <f t="shared" si="49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6" t="s">
        <v>2037</v>
      </c>
      <c r="R799" t="s">
        <v>2038</v>
      </c>
      <c r="S799" s="10">
        <f t="shared" si="48"/>
        <v>43464.25</v>
      </c>
      <c r="T799" s="11">
        <f t="shared" si="49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6" t="s">
        <v>2039</v>
      </c>
      <c r="R800" t="s">
        <v>2040</v>
      </c>
      <c r="S800" s="10">
        <f t="shared" si="48"/>
        <v>41060.208333333336</v>
      </c>
      <c r="T800" s="11">
        <f t="shared" si="49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6" t="s">
        <v>2039</v>
      </c>
      <c r="R801" t="s">
        <v>2040</v>
      </c>
      <c r="S801" s="10">
        <f t="shared" si="48"/>
        <v>42399.25</v>
      </c>
      <c r="T801" s="11">
        <f t="shared" si="49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6" t="s">
        <v>2035</v>
      </c>
      <c r="R802" t="s">
        <v>2036</v>
      </c>
      <c r="S802" s="10">
        <f t="shared" si="48"/>
        <v>42167.208333333328</v>
      </c>
      <c r="T802" s="11">
        <f t="shared" si="49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6" t="s">
        <v>2054</v>
      </c>
      <c r="R803" t="s">
        <v>2055</v>
      </c>
      <c r="S803" s="10">
        <f t="shared" si="48"/>
        <v>43830.25</v>
      </c>
      <c r="T803" s="11">
        <f t="shared" si="49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6" t="s">
        <v>2054</v>
      </c>
      <c r="R804" t="s">
        <v>2055</v>
      </c>
      <c r="S804" s="10">
        <f t="shared" si="48"/>
        <v>43650.208333333328</v>
      </c>
      <c r="T804" s="11">
        <f t="shared" si="49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6" t="s">
        <v>2039</v>
      </c>
      <c r="R805" t="s">
        <v>2040</v>
      </c>
      <c r="S805" s="10">
        <f t="shared" si="48"/>
        <v>43492.25</v>
      </c>
      <c r="T805" s="11">
        <f t="shared" si="49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6" t="s">
        <v>2035</v>
      </c>
      <c r="R806" t="s">
        <v>2036</v>
      </c>
      <c r="S806" s="10">
        <f t="shared" si="48"/>
        <v>43102.25</v>
      </c>
      <c r="T806" s="11">
        <f t="shared" si="49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6" t="s">
        <v>2041</v>
      </c>
      <c r="R807" t="s">
        <v>2042</v>
      </c>
      <c r="S807" s="10">
        <f t="shared" si="48"/>
        <v>41958.25</v>
      </c>
      <c r="T807" s="11">
        <f t="shared" si="49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6" t="s">
        <v>2041</v>
      </c>
      <c r="R808" t="s">
        <v>2044</v>
      </c>
      <c r="S808" s="10">
        <f t="shared" si="48"/>
        <v>40973.25</v>
      </c>
      <c r="T808" s="11">
        <f t="shared" si="49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6" t="s">
        <v>2039</v>
      </c>
      <c r="R809" t="s">
        <v>2040</v>
      </c>
      <c r="S809" s="10">
        <f t="shared" si="48"/>
        <v>43753.208333333328</v>
      </c>
      <c r="T809" s="11">
        <f t="shared" si="49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6" t="s">
        <v>2033</v>
      </c>
      <c r="R810" t="s">
        <v>2034</v>
      </c>
      <c r="S810" s="10">
        <f t="shared" si="48"/>
        <v>42507.208333333328</v>
      </c>
      <c r="T810" s="11">
        <f t="shared" si="49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6" t="s">
        <v>2041</v>
      </c>
      <c r="R811" t="s">
        <v>2042</v>
      </c>
      <c r="S811" s="10">
        <f t="shared" si="48"/>
        <v>41135.208333333336</v>
      </c>
      <c r="T811" s="11">
        <f t="shared" si="49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6" t="s">
        <v>2039</v>
      </c>
      <c r="R812" t="s">
        <v>2040</v>
      </c>
      <c r="S812" s="10">
        <f t="shared" si="48"/>
        <v>43067.25</v>
      </c>
      <c r="T812" s="11">
        <f t="shared" si="49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6" t="s">
        <v>2050</v>
      </c>
      <c r="R813" t="s">
        <v>2051</v>
      </c>
      <c r="S813" s="10">
        <f t="shared" si="48"/>
        <v>42378.25</v>
      </c>
      <c r="T813" s="11">
        <f t="shared" si="49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6" t="s">
        <v>2047</v>
      </c>
      <c r="R814" t="s">
        <v>2048</v>
      </c>
      <c r="S814" s="10">
        <f t="shared" si="48"/>
        <v>43206.208333333328</v>
      </c>
      <c r="T814" s="11">
        <f t="shared" si="49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6" t="s">
        <v>2050</v>
      </c>
      <c r="R815" t="s">
        <v>2051</v>
      </c>
      <c r="S815" s="10">
        <f t="shared" si="48"/>
        <v>41148.208333333336</v>
      </c>
      <c r="T815" s="11">
        <f t="shared" si="49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6" t="s">
        <v>2035</v>
      </c>
      <c r="R816" t="s">
        <v>2036</v>
      </c>
      <c r="S816" s="10">
        <f t="shared" si="48"/>
        <v>42517.208333333328</v>
      </c>
      <c r="T816" s="11">
        <f t="shared" si="49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6" t="s">
        <v>2035</v>
      </c>
      <c r="R817" t="s">
        <v>2036</v>
      </c>
      <c r="S817" s="10">
        <f t="shared" si="48"/>
        <v>43068.25</v>
      </c>
      <c r="T817" s="11">
        <f t="shared" si="49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6" t="s">
        <v>2039</v>
      </c>
      <c r="R818" t="s">
        <v>2040</v>
      </c>
      <c r="S818" s="10">
        <f t="shared" si="48"/>
        <v>41680.25</v>
      </c>
      <c r="T818" s="11">
        <f t="shared" si="49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6" t="s">
        <v>2047</v>
      </c>
      <c r="R819" t="s">
        <v>2048</v>
      </c>
      <c r="S819" s="10">
        <f t="shared" si="48"/>
        <v>43589.208333333328</v>
      </c>
      <c r="T819" s="11">
        <f t="shared" si="49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6" t="s">
        <v>2039</v>
      </c>
      <c r="R820" t="s">
        <v>2040</v>
      </c>
      <c r="S820" s="10">
        <f t="shared" si="48"/>
        <v>43486.25</v>
      </c>
      <c r="T820" s="11">
        <f t="shared" si="49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6" t="s">
        <v>2050</v>
      </c>
      <c r="R821" t="s">
        <v>2051</v>
      </c>
      <c r="S821" s="10">
        <f t="shared" si="48"/>
        <v>41237.25</v>
      </c>
      <c r="T821" s="11">
        <f t="shared" si="49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6" t="s">
        <v>2035</v>
      </c>
      <c r="R822" t="s">
        <v>2036</v>
      </c>
      <c r="S822" s="10">
        <f t="shared" si="48"/>
        <v>43310.208333333328</v>
      </c>
      <c r="T822" s="11">
        <f t="shared" si="49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6" t="s">
        <v>2041</v>
      </c>
      <c r="R823" t="s">
        <v>2042</v>
      </c>
      <c r="S823" s="10">
        <f t="shared" si="48"/>
        <v>42794.25</v>
      </c>
      <c r="T823" s="11">
        <f t="shared" si="49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6" t="s">
        <v>2035</v>
      </c>
      <c r="R824" t="s">
        <v>2036</v>
      </c>
      <c r="S824" s="10">
        <f t="shared" si="48"/>
        <v>41698.25</v>
      </c>
      <c r="T824" s="11">
        <f t="shared" si="49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6" t="s">
        <v>2035</v>
      </c>
      <c r="R825" t="s">
        <v>2036</v>
      </c>
      <c r="S825" s="10">
        <f t="shared" si="48"/>
        <v>41892.208333333336</v>
      </c>
      <c r="T825" s="11">
        <f t="shared" si="49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6" t="s">
        <v>2047</v>
      </c>
      <c r="R826" t="s">
        <v>2048</v>
      </c>
      <c r="S826" s="10">
        <f t="shared" si="48"/>
        <v>40348.208333333336</v>
      </c>
      <c r="T826" s="11">
        <f t="shared" si="49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6" t="s">
        <v>2041</v>
      </c>
      <c r="R827" t="s">
        <v>2052</v>
      </c>
      <c r="S827" s="10">
        <f t="shared" si="48"/>
        <v>42941.208333333328</v>
      </c>
      <c r="T827" s="11">
        <f t="shared" si="49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6" t="s">
        <v>2039</v>
      </c>
      <c r="R828" t="s">
        <v>2040</v>
      </c>
      <c r="S828" s="10">
        <f t="shared" si="48"/>
        <v>40525.25</v>
      </c>
      <c r="T828" s="11">
        <f t="shared" si="49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6" t="s">
        <v>2041</v>
      </c>
      <c r="R829" t="s">
        <v>2044</v>
      </c>
      <c r="S829" s="10">
        <f t="shared" si="48"/>
        <v>40666.208333333336</v>
      </c>
      <c r="T829" s="11">
        <f t="shared" si="49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6" t="s">
        <v>2039</v>
      </c>
      <c r="R830" t="s">
        <v>2040</v>
      </c>
      <c r="S830" s="10">
        <f t="shared" si="48"/>
        <v>43340.208333333328</v>
      </c>
      <c r="T830" s="11">
        <f t="shared" si="49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6" t="s">
        <v>2039</v>
      </c>
      <c r="R831" t="s">
        <v>2040</v>
      </c>
      <c r="S831" s="10">
        <f t="shared" si="48"/>
        <v>42164.208333333328</v>
      </c>
      <c r="T831" s="11">
        <f t="shared" si="49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6" t="s">
        <v>2039</v>
      </c>
      <c r="R832" t="s">
        <v>2040</v>
      </c>
      <c r="S832" s="10">
        <f t="shared" si="48"/>
        <v>43103.25</v>
      </c>
      <c r="T832" s="11">
        <f t="shared" si="49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6" t="s">
        <v>2054</v>
      </c>
      <c r="R833" t="s">
        <v>2055</v>
      </c>
      <c r="S833" s="10">
        <f t="shared" si="48"/>
        <v>40994.208333333336</v>
      </c>
      <c r="T833" s="11">
        <f t="shared" si="49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6" t="s">
        <v>2047</v>
      </c>
      <c r="R834" t="s">
        <v>2059</v>
      </c>
      <c r="S834" s="10">
        <f t="shared" si="48"/>
        <v>42299.208333333328</v>
      </c>
      <c r="T834" s="11">
        <f t="shared" si="49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6" t="s">
        <v>2047</v>
      </c>
      <c r="R835" t="s">
        <v>2059</v>
      </c>
      <c r="S835" s="10">
        <f t="shared" ref="S835:S898" si="52">(((L835/60)/60)/24)+DATE(1970,1,1)</f>
        <v>40588.25</v>
      </c>
      <c r="T835" s="11">
        <f t="shared" ref="T835:T898" si="53">(((M835/60)/60)/24)+DATE(1970,1,1)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ROUND(((E836/D836)*100), 0)</f>
        <v>154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6" t="s">
        <v>2039</v>
      </c>
      <c r="R836" t="s">
        <v>2040</v>
      </c>
      <c r="S836" s="10">
        <f t="shared" si="52"/>
        <v>41448.208333333336</v>
      </c>
      <c r="T836" s="11">
        <f t="shared" si="53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6" t="s">
        <v>2037</v>
      </c>
      <c r="R837" t="s">
        <v>2038</v>
      </c>
      <c r="S837" s="10">
        <f t="shared" si="52"/>
        <v>42063.25</v>
      </c>
      <c r="T837" s="11">
        <f t="shared" si="53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6" t="s">
        <v>2035</v>
      </c>
      <c r="R838" t="s">
        <v>2045</v>
      </c>
      <c r="S838" s="10">
        <f t="shared" si="52"/>
        <v>40214.25</v>
      </c>
      <c r="T838" s="11">
        <f t="shared" si="53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6" t="s">
        <v>2035</v>
      </c>
      <c r="R839" t="s">
        <v>2058</v>
      </c>
      <c r="S839" s="10">
        <f t="shared" si="52"/>
        <v>40629.208333333336</v>
      </c>
      <c r="T839" s="11">
        <f t="shared" si="53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6" t="s">
        <v>2039</v>
      </c>
      <c r="R840" t="s">
        <v>2040</v>
      </c>
      <c r="S840" s="10">
        <f t="shared" si="52"/>
        <v>43370.208333333328</v>
      </c>
      <c r="T840" s="11">
        <f t="shared" si="53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6" t="s">
        <v>2041</v>
      </c>
      <c r="R841" t="s">
        <v>2042</v>
      </c>
      <c r="S841" s="10">
        <f t="shared" si="52"/>
        <v>41715.208333333336</v>
      </c>
      <c r="T841" s="11">
        <f t="shared" si="53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6" t="s">
        <v>2039</v>
      </c>
      <c r="R842" t="s">
        <v>2040</v>
      </c>
      <c r="S842" s="10">
        <f t="shared" si="52"/>
        <v>41836.208333333336</v>
      </c>
      <c r="T842" s="11">
        <f t="shared" si="53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6" t="s">
        <v>2037</v>
      </c>
      <c r="R843" t="s">
        <v>2038</v>
      </c>
      <c r="S843" s="10">
        <f t="shared" si="52"/>
        <v>42419.25</v>
      </c>
      <c r="T843" s="11">
        <f t="shared" si="53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6" t="s">
        <v>2037</v>
      </c>
      <c r="R844" t="s">
        <v>2046</v>
      </c>
      <c r="S844" s="10">
        <f t="shared" si="52"/>
        <v>43266.208333333328</v>
      </c>
      <c r="T844" s="11">
        <f t="shared" si="53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6" t="s">
        <v>2054</v>
      </c>
      <c r="R845" t="s">
        <v>2055</v>
      </c>
      <c r="S845" s="10">
        <f t="shared" si="52"/>
        <v>43338.208333333328</v>
      </c>
      <c r="T845" s="11">
        <f t="shared" si="53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6" t="s">
        <v>2041</v>
      </c>
      <c r="R846" t="s">
        <v>2042</v>
      </c>
      <c r="S846" s="10">
        <f t="shared" si="52"/>
        <v>40930.25</v>
      </c>
      <c r="T846" s="11">
        <f t="shared" si="53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6" t="s">
        <v>2037</v>
      </c>
      <c r="R847" t="s">
        <v>2038</v>
      </c>
      <c r="S847" s="10">
        <f t="shared" si="52"/>
        <v>43235.208333333328</v>
      </c>
      <c r="T847" s="11">
        <f t="shared" si="53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6" t="s">
        <v>2037</v>
      </c>
      <c r="R848" t="s">
        <v>2038</v>
      </c>
      <c r="S848" s="10">
        <f t="shared" si="52"/>
        <v>43302.208333333328</v>
      </c>
      <c r="T848" s="11">
        <f t="shared" si="53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6" t="s">
        <v>2033</v>
      </c>
      <c r="R849" t="s">
        <v>2034</v>
      </c>
      <c r="S849" s="10">
        <f t="shared" si="52"/>
        <v>43107.25</v>
      </c>
      <c r="T849" s="11">
        <f t="shared" si="53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6" t="s">
        <v>2041</v>
      </c>
      <c r="R850" t="s">
        <v>2044</v>
      </c>
      <c r="S850" s="10">
        <f t="shared" si="52"/>
        <v>40341.208333333336</v>
      </c>
      <c r="T850" s="11">
        <f t="shared" si="53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6" t="s">
        <v>2035</v>
      </c>
      <c r="R851" t="s">
        <v>2045</v>
      </c>
      <c r="S851" s="10">
        <f t="shared" si="52"/>
        <v>40948.25</v>
      </c>
      <c r="T851" s="11">
        <f t="shared" si="53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6" t="s">
        <v>2035</v>
      </c>
      <c r="R852" t="s">
        <v>2036</v>
      </c>
      <c r="S852" s="10">
        <f t="shared" si="52"/>
        <v>40866.25</v>
      </c>
      <c r="T852" s="11">
        <f t="shared" si="53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6" t="s">
        <v>2035</v>
      </c>
      <c r="R853" t="s">
        <v>2043</v>
      </c>
      <c r="S853" s="10">
        <f t="shared" si="52"/>
        <v>41031.208333333336</v>
      </c>
      <c r="T853" s="11">
        <f t="shared" si="53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6" t="s">
        <v>2050</v>
      </c>
      <c r="R854" t="s">
        <v>2051</v>
      </c>
      <c r="S854" s="10">
        <f t="shared" si="52"/>
        <v>40740.208333333336</v>
      </c>
      <c r="T854" s="11">
        <f t="shared" si="53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6" t="s">
        <v>2035</v>
      </c>
      <c r="R855" t="s">
        <v>2045</v>
      </c>
      <c r="S855" s="10">
        <f t="shared" si="52"/>
        <v>40714.208333333336</v>
      </c>
      <c r="T855" s="11">
        <f t="shared" si="53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6" t="s">
        <v>2047</v>
      </c>
      <c r="R856" t="s">
        <v>2053</v>
      </c>
      <c r="S856" s="10">
        <f t="shared" si="52"/>
        <v>43787.25</v>
      </c>
      <c r="T856" s="11">
        <f t="shared" si="53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6" t="s">
        <v>2039</v>
      </c>
      <c r="R857" t="s">
        <v>2040</v>
      </c>
      <c r="S857" s="10">
        <f t="shared" si="52"/>
        <v>40712.208333333336</v>
      </c>
      <c r="T857" s="11">
        <f t="shared" si="53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6" t="s">
        <v>2033</v>
      </c>
      <c r="R858" t="s">
        <v>2034</v>
      </c>
      <c r="S858" s="10">
        <f t="shared" si="52"/>
        <v>41023.208333333336</v>
      </c>
      <c r="T858" s="11">
        <f t="shared" si="53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6" t="s">
        <v>2041</v>
      </c>
      <c r="R859" t="s">
        <v>2052</v>
      </c>
      <c r="S859" s="10">
        <f t="shared" si="52"/>
        <v>40944.25</v>
      </c>
      <c r="T859" s="11">
        <f t="shared" si="53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6" t="s">
        <v>2033</v>
      </c>
      <c r="R860" t="s">
        <v>2034</v>
      </c>
      <c r="S860" s="10">
        <f t="shared" si="52"/>
        <v>43211.208333333328</v>
      </c>
      <c r="T860" s="11">
        <f t="shared" si="53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6" t="s">
        <v>2039</v>
      </c>
      <c r="R861" t="s">
        <v>2040</v>
      </c>
      <c r="S861" s="10">
        <f t="shared" si="52"/>
        <v>41334.25</v>
      </c>
      <c r="T861" s="11">
        <f t="shared" si="53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6" t="s">
        <v>2037</v>
      </c>
      <c r="R862" t="s">
        <v>2046</v>
      </c>
      <c r="S862" s="10">
        <f t="shared" si="52"/>
        <v>43515.25</v>
      </c>
      <c r="T862" s="11">
        <f t="shared" si="53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6" t="s">
        <v>2039</v>
      </c>
      <c r="R863" t="s">
        <v>2040</v>
      </c>
      <c r="S863" s="10">
        <f t="shared" si="52"/>
        <v>40258.208333333336</v>
      </c>
      <c r="T863" s="11">
        <f t="shared" si="53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6" t="s">
        <v>2039</v>
      </c>
      <c r="R864" t="s">
        <v>2040</v>
      </c>
      <c r="S864" s="10">
        <f t="shared" si="52"/>
        <v>40756.208333333336</v>
      </c>
      <c r="T864" s="11">
        <f t="shared" si="53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6" t="s">
        <v>2041</v>
      </c>
      <c r="R865" t="s">
        <v>2060</v>
      </c>
      <c r="S865" s="10">
        <f t="shared" si="52"/>
        <v>42172.208333333328</v>
      </c>
      <c r="T865" s="11">
        <f t="shared" si="53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6" t="s">
        <v>2041</v>
      </c>
      <c r="R866" t="s">
        <v>2052</v>
      </c>
      <c r="S866" s="10">
        <f t="shared" si="52"/>
        <v>42601.208333333328</v>
      </c>
      <c r="T866" s="11">
        <f t="shared" si="53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6" t="s">
        <v>2039</v>
      </c>
      <c r="R867" t="s">
        <v>2040</v>
      </c>
      <c r="S867" s="10">
        <f t="shared" si="52"/>
        <v>41897.208333333336</v>
      </c>
      <c r="T867" s="11">
        <f t="shared" si="53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6" t="s">
        <v>2054</v>
      </c>
      <c r="R868" t="s">
        <v>2055</v>
      </c>
      <c r="S868" s="10">
        <f t="shared" si="52"/>
        <v>40671.208333333336</v>
      </c>
      <c r="T868" s="11">
        <f t="shared" si="53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6" t="s">
        <v>2033</v>
      </c>
      <c r="R869" t="s">
        <v>2034</v>
      </c>
      <c r="S869" s="10">
        <f t="shared" si="52"/>
        <v>43382.208333333328</v>
      </c>
      <c r="T869" s="11">
        <f t="shared" si="53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6" t="s">
        <v>2039</v>
      </c>
      <c r="R870" t="s">
        <v>2040</v>
      </c>
      <c r="S870" s="10">
        <f t="shared" si="52"/>
        <v>41559.208333333336</v>
      </c>
      <c r="T870" s="11">
        <f t="shared" si="53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6" t="s">
        <v>2041</v>
      </c>
      <c r="R871" t="s">
        <v>2044</v>
      </c>
      <c r="S871" s="10">
        <f t="shared" si="52"/>
        <v>40350.208333333336</v>
      </c>
      <c r="T871" s="11">
        <f t="shared" si="53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6" t="s">
        <v>2039</v>
      </c>
      <c r="R872" t="s">
        <v>2040</v>
      </c>
      <c r="S872" s="10">
        <f t="shared" si="52"/>
        <v>42240.208333333328</v>
      </c>
      <c r="T872" s="11">
        <f t="shared" si="53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6" t="s">
        <v>2039</v>
      </c>
      <c r="R873" t="s">
        <v>2040</v>
      </c>
      <c r="S873" s="10">
        <f t="shared" si="52"/>
        <v>43040.208333333328</v>
      </c>
      <c r="T873" s="11">
        <f t="shared" si="53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6" t="s">
        <v>2041</v>
      </c>
      <c r="R874" t="s">
        <v>2063</v>
      </c>
      <c r="S874" s="10">
        <f t="shared" si="52"/>
        <v>43346.208333333328</v>
      </c>
      <c r="T874" s="11">
        <f t="shared" si="53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6" t="s">
        <v>2054</v>
      </c>
      <c r="R875" t="s">
        <v>2055</v>
      </c>
      <c r="S875" s="10">
        <f t="shared" si="52"/>
        <v>41647.25</v>
      </c>
      <c r="T875" s="11">
        <f t="shared" si="53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6" t="s">
        <v>2054</v>
      </c>
      <c r="R876" t="s">
        <v>2055</v>
      </c>
      <c r="S876" s="10">
        <f t="shared" si="52"/>
        <v>40291.208333333336</v>
      </c>
      <c r="T876" s="11">
        <f t="shared" si="53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6" t="s">
        <v>2035</v>
      </c>
      <c r="R877" t="s">
        <v>2036</v>
      </c>
      <c r="S877" s="10">
        <f t="shared" si="52"/>
        <v>40556.25</v>
      </c>
      <c r="T877" s="11">
        <f t="shared" si="53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6" t="s">
        <v>2054</v>
      </c>
      <c r="R878" t="s">
        <v>2055</v>
      </c>
      <c r="S878" s="10">
        <f t="shared" si="52"/>
        <v>43624.208333333328</v>
      </c>
      <c r="T878" s="11">
        <f t="shared" si="53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6" t="s">
        <v>2033</v>
      </c>
      <c r="R879" t="s">
        <v>2034</v>
      </c>
      <c r="S879" s="10">
        <f t="shared" si="52"/>
        <v>42577.208333333328</v>
      </c>
      <c r="T879" s="11">
        <f t="shared" si="53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6" t="s">
        <v>2035</v>
      </c>
      <c r="R880" t="s">
        <v>2057</v>
      </c>
      <c r="S880" s="10">
        <f t="shared" si="52"/>
        <v>43845.25</v>
      </c>
      <c r="T880" s="11">
        <f t="shared" si="53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6" t="s">
        <v>2047</v>
      </c>
      <c r="R881" t="s">
        <v>2048</v>
      </c>
      <c r="S881" s="10">
        <f t="shared" si="52"/>
        <v>42788.25</v>
      </c>
      <c r="T881" s="11">
        <f t="shared" si="53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6" t="s">
        <v>2035</v>
      </c>
      <c r="R882" t="s">
        <v>2043</v>
      </c>
      <c r="S882" s="10">
        <f t="shared" si="52"/>
        <v>43667.208333333328</v>
      </c>
      <c r="T882" s="11">
        <f t="shared" si="53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6" t="s">
        <v>2039</v>
      </c>
      <c r="R883" t="s">
        <v>2040</v>
      </c>
      <c r="S883" s="10">
        <f t="shared" si="52"/>
        <v>42194.208333333328</v>
      </c>
      <c r="T883" s="11">
        <f t="shared" si="53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6" t="s">
        <v>2039</v>
      </c>
      <c r="R884" t="s">
        <v>2040</v>
      </c>
      <c r="S884" s="10">
        <f t="shared" si="52"/>
        <v>42025.25</v>
      </c>
      <c r="T884" s="11">
        <f t="shared" si="53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6" t="s">
        <v>2041</v>
      </c>
      <c r="R885" t="s">
        <v>2052</v>
      </c>
      <c r="S885" s="10">
        <f t="shared" si="52"/>
        <v>40323.208333333336</v>
      </c>
      <c r="T885" s="11">
        <f t="shared" si="53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6" t="s">
        <v>2039</v>
      </c>
      <c r="R886" t="s">
        <v>2040</v>
      </c>
      <c r="S886" s="10">
        <f t="shared" si="52"/>
        <v>41763.208333333336</v>
      </c>
      <c r="T886" s="11">
        <f t="shared" si="53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6" t="s">
        <v>2039</v>
      </c>
      <c r="R887" t="s">
        <v>2040</v>
      </c>
      <c r="S887" s="10">
        <f t="shared" si="52"/>
        <v>40335.208333333336</v>
      </c>
      <c r="T887" s="11">
        <f t="shared" si="53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6" t="s">
        <v>2035</v>
      </c>
      <c r="R888" t="s">
        <v>2045</v>
      </c>
      <c r="S888" s="10">
        <f t="shared" si="52"/>
        <v>40416.208333333336</v>
      </c>
      <c r="T888" s="11">
        <f t="shared" si="53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6" t="s">
        <v>2039</v>
      </c>
      <c r="R889" t="s">
        <v>2040</v>
      </c>
      <c r="S889" s="10">
        <f t="shared" si="52"/>
        <v>42202.208333333328</v>
      </c>
      <c r="T889" s="11">
        <f t="shared" si="53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6" t="s">
        <v>2039</v>
      </c>
      <c r="R890" t="s">
        <v>2040</v>
      </c>
      <c r="S890" s="10">
        <f t="shared" si="52"/>
        <v>42836.208333333328</v>
      </c>
      <c r="T890" s="11">
        <f t="shared" si="53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6" t="s">
        <v>2035</v>
      </c>
      <c r="R891" t="s">
        <v>2043</v>
      </c>
      <c r="S891" s="10">
        <f t="shared" si="52"/>
        <v>41710.208333333336</v>
      </c>
      <c r="T891" s="11">
        <f t="shared" si="53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6" t="s">
        <v>2035</v>
      </c>
      <c r="R892" t="s">
        <v>2045</v>
      </c>
      <c r="S892" s="10">
        <f t="shared" si="52"/>
        <v>43640.208333333328</v>
      </c>
      <c r="T892" s="11">
        <f t="shared" si="53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6" t="s">
        <v>2041</v>
      </c>
      <c r="R893" t="s">
        <v>2042</v>
      </c>
      <c r="S893" s="10">
        <f t="shared" si="52"/>
        <v>40880.25</v>
      </c>
      <c r="T893" s="11">
        <f t="shared" si="53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6" t="s">
        <v>2047</v>
      </c>
      <c r="R894" t="s">
        <v>2059</v>
      </c>
      <c r="S894" s="10">
        <f t="shared" si="52"/>
        <v>40319.208333333336</v>
      </c>
      <c r="T894" s="11">
        <f t="shared" si="53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6" t="s">
        <v>2041</v>
      </c>
      <c r="R895" t="s">
        <v>2042</v>
      </c>
      <c r="S895" s="10">
        <f t="shared" si="52"/>
        <v>42170.208333333328</v>
      </c>
      <c r="T895" s="11">
        <f t="shared" si="53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6" t="s">
        <v>2041</v>
      </c>
      <c r="R896" t="s">
        <v>2060</v>
      </c>
      <c r="S896" s="10">
        <f t="shared" si="52"/>
        <v>41466.208333333336</v>
      </c>
      <c r="T896" s="11">
        <f t="shared" si="53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6" t="s">
        <v>2039</v>
      </c>
      <c r="R897" t="s">
        <v>2040</v>
      </c>
      <c r="S897" s="10">
        <f t="shared" si="52"/>
        <v>43134.25</v>
      </c>
      <c r="T897" s="11">
        <f t="shared" si="53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6" t="s">
        <v>2033</v>
      </c>
      <c r="R898" t="s">
        <v>2034</v>
      </c>
      <c r="S898" s="10">
        <f t="shared" si="52"/>
        <v>40738.208333333336</v>
      </c>
      <c r="T898" s="11">
        <f t="shared" si="53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6" t="s">
        <v>2039</v>
      </c>
      <c r="R899" t="s">
        <v>2040</v>
      </c>
      <c r="S899" s="10">
        <f t="shared" ref="S899:S962" si="56">(((L899/60)/60)/24)+DATE(1970,1,1)</f>
        <v>43583.208333333328</v>
      </c>
      <c r="T899" s="11">
        <f t="shared" ref="T899:T962" si="57">(((M899/60)/60)/24)+DATE(1970,1,1)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ROUND(((E900/D900)*100), 0)</f>
        <v>52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6" t="s">
        <v>2041</v>
      </c>
      <c r="R900" t="s">
        <v>2042</v>
      </c>
      <c r="S900" s="10">
        <f t="shared" si="56"/>
        <v>43815.25</v>
      </c>
      <c r="T900" s="11">
        <f t="shared" si="57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6" t="s">
        <v>2035</v>
      </c>
      <c r="R901" t="s">
        <v>2058</v>
      </c>
      <c r="S901" s="10">
        <f t="shared" si="56"/>
        <v>41554.208333333336</v>
      </c>
      <c r="T901" s="11">
        <f t="shared" si="57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6" t="s">
        <v>2037</v>
      </c>
      <c r="R902" t="s">
        <v>2038</v>
      </c>
      <c r="S902" s="10">
        <f t="shared" si="56"/>
        <v>41901.208333333336</v>
      </c>
      <c r="T902" s="11">
        <f t="shared" si="57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6" t="s">
        <v>2035</v>
      </c>
      <c r="R903" t="s">
        <v>2036</v>
      </c>
      <c r="S903" s="10">
        <f t="shared" si="56"/>
        <v>43298.208333333328</v>
      </c>
      <c r="T903" s="11">
        <f t="shared" si="57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6" t="s">
        <v>2037</v>
      </c>
      <c r="R904" t="s">
        <v>2038</v>
      </c>
      <c r="S904" s="10">
        <f t="shared" si="56"/>
        <v>42399.25</v>
      </c>
      <c r="T904" s="11">
        <f t="shared" si="57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6" t="s">
        <v>2047</v>
      </c>
      <c r="R905" t="s">
        <v>2048</v>
      </c>
      <c r="S905" s="10">
        <f t="shared" si="56"/>
        <v>41034.208333333336</v>
      </c>
      <c r="T905" s="11">
        <f t="shared" si="57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6" t="s">
        <v>2047</v>
      </c>
      <c r="R906" t="s">
        <v>2056</v>
      </c>
      <c r="S906" s="10">
        <f t="shared" si="56"/>
        <v>41186.208333333336</v>
      </c>
      <c r="T906" s="11">
        <f t="shared" si="57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6" t="s">
        <v>2039</v>
      </c>
      <c r="R907" t="s">
        <v>2040</v>
      </c>
      <c r="S907" s="10">
        <f t="shared" si="56"/>
        <v>41536.208333333336</v>
      </c>
      <c r="T907" s="11">
        <f t="shared" si="57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6" t="s">
        <v>2041</v>
      </c>
      <c r="R908" t="s">
        <v>2042</v>
      </c>
      <c r="S908" s="10">
        <f t="shared" si="56"/>
        <v>42868.208333333328</v>
      </c>
      <c r="T908" s="11">
        <f t="shared" si="57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6" t="s">
        <v>2039</v>
      </c>
      <c r="R909" t="s">
        <v>2040</v>
      </c>
      <c r="S909" s="10">
        <f t="shared" si="56"/>
        <v>40660.208333333336</v>
      </c>
      <c r="T909" s="11">
        <f t="shared" si="57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6" t="s">
        <v>2050</v>
      </c>
      <c r="R910" t="s">
        <v>2051</v>
      </c>
      <c r="S910" s="10">
        <f t="shared" si="56"/>
        <v>41031.208333333336</v>
      </c>
      <c r="T910" s="11">
        <f t="shared" si="57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6" t="s">
        <v>2039</v>
      </c>
      <c r="R911" t="s">
        <v>2040</v>
      </c>
      <c r="S911" s="10">
        <f t="shared" si="56"/>
        <v>43255.208333333328</v>
      </c>
      <c r="T911" s="11">
        <f t="shared" si="57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6" t="s">
        <v>2039</v>
      </c>
      <c r="R912" t="s">
        <v>2040</v>
      </c>
      <c r="S912" s="10">
        <f t="shared" si="56"/>
        <v>42026.25</v>
      </c>
      <c r="T912" s="11">
        <f t="shared" si="57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6" t="s">
        <v>2037</v>
      </c>
      <c r="R913" t="s">
        <v>2038</v>
      </c>
      <c r="S913" s="10">
        <f t="shared" si="56"/>
        <v>43717.208333333328</v>
      </c>
      <c r="T913" s="11">
        <f t="shared" si="57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6" t="s">
        <v>2041</v>
      </c>
      <c r="R914" t="s">
        <v>2044</v>
      </c>
      <c r="S914" s="10">
        <f t="shared" si="56"/>
        <v>41157.208333333336</v>
      </c>
      <c r="T914" s="11">
        <f t="shared" si="57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6" t="s">
        <v>2041</v>
      </c>
      <c r="R915" t="s">
        <v>2044</v>
      </c>
      <c r="S915" s="10">
        <f t="shared" si="56"/>
        <v>43597.208333333328</v>
      </c>
      <c r="T915" s="11">
        <f t="shared" si="57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6" t="s">
        <v>2039</v>
      </c>
      <c r="R916" t="s">
        <v>2040</v>
      </c>
      <c r="S916" s="10">
        <f t="shared" si="56"/>
        <v>41490.208333333336</v>
      </c>
      <c r="T916" s="11">
        <f t="shared" si="57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6" t="s">
        <v>2041</v>
      </c>
      <c r="R917" t="s">
        <v>2060</v>
      </c>
      <c r="S917" s="10">
        <f t="shared" si="56"/>
        <v>42976.208333333328</v>
      </c>
      <c r="T917" s="11">
        <f t="shared" si="57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6" t="s">
        <v>2054</v>
      </c>
      <c r="R918" t="s">
        <v>2055</v>
      </c>
      <c r="S918" s="10">
        <f t="shared" si="56"/>
        <v>41991.25</v>
      </c>
      <c r="T918" s="11">
        <f t="shared" si="57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6" t="s">
        <v>2041</v>
      </c>
      <c r="R919" t="s">
        <v>2052</v>
      </c>
      <c r="S919" s="10">
        <f t="shared" si="56"/>
        <v>40722.208333333336</v>
      </c>
      <c r="T919" s="11">
        <f t="shared" si="57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6" t="s">
        <v>2047</v>
      </c>
      <c r="R920" t="s">
        <v>2056</v>
      </c>
      <c r="S920" s="10">
        <f t="shared" si="56"/>
        <v>41117.208333333336</v>
      </c>
      <c r="T920" s="11">
        <f t="shared" si="57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6" t="s">
        <v>2039</v>
      </c>
      <c r="R921" t="s">
        <v>2040</v>
      </c>
      <c r="S921" s="10">
        <f t="shared" si="56"/>
        <v>43022.208333333328</v>
      </c>
      <c r="T921" s="11">
        <f t="shared" si="57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6" t="s">
        <v>2041</v>
      </c>
      <c r="R922" t="s">
        <v>2049</v>
      </c>
      <c r="S922" s="10">
        <f t="shared" si="56"/>
        <v>43503.25</v>
      </c>
      <c r="T922" s="11">
        <f t="shared" si="57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6" t="s">
        <v>2037</v>
      </c>
      <c r="R923" t="s">
        <v>2038</v>
      </c>
      <c r="S923" s="10">
        <f t="shared" si="56"/>
        <v>40951.25</v>
      </c>
      <c r="T923" s="11">
        <f t="shared" si="57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6" t="s">
        <v>2035</v>
      </c>
      <c r="R924" t="s">
        <v>2062</v>
      </c>
      <c r="S924" s="10">
        <f t="shared" si="56"/>
        <v>43443.25</v>
      </c>
      <c r="T924" s="11">
        <f t="shared" si="57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6" t="s">
        <v>2039</v>
      </c>
      <c r="R925" t="s">
        <v>2040</v>
      </c>
      <c r="S925" s="10">
        <f t="shared" si="56"/>
        <v>40373.208333333336</v>
      </c>
      <c r="T925" s="11">
        <f t="shared" si="57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6" t="s">
        <v>2039</v>
      </c>
      <c r="R926" t="s">
        <v>2040</v>
      </c>
      <c r="S926" s="10">
        <f t="shared" si="56"/>
        <v>43769.208333333328</v>
      </c>
      <c r="T926" s="11">
        <f t="shared" si="57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6" t="s">
        <v>2039</v>
      </c>
      <c r="R927" t="s">
        <v>2040</v>
      </c>
      <c r="S927" s="10">
        <f t="shared" si="56"/>
        <v>43000.208333333328</v>
      </c>
      <c r="T927" s="11">
        <f t="shared" si="57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6" t="s">
        <v>2033</v>
      </c>
      <c r="R928" t="s">
        <v>2034</v>
      </c>
      <c r="S928" s="10">
        <f t="shared" si="56"/>
        <v>42502.208333333328</v>
      </c>
      <c r="T928" s="11">
        <f t="shared" si="57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6" t="s">
        <v>2039</v>
      </c>
      <c r="R929" t="s">
        <v>2040</v>
      </c>
      <c r="S929" s="10">
        <f t="shared" si="56"/>
        <v>41102.208333333336</v>
      </c>
      <c r="T929" s="11">
        <f t="shared" si="57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6" t="s">
        <v>2037</v>
      </c>
      <c r="R930" t="s">
        <v>2038</v>
      </c>
      <c r="S930" s="10">
        <f t="shared" si="56"/>
        <v>41637.25</v>
      </c>
      <c r="T930" s="11">
        <f t="shared" si="57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6" t="s">
        <v>2039</v>
      </c>
      <c r="R931" t="s">
        <v>2040</v>
      </c>
      <c r="S931" s="10">
        <f t="shared" si="56"/>
        <v>42858.208333333328</v>
      </c>
      <c r="T931" s="11">
        <f t="shared" si="57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6" t="s">
        <v>2039</v>
      </c>
      <c r="R932" t="s">
        <v>2040</v>
      </c>
      <c r="S932" s="10">
        <f t="shared" si="56"/>
        <v>42060.25</v>
      </c>
      <c r="T932" s="11">
        <f t="shared" si="57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6" t="s">
        <v>2039</v>
      </c>
      <c r="R933" t="s">
        <v>2040</v>
      </c>
      <c r="S933" s="10">
        <f t="shared" si="56"/>
        <v>41818.208333333336</v>
      </c>
      <c r="T933" s="11">
        <f t="shared" si="57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6" t="s">
        <v>2035</v>
      </c>
      <c r="R934" t="s">
        <v>2036</v>
      </c>
      <c r="S934" s="10">
        <f t="shared" si="56"/>
        <v>41709.208333333336</v>
      </c>
      <c r="T934" s="11">
        <f t="shared" si="57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6" t="s">
        <v>2039</v>
      </c>
      <c r="R935" t="s">
        <v>2040</v>
      </c>
      <c r="S935" s="10">
        <f t="shared" si="56"/>
        <v>41372.208333333336</v>
      </c>
      <c r="T935" s="11">
        <f t="shared" si="57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6" t="s">
        <v>2039</v>
      </c>
      <c r="R936" t="s">
        <v>2040</v>
      </c>
      <c r="S936" s="10">
        <f t="shared" si="56"/>
        <v>42422.25</v>
      </c>
      <c r="T936" s="11">
        <f t="shared" si="57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6" t="s">
        <v>2039</v>
      </c>
      <c r="R937" t="s">
        <v>2040</v>
      </c>
      <c r="S937" s="10">
        <f t="shared" si="56"/>
        <v>42209.208333333328</v>
      </c>
      <c r="T937" s="11">
        <f t="shared" si="57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6" t="s">
        <v>2039</v>
      </c>
      <c r="R938" t="s">
        <v>2040</v>
      </c>
      <c r="S938" s="10">
        <f t="shared" si="56"/>
        <v>43668.208333333328</v>
      </c>
      <c r="T938" s="11">
        <f t="shared" si="57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6" t="s">
        <v>2041</v>
      </c>
      <c r="R939" t="s">
        <v>2042</v>
      </c>
      <c r="S939" s="10">
        <f t="shared" si="56"/>
        <v>42334.25</v>
      </c>
      <c r="T939" s="11">
        <f t="shared" si="57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6" t="s">
        <v>2047</v>
      </c>
      <c r="R940" t="s">
        <v>2053</v>
      </c>
      <c r="S940" s="10">
        <f t="shared" si="56"/>
        <v>43263.208333333328</v>
      </c>
      <c r="T940" s="11">
        <f t="shared" si="57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6" t="s">
        <v>2050</v>
      </c>
      <c r="R941" t="s">
        <v>2051</v>
      </c>
      <c r="S941" s="10">
        <f t="shared" si="56"/>
        <v>40670.208333333336</v>
      </c>
      <c r="T941" s="11">
        <f t="shared" si="57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6" t="s">
        <v>2037</v>
      </c>
      <c r="R942" t="s">
        <v>2038</v>
      </c>
      <c r="S942" s="10">
        <f t="shared" si="56"/>
        <v>41244.25</v>
      </c>
      <c r="T942" s="11">
        <f t="shared" si="57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6" t="s">
        <v>2039</v>
      </c>
      <c r="R943" t="s">
        <v>2040</v>
      </c>
      <c r="S943" s="10">
        <f t="shared" si="56"/>
        <v>40552.25</v>
      </c>
      <c r="T943" s="11">
        <f t="shared" si="57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6" t="s">
        <v>2039</v>
      </c>
      <c r="R944" t="s">
        <v>2040</v>
      </c>
      <c r="S944" s="10">
        <f t="shared" si="56"/>
        <v>40568.25</v>
      </c>
      <c r="T944" s="11">
        <f t="shared" si="57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6" t="s">
        <v>2033</v>
      </c>
      <c r="R945" t="s">
        <v>2034</v>
      </c>
      <c r="S945" s="10">
        <f t="shared" si="56"/>
        <v>41906.208333333336</v>
      </c>
      <c r="T945" s="11">
        <f t="shared" si="57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6" t="s">
        <v>2054</v>
      </c>
      <c r="R946" t="s">
        <v>2055</v>
      </c>
      <c r="S946" s="10">
        <f t="shared" si="56"/>
        <v>42776.25</v>
      </c>
      <c r="T946" s="11">
        <f t="shared" si="57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6" t="s">
        <v>2054</v>
      </c>
      <c r="R947" t="s">
        <v>2055</v>
      </c>
      <c r="S947" s="10">
        <f t="shared" si="56"/>
        <v>41004.208333333336</v>
      </c>
      <c r="T947" s="11">
        <f t="shared" si="57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6" t="s">
        <v>2039</v>
      </c>
      <c r="R948" t="s">
        <v>2040</v>
      </c>
      <c r="S948" s="10">
        <f t="shared" si="56"/>
        <v>40710.208333333336</v>
      </c>
      <c r="T948" s="11">
        <f t="shared" si="57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6" t="s">
        <v>2039</v>
      </c>
      <c r="R949" t="s">
        <v>2040</v>
      </c>
      <c r="S949" s="10">
        <f t="shared" si="56"/>
        <v>41908.208333333336</v>
      </c>
      <c r="T949" s="11">
        <f t="shared" si="57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6" t="s">
        <v>2041</v>
      </c>
      <c r="R950" t="s">
        <v>2042</v>
      </c>
      <c r="S950" s="10">
        <f t="shared" si="56"/>
        <v>41985.25</v>
      </c>
      <c r="T950" s="11">
        <f t="shared" si="57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6" t="s">
        <v>2037</v>
      </c>
      <c r="R951" t="s">
        <v>2038</v>
      </c>
      <c r="S951" s="10">
        <f t="shared" si="56"/>
        <v>42112.208333333328</v>
      </c>
      <c r="T951" s="11">
        <f t="shared" si="57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6" t="s">
        <v>2039</v>
      </c>
      <c r="R952" t="s">
        <v>2040</v>
      </c>
      <c r="S952" s="10">
        <f t="shared" si="56"/>
        <v>43571.208333333328</v>
      </c>
      <c r="T952" s="11">
        <f t="shared" si="57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6" t="s">
        <v>2035</v>
      </c>
      <c r="R953" t="s">
        <v>2036</v>
      </c>
      <c r="S953" s="10">
        <f t="shared" si="56"/>
        <v>42730.25</v>
      </c>
      <c r="T953" s="11">
        <f t="shared" si="57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6" t="s">
        <v>2041</v>
      </c>
      <c r="R954" t="s">
        <v>2042</v>
      </c>
      <c r="S954" s="10">
        <f t="shared" si="56"/>
        <v>42591.208333333328</v>
      </c>
      <c r="T954" s="11">
        <f t="shared" si="57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6" t="s">
        <v>2041</v>
      </c>
      <c r="R955" t="s">
        <v>2063</v>
      </c>
      <c r="S955" s="10">
        <f t="shared" si="56"/>
        <v>42358.25</v>
      </c>
      <c r="T955" s="11">
        <f t="shared" si="57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6" t="s">
        <v>2037</v>
      </c>
      <c r="R956" t="s">
        <v>2038</v>
      </c>
      <c r="S956" s="10">
        <f t="shared" si="56"/>
        <v>41174.208333333336</v>
      </c>
      <c r="T956" s="11">
        <f t="shared" si="57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6" t="s">
        <v>2039</v>
      </c>
      <c r="R957" t="s">
        <v>2040</v>
      </c>
      <c r="S957" s="10">
        <f t="shared" si="56"/>
        <v>41238.25</v>
      </c>
      <c r="T957" s="11">
        <f t="shared" si="57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6" t="s">
        <v>2041</v>
      </c>
      <c r="R958" t="s">
        <v>2063</v>
      </c>
      <c r="S958" s="10">
        <f t="shared" si="56"/>
        <v>42360.25</v>
      </c>
      <c r="T958" s="11">
        <f t="shared" si="57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6" t="s">
        <v>2039</v>
      </c>
      <c r="R959" t="s">
        <v>2040</v>
      </c>
      <c r="S959" s="10">
        <f t="shared" si="56"/>
        <v>40955.25</v>
      </c>
      <c r="T959" s="11">
        <f t="shared" si="57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6" t="s">
        <v>2041</v>
      </c>
      <c r="R960" t="s">
        <v>2049</v>
      </c>
      <c r="S960" s="10">
        <f t="shared" si="56"/>
        <v>40350.208333333336</v>
      </c>
      <c r="T960" s="11">
        <f t="shared" si="57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6" t="s">
        <v>2047</v>
      </c>
      <c r="R961" t="s">
        <v>2059</v>
      </c>
      <c r="S961" s="10">
        <f t="shared" si="56"/>
        <v>40357.208333333336</v>
      </c>
      <c r="T961" s="11">
        <f t="shared" si="57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6" t="s">
        <v>2037</v>
      </c>
      <c r="R962" t="s">
        <v>2038</v>
      </c>
      <c r="S962" s="10">
        <f t="shared" si="56"/>
        <v>42408.25</v>
      </c>
      <c r="T962" s="11">
        <f t="shared" si="57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6" t="s">
        <v>2047</v>
      </c>
      <c r="R963" t="s">
        <v>2059</v>
      </c>
      <c r="S963" s="10">
        <f t="shared" ref="S963:S1001" si="60">(((L963/60)/60)/24)+DATE(1970,1,1)</f>
        <v>40591.25</v>
      </c>
      <c r="T963" s="11">
        <f t="shared" ref="T963:T1001" si="61">(((M963/60)/60)/24)+DATE(1970,1,1)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ROUND(((E964/D964)*100), 0)</f>
        <v>296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6" t="s">
        <v>2033</v>
      </c>
      <c r="R964" t="s">
        <v>2034</v>
      </c>
      <c r="S964" s="10">
        <f t="shared" si="60"/>
        <v>41592.25</v>
      </c>
      <c r="T964" s="11">
        <f t="shared" si="61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6" t="s">
        <v>2054</v>
      </c>
      <c r="R965" t="s">
        <v>2055</v>
      </c>
      <c r="S965" s="10">
        <f t="shared" si="60"/>
        <v>40607.25</v>
      </c>
      <c r="T965" s="11">
        <f t="shared" si="61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6" t="s">
        <v>2039</v>
      </c>
      <c r="R966" t="s">
        <v>2040</v>
      </c>
      <c r="S966" s="10">
        <f t="shared" si="60"/>
        <v>42135.208333333328</v>
      </c>
      <c r="T966" s="11">
        <f t="shared" si="61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6" t="s">
        <v>2035</v>
      </c>
      <c r="R967" t="s">
        <v>2036</v>
      </c>
      <c r="S967" s="10">
        <f t="shared" si="60"/>
        <v>40203.25</v>
      </c>
      <c r="T967" s="11">
        <f t="shared" si="61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6" t="s">
        <v>2039</v>
      </c>
      <c r="R968" t="s">
        <v>2040</v>
      </c>
      <c r="S968" s="10">
        <f t="shared" si="60"/>
        <v>42901.208333333328</v>
      </c>
      <c r="T968" s="11">
        <f t="shared" si="61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6" t="s">
        <v>2035</v>
      </c>
      <c r="R969" t="s">
        <v>2062</v>
      </c>
      <c r="S969" s="10">
        <f t="shared" si="60"/>
        <v>41005.208333333336</v>
      </c>
      <c r="T969" s="11">
        <f t="shared" si="61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6" t="s">
        <v>2033</v>
      </c>
      <c r="R970" t="s">
        <v>2034</v>
      </c>
      <c r="S970" s="10">
        <f t="shared" si="60"/>
        <v>40544.25</v>
      </c>
      <c r="T970" s="11">
        <f t="shared" si="61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6" t="s">
        <v>2039</v>
      </c>
      <c r="R971" t="s">
        <v>2040</v>
      </c>
      <c r="S971" s="10">
        <f t="shared" si="60"/>
        <v>43821.25</v>
      </c>
      <c r="T971" s="11">
        <f t="shared" si="61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6" t="s">
        <v>2039</v>
      </c>
      <c r="R972" t="s">
        <v>2040</v>
      </c>
      <c r="S972" s="10">
        <f t="shared" si="60"/>
        <v>40672.208333333336</v>
      </c>
      <c r="T972" s="11">
        <f t="shared" si="61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6" t="s">
        <v>2041</v>
      </c>
      <c r="R973" t="s">
        <v>2060</v>
      </c>
      <c r="S973" s="10">
        <f t="shared" si="60"/>
        <v>41555.208333333336</v>
      </c>
      <c r="T973" s="11">
        <f t="shared" si="61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6" t="s">
        <v>2037</v>
      </c>
      <c r="R974" t="s">
        <v>2038</v>
      </c>
      <c r="S974" s="10">
        <f t="shared" si="60"/>
        <v>41792.208333333336</v>
      </c>
      <c r="T974" s="11">
        <f t="shared" si="61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6" t="s">
        <v>2039</v>
      </c>
      <c r="R975" t="s">
        <v>2040</v>
      </c>
      <c r="S975" s="10">
        <f t="shared" si="60"/>
        <v>40522.25</v>
      </c>
      <c r="T975" s="11">
        <f t="shared" si="61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6" t="s">
        <v>2035</v>
      </c>
      <c r="R976" t="s">
        <v>2045</v>
      </c>
      <c r="S976" s="10">
        <f t="shared" si="60"/>
        <v>41412.208333333336</v>
      </c>
      <c r="T976" s="11">
        <f t="shared" si="61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6" t="s">
        <v>2039</v>
      </c>
      <c r="R977" t="s">
        <v>2040</v>
      </c>
      <c r="S977" s="10">
        <f t="shared" si="60"/>
        <v>42337.25</v>
      </c>
      <c r="T977" s="11">
        <f t="shared" si="61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6" t="s">
        <v>2039</v>
      </c>
      <c r="R978" t="s">
        <v>2040</v>
      </c>
      <c r="S978" s="10">
        <f t="shared" si="60"/>
        <v>40571.25</v>
      </c>
      <c r="T978" s="11">
        <f t="shared" si="61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6" t="s">
        <v>2033</v>
      </c>
      <c r="R979" t="s">
        <v>2034</v>
      </c>
      <c r="S979" s="10">
        <f t="shared" si="60"/>
        <v>43138.25</v>
      </c>
      <c r="T979" s="11">
        <f t="shared" si="61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6" t="s">
        <v>2050</v>
      </c>
      <c r="R980" t="s">
        <v>2051</v>
      </c>
      <c r="S980" s="10">
        <f t="shared" si="60"/>
        <v>42686.25</v>
      </c>
      <c r="T980" s="11">
        <f t="shared" si="61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6" t="s">
        <v>2039</v>
      </c>
      <c r="R981" t="s">
        <v>2040</v>
      </c>
      <c r="S981" s="10">
        <f t="shared" si="60"/>
        <v>42078.208333333328</v>
      </c>
      <c r="T981" s="11">
        <f t="shared" si="61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6" t="s">
        <v>2047</v>
      </c>
      <c r="R982" t="s">
        <v>2048</v>
      </c>
      <c r="S982" s="10">
        <f t="shared" si="60"/>
        <v>42307.208333333328</v>
      </c>
      <c r="T982" s="11">
        <f t="shared" si="61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6" t="s">
        <v>2037</v>
      </c>
      <c r="R983" t="s">
        <v>2038</v>
      </c>
      <c r="S983" s="10">
        <f t="shared" si="60"/>
        <v>43094.25</v>
      </c>
      <c r="T983" s="11">
        <f t="shared" si="61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6" t="s">
        <v>2041</v>
      </c>
      <c r="R984" t="s">
        <v>2042</v>
      </c>
      <c r="S984" s="10">
        <f t="shared" si="60"/>
        <v>40743.208333333336</v>
      </c>
      <c r="T984" s="11">
        <f t="shared" si="61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6" t="s">
        <v>2041</v>
      </c>
      <c r="R985" t="s">
        <v>2042</v>
      </c>
      <c r="S985" s="10">
        <f t="shared" si="60"/>
        <v>43681.208333333328</v>
      </c>
      <c r="T985" s="11">
        <f t="shared" si="61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6" t="s">
        <v>2039</v>
      </c>
      <c r="R986" t="s">
        <v>2040</v>
      </c>
      <c r="S986" s="10">
        <f t="shared" si="60"/>
        <v>43716.208333333328</v>
      </c>
      <c r="T986" s="11">
        <f t="shared" si="61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6" t="s">
        <v>2035</v>
      </c>
      <c r="R987" t="s">
        <v>2036</v>
      </c>
      <c r="S987" s="10">
        <f t="shared" si="60"/>
        <v>41614.25</v>
      </c>
      <c r="T987" s="11">
        <f t="shared" si="61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6" t="s">
        <v>2035</v>
      </c>
      <c r="R988" t="s">
        <v>2036</v>
      </c>
      <c r="S988" s="10">
        <f t="shared" si="60"/>
        <v>40638.208333333336</v>
      </c>
      <c r="T988" s="11">
        <f t="shared" si="61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6" t="s">
        <v>2041</v>
      </c>
      <c r="R989" t="s">
        <v>2042</v>
      </c>
      <c r="S989" s="10">
        <f t="shared" si="60"/>
        <v>42852.208333333328</v>
      </c>
      <c r="T989" s="11">
        <f t="shared" si="61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6" t="s">
        <v>2047</v>
      </c>
      <c r="R990" t="s">
        <v>2056</v>
      </c>
      <c r="S990" s="10">
        <f t="shared" si="60"/>
        <v>42686.25</v>
      </c>
      <c r="T990" s="11">
        <f t="shared" si="61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6" t="s">
        <v>2047</v>
      </c>
      <c r="R991" t="s">
        <v>2059</v>
      </c>
      <c r="S991" s="10">
        <f t="shared" si="60"/>
        <v>43571.208333333328</v>
      </c>
      <c r="T991" s="11">
        <f t="shared" si="61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6" t="s">
        <v>2041</v>
      </c>
      <c r="R992" t="s">
        <v>2044</v>
      </c>
      <c r="S992" s="10">
        <f t="shared" si="60"/>
        <v>42432.25</v>
      </c>
      <c r="T992" s="11">
        <f t="shared" si="61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6" t="s">
        <v>2035</v>
      </c>
      <c r="R993" t="s">
        <v>2036</v>
      </c>
      <c r="S993" s="10">
        <f t="shared" si="60"/>
        <v>41907.208333333336</v>
      </c>
      <c r="T993" s="11">
        <f t="shared" si="61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6" t="s">
        <v>2041</v>
      </c>
      <c r="R994" t="s">
        <v>2044</v>
      </c>
      <c r="S994" s="10">
        <f t="shared" si="60"/>
        <v>43227.208333333328</v>
      </c>
      <c r="T994" s="11">
        <f t="shared" si="61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6" t="s">
        <v>2054</v>
      </c>
      <c r="R995" t="s">
        <v>2055</v>
      </c>
      <c r="S995" s="10">
        <f t="shared" si="60"/>
        <v>42362.25</v>
      </c>
      <c r="T995" s="11">
        <f t="shared" si="61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6" t="s">
        <v>2047</v>
      </c>
      <c r="R996" t="s">
        <v>2059</v>
      </c>
      <c r="S996" s="10">
        <f t="shared" si="60"/>
        <v>41929.208333333336</v>
      </c>
      <c r="T996" s="11">
        <f t="shared" si="61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6" t="s">
        <v>2033</v>
      </c>
      <c r="R997" t="s">
        <v>2034</v>
      </c>
      <c r="S997" s="10">
        <f t="shared" si="60"/>
        <v>43408.208333333328</v>
      </c>
      <c r="T997" s="11">
        <f t="shared" si="61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6" t="s">
        <v>2039</v>
      </c>
      <c r="R998" t="s">
        <v>2040</v>
      </c>
      <c r="S998" s="10">
        <f t="shared" si="60"/>
        <v>41276.25</v>
      </c>
      <c r="T998" s="11">
        <f t="shared" si="61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6" t="s">
        <v>2039</v>
      </c>
      <c r="R999" t="s">
        <v>2040</v>
      </c>
      <c r="S999" s="10">
        <f t="shared" si="60"/>
        <v>41659.25</v>
      </c>
      <c r="T999" s="11">
        <f t="shared" si="61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6" t="s">
        <v>2035</v>
      </c>
      <c r="R1000" t="s">
        <v>2045</v>
      </c>
      <c r="S1000" s="10">
        <f t="shared" si="60"/>
        <v>40220.25</v>
      </c>
      <c r="T1000" s="11">
        <f t="shared" si="61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6" t="s">
        <v>2033</v>
      </c>
      <c r="R1001" t="s">
        <v>2034</v>
      </c>
      <c r="S1001" s="10">
        <f t="shared" si="60"/>
        <v>42550.208333333328</v>
      </c>
      <c r="T1001" s="11">
        <f t="shared" si="61"/>
        <v>42557.208333333328</v>
      </c>
    </row>
  </sheetData>
  <autoFilter ref="A1:T1001" xr:uid="{00000000-0001-0000-0000-000000000000}"/>
  <conditionalFormatting sqref="G1:G1048576">
    <cfRule type="containsText" dxfId="16" priority="4" operator="containsText" text="canceled">
      <formula>NOT(ISERROR(SEARCH("canceled",G1)))</formula>
    </cfRule>
    <cfRule type="containsText" dxfId="15" priority="6" operator="containsText" text="live">
      <formula>NOT(ISERROR(SEARCH("live",G1)))</formula>
    </cfRule>
    <cfRule type="containsText" dxfId="14" priority="7" operator="containsText" text="failed">
      <formula>NOT(ISERROR(SEARCH("failed",G1)))</formula>
    </cfRule>
    <cfRule type="containsText" dxfId="13" priority="8" operator="containsText" text="successful">
      <formula>NOT(ISERROR(SEARCH("successful",G1)))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1500"/>
        <color rgb="FFFF0000"/>
        <color rgb="FF00B050"/>
        <color rgb="FF0040C0"/>
      </colorScale>
    </cfRule>
    <cfRule type="cellIs" dxfId="12" priority="2" operator="between">
      <formula>0</formula>
      <formula>99</formula>
    </cfRule>
    <cfRule type="colorScale" priority="3">
      <colorScale>
        <cfvo type="num" val="0"/>
        <cfvo type="num" val="99"/>
        <color rgb="FFFF0000"/>
        <color theme="9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72F6-26D2-4958-95D1-71D45FCF7076}">
  <dimension ref="A2:F15"/>
  <sheetViews>
    <sheetView workbookViewId="0">
      <selection activeCell="A4" sqref="A4"/>
    </sheetView>
  </sheetViews>
  <sheetFormatPr defaultRowHeight="15.75" x14ac:dyDescent="0.5"/>
  <cols>
    <col min="1" max="1" width="19.37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2" spans="1:6" x14ac:dyDescent="0.5">
      <c r="A2" s="7" t="s">
        <v>6</v>
      </c>
      <c r="B2" t="s">
        <v>2068</v>
      </c>
    </row>
    <row r="4" spans="1:6" x14ac:dyDescent="0.5">
      <c r="A4" s="7" t="s">
        <v>2070</v>
      </c>
      <c r="B4" s="7" t="s">
        <v>2069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5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8" t="s">
        <v>2064</v>
      </c>
      <c r="E9">
        <v>4</v>
      </c>
      <c r="F9">
        <v>4</v>
      </c>
    </row>
    <row r="10" spans="1:6" x14ac:dyDescent="0.5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3A01-80F0-4528-9BC9-387A45095C28}">
  <dimension ref="A1:G31"/>
  <sheetViews>
    <sheetView workbookViewId="0">
      <selection activeCell="A4" activeCellId="1" sqref="A1:B2 A4:G3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6.5" bestFit="1" customWidth="1"/>
    <col min="7" max="7" width="10.4375" bestFit="1" customWidth="1"/>
  </cols>
  <sheetData>
    <row r="1" spans="1:7" x14ac:dyDescent="0.5">
      <c r="A1" s="7" t="s">
        <v>6</v>
      </c>
      <c r="B1" t="s">
        <v>2068</v>
      </c>
    </row>
    <row r="2" spans="1:7" x14ac:dyDescent="0.5">
      <c r="A2" s="7" t="s">
        <v>2031</v>
      </c>
      <c r="B2" t="s">
        <v>2068</v>
      </c>
    </row>
    <row r="4" spans="1:7" x14ac:dyDescent="0.5">
      <c r="A4" s="7" t="s">
        <v>2072</v>
      </c>
      <c r="B4" s="7" t="s">
        <v>2069</v>
      </c>
    </row>
    <row r="5" spans="1:7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2067</v>
      </c>
    </row>
    <row r="6" spans="1:7" x14ac:dyDescent="0.5">
      <c r="A6" s="8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5">
      <c r="A7" s="8" t="s">
        <v>2065</v>
      </c>
      <c r="E7">
        <v>4</v>
      </c>
      <c r="G7">
        <v>4</v>
      </c>
    </row>
    <row r="8" spans="1:7" x14ac:dyDescent="0.5">
      <c r="A8" s="8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5">
      <c r="A9" s="8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5">
      <c r="A10" s="8" t="s">
        <v>2043</v>
      </c>
      <c r="C10">
        <v>8</v>
      </c>
      <c r="E10">
        <v>10</v>
      </c>
      <c r="G10">
        <v>18</v>
      </c>
    </row>
    <row r="11" spans="1:7" x14ac:dyDescent="0.5">
      <c r="A11" s="8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5">
      <c r="A12" s="8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5">
      <c r="A13" s="8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5">
      <c r="A14" s="8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5">
      <c r="A15" s="8" t="s">
        <v>2057</v>
      </c>
      <c r="C15">
        <v>3</v>
      </c>
      <c r="E15">
        <v>4</v>
      </c>
      <c r="G15">
        <v>7</v>
      </c>
    </row>
    <row r="16" spans="1:7" x14ac:dyDescent="0.5">
      <c r="A16" s="8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5">
      <c r="A17" s="8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5">
      <c r="A18" s="8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5">
      <c r="A19" s="8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5">
      <c r="A20" s="8" t="s">
        <v>2056</v>
      </c>
      <c r="C20">
        <v>4</v>
      </c>
      <c r="E20">
        <v>4</v>
      </c>
      <c r="G20">
        <v>8</v>
      </c>
    </row>
    <row r="21" spans="1:7" x14ac:dyDescent="0.5">
      <c r="A21" s="8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5">
      <c r="A22" s="8" t="s">
        <v>2063</v>
      </c>
      <c r="C22">
        <v>9</v>
      </c>
      <c r="E22">
        <v>5</v>
      </c>
      <c r="G22">
        <v>14</v>
      </c>
    </row>
    <row r="23" spans="1:7" x14ac:dyDescent="0.5">
      <c r="A23" s="8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5">
      <c r="A24" s="8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5">
      <c r="A25" s="8" t="s">
        <v>2059</v>
      </c>
      <c r="C25">
        <v>7</v>
      </c>
      <c r="E25">
        <v>14</v>
      </c>
      <c r="G25">
        <v>21</v>
      </c>
    </row>
    <row r="26" spans="1:7" x14ac:dyDescent="0.5">
      <c r="A26" s="8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5">
      <c r="A27" s="8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5">
      <c r="A28" s="8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5">
      <c r="A29" s="8" t="s">
        <v>2062</v>
      </c>
      <c r="E29">
        <v>3</v>
      </c>
      <c r="G29">
        <v>3</v>
      </c>
    </row>
    <row r="30" spans="1:7" x14ac:dyDescent="0.5">
      <c r="A30" s="8" t="s">
        <v>2071</v>
      </c>
    </row>
    <row r="31" spans="1:7" x14ac:dyDescent="0.5">
      <c r="A31" s="8" t="s">
        <v>2067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7274-849F-4299-A8EA-8820F1AEF696}">
  <dimension ref="A1:E18"/>
  <sheetViews>
    <sheetView workbookViewId="0">
      <selection activeCell="B29" sqref="B2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5" width="10.4375" bestFit="1" customWidth="1"/>
    <col min="6" max="6" width="6.5" bestFit="1" customWidth="1"/>
    <col min="7" max="7" width="10.4375" bestFit="1" customWidth="1"/>
  </cols>
  <sheetData>
    <row r="1" spans="1:5" x14ac:dyDescent="0.5">
      <c r="A1" s="7" t="s">
        <v>2031</v>
      </c>
      <c r="B1" t="s">
        <v>2068</v>
      </c>
    </row>
    <row r="2" spans="1:5" x14ac:dyDescent="0.5">
      <c r="A2" s="7" t="s">
        <v>2087</v>
      </c>
      <c r="B2" t="s">
        <v>2068</v>
      </c>
    </row>
    <row r="4" spans="1:5" x14ac:dyDescent="0.5">
      <c r="A4" s="7" t="s">
        <v>2072</v>
      </c>
      <c r="B4" s="7" t="s">
        <v>2069</v>
      </c>
    </row>
    <row r="5" spans="1:5" x14ac:dyDescent="0.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5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5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5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F2C2-4512-4B1B-8CC4-AD301A1D1E5F}">
  <dimension ref="A1:H13"/>
  <sheetViews>
    <sheetView workbookViewId="0">
      <selection activeCell="K18" sqref="K18"/>
    </sheetView>
  </sheetViews>
  <sheetFormatPr defaultRowHeight="15.75" x14ac:dyDescent="0.5"/>
  <cols>
    <col min="1" max="1" width="16.1875" customWidth="1"/>
    <col min="2" max="2" width="17.75" customWidth="1"/>
    <col min="3" max="3" width="15" customWidth="1"/>
    <col min="4" max="4" width="15.125" customWidth="1"/>
    <col min="5" max="5" width="14.625" customWidth="1"/>
    <col min="6" max="6" width="18.4375" customWidth="1"/>
    <col min="7" max="7" width="17.1875" customWidth="1"/>
    <col min="8" max="8" width="19.0625" customWidth="1"/>
  </cols>
  <sheetData>
    <row r="1" spans="1:8" x14ac:dyDescent="0.5">
      <c r="A1" s="12" t="s">
        <v>2088</v>
      </c>
      <c r="B1" s="12" t="s">
        <v>2089</v>
      </c>
      <c r="C1" s="12" t="s">
        <v>2090</v>
      </c>
      <c r="D1" s="12" t="s">
        <v>2091</v>
      </c>
      <c r="E1" s="12" t="s">
        <v>2092</v>
      </c>
      <c r="F1" s="12" t="s">
        <v>2093</v>
      </c>
      <c r="G1" s="12" t="s">
        <v>2094</v>
      </c>
      <c r="H1" s="12" t="s">
        <v>2095</v>
      </c>
    </row>
    <row r="2" spans="1:8" x14ac:dyDescent="0.5">
      <c r="A2" t="s">
        <v>2096</v>
      </c>
      <c r="B2">
        <f>COUNTIFS(Crowdfunding!D2:D1001, "&lt;1000", Crowdfunding!G2:G1001, "=successful")</f>
        <v>30</v>
      </c>
      <c r="C2">
        <f>COUNTIFS(Crowdfunding!D2:D1001, "&lt;1000", Crowdfunding!G2:G1001, "=failed")</f>
        <v>20</v>
      </c>
      <c r="D2">
        <f>COUNTIFS(Crowdfunding!D2:D1001, "&lt;1000", Crowdfunding!G2:G1001, "=canceled")</f>
        <v>1</v>
      </c>
      <c r="E2">
        <f>SUM(B2, C2, 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5">
      <c r="A3" t="s">
        <v>2097</v>
      </c>
      <c r="B3">
        <f>COUNTIFS(Crowdfunding!D2:D1001, "&gt;=1000", Crowdfunding!D2:D1001, "&lt;4999", Crowdfunding!G2:G1001, "=successful")</f>
        <v>191</v>
      </c>
      <c r="C3">
        <f>COUNTIFS(Crowdfunding!D2:D1001, "&gt;=1000", Crowdfunding!D2:D1001, "&lt;4999", Crowdfunding!G2:G1001, "=failed")</f>
        <v>38</v>
      </c>
      <c r="D3">
        <f>COUNTIFS(Crowdfunding!D2:D1001, "&gt;=1000", Crowdfunding!D2:D1001, "&lt;4999", Crowdfunding!G2:G1001, "=canceled")</f>
        <v>2</v>
      </c>
      <c r="E3">
        <f t="shared" ref="E3:E13" si="0">SUM(B3, C3, 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5">
      <c r="A4" t="s">
        <v>2098</v>
      </c>
      <c r="B4">
        <f>COUNTIFS(Crowdfunding!D2:D1001, "&gt;=5000", Crowdfunding!D2:D1001, "&lt;9999", Crowdfunding!G2:G1001, "=successful")</f>
        <v>164</v>
      </c>
      <c r="C4">
        <f>COUNTIFS(Crowdfunding!D2:D1001, "&gt;=5000", Crowdfunding!D2:D1001, "&lt;9999", Crowdfunding!G2:G1001, "=failed")</f>
        <v>126</v>
      </c>
      <c r="D4">
        <f>COUNTIFS(Crowdfunding!D2:D1001, "&gt;=5000", Crowdfunding!D2:D1001, "&lt;9999", Crowdfunding!G2:G1001, "=canceled")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5">
      <c r="A5" t="s">
        <v>2099</v>
      </c>
      <c r="B5">
        <f>COUNTIFS(Crowdfunding!D2:D1001, "&gt;=10000", Crowdfunding!D2:D1001, "&lt;14999", Crowdfunding!G2:G1001, "=successful")</f>
        <v>4</v>
      </c>
      <c r="C5">
        <f>COUNTIFS(Crowdfunding!D2:D1001, "&gt;=10000", Crowdfunding!D2:D1001, "&lt;14999", Crowdfunding!G2:G1001, "=failed")</f>
        <v>5</v>
      </c>
      <c r="D5">
        <f>COUNTIFS(Crowdfunding!D2:D1001, "&gt;=10000", Crowdfunding!D2:D1001, "&lt;14999", Crowdfunding!G2:G1001, "=canceled")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5">
      <c r="A6" t="s">
        <v>2100</v>
      </c>
      <c r="B6">
        <f>COUNTIFS(Crowdfunding!D2:D1001, "&gt;=15000", Crowdfunding!D2:D1001, "&lt;19999", Crowdfunding!G2:G1001, "=successful")</f>
        <v>10</v>
      </c>
      <c r="C6">
        <f>COUNTIFS(Crowdfunding!D2:D1001, "&gt;=15000", Crowdfunding!D2:D1001, "&lt;19999", Crowdfunding!G2:G1001, "=failed")</f>
        <v>0</v>
      </c>
      <c r="D6">
        <f>COUNTIFS(Crowdfunding!D2:D1001, "&gt;=15000", Crowdfunding!D2:D1001, "&lt;19999", Crowdfunding!G2:G1001, 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5">
      <c r="A7" t="s">
        <v>2101</v>
      </c>
      <c r="B7">
        <f>COUNTIFS(Crowdfunding!D2:D1001, "&gt;=20000", Crowdfunding!D2:D1001, "&lt;24999", Crowdfunding!G2:G1001, "=successful")</f>
        <v>7</v>
      </c>
      <c r="C7">
        <f>COUNTIFS(Crowdfunding!D2:D1001, "&gt;=20000", Crowdfunding!D2:D1001, "&lt;24999", Crowdfunding!G2:G1001, "=failed")</f>
        <v>0</v>
      </c>
      <c r="D7">
        <f>COUNTIFS(Crowdfunding!D2:D1001, "&gt;=20000", Crowdfunding!D2:D1001, "&lt;24999", Crowdfunding!G2:G1001, "=canceled")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5">
      <c r="A8" t="s">
        <v>2102</v>
      </c>
      <c r="B8">
        <f>COUNTIFS(Crowdfunding!D2:D1001, "&gt;=25000", Crowdfunding!D2:D1001, "&lt;29999", Crowdfunding!G2:G1001, "=successful")</f>
        <v>11</v>
      </c>
      <c r="C8">
        <f>COUNTIFS(Crowdfunding!D2:D1001, "&gt;=25000", Crowdfunding!D2:D1001, "&lt;29999", Crowdfunding!G2:G1001, "=failed")</f>
        <v>3</v>
      </c>
      <c r="D8">
        <f>COUNTIFS(Crowdfunding!D2:D1001, "&gt;=25000", Crowdfunding!D2:D1001, "&lt;29999", Crowdfunding!G2:G1001, "=canceled")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5">
      <c r="A9" t="s">
        <v>2103</v>
      </c>
      <c r="B9">
        <f>COUNTIFS(Crowdfunding!D2:D1001, "&gt;=30000", Crowdfunding!D2:D1001, "&lt;34999", Crowdfunding!G2:G1001, "=successful")</f>
        <v>7</v>
      </c>
      <c r="C9">
        <f>COUNTIFS(Crowdfunding!D2:D1001, "&gt;=30000", Crowdfunding!D2:D1001, "&lt;34999", Crowdfunding!G2:G1001, "=failed")</f>
        <v>0</v>
      </c>
      <c r="D9">
        <f>COUNTIFS(Crowdfunding!D2:D1001, "&gt;=30000", Crowdfunding!D2:D1001, "&lt;34999", Crowdfunding!G2:G1001, 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5">
      <c r="A10" t="s">
        <v>2104</v>
      </c>
      <c r="B10">
        <f>COUNTIFS(Crowdfunding!D2:D1001,"&gt;=35000",Crowdfunding!D2:D1001,"&lt;39999",Crowdfunding!G2:G1001,"=successful")</f>
        <v>8</v>
      </c>
      <c r="C10">
        <f>COUNTIFS(Crowdfunding!D2:D1001,"&gt;=35000",Crowdfunding!D2:D1001,"&lt;39999",Crowdfunding!G2:G1001,"=failed")</f>
        <v>3</v>
      </c>
      <c r="D10">
        <f>COUNTIFS(Crowdfunding!D2:D1001,"&gt;=35000",Crowdfunding!D2:D1001,"&lt;39999",Crowdfunding!G2:G1001,"=canceled")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5">
      <c r="A11" t="s">
        <v>2105</v>
      </c>
      <c r="B11">
        <f>COUNTIFS(Crowdfunding!D2:D1001, "&gt;=40000", Crowdfunding!D2:D1001, "&lt;44999", Crowdfunding!G2:G1001, "=successful")</f>
        <v>11</v>
      </c>
      <c r="C11">
        <f>COUNTIFS(Crowdfunding!D2:D1001, "&gt;=40000", Crowdfunding!D2:D1001, "&lt;44999", Crowdfunding!G2:G1001, "=failed")</f>
        <v>3</v>
      </c>
      <c r="D11">
        <f>COUNTIFS(Crowdfunding!D2:D1001, "&gt;=40000", Crowdfunding!D2:D1001, "&lt;44999", Crowdfunding!G2:G1001, "=canceled")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5">
      <c r="A12" t="s">
        <v>2106</v>
      </c>
      <c r="B12">
        <f>COUNTIFS(Crowdfunding!D2:D1001, "&gt;=45000", Crowdfunding!D2:D1001, "&lt;49999", Crowdfunding!G2:G1001, "=successful")</f>
        <v>8</v>
      </c>
      <c r="C12">
        <f>COUNTIFS(Crowdfunding!D2:D1001, "&gt;=45000", Crowdfunding!D2:D1001, "&lt;49999", Crowdfunding!G2:G1001, "=failed")</f>
        <v>3</v>
      </c>
      <c r="D12">
        <f>COUNTIFS(Crowdfunding!D2:D1001, "&gt;=45000", Crowdfunding!D2:D1001, "&lt;49999", Crowdfunding!G2:G1001, "=canceled")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5">
      <c r="A13" t="s">
        <v>2107</v>
      </c>
      <c r="B13">
        <f>COUNTIFS(Crowdfunding!D2:D1001, "&gt;50000", Crowdfunding!G2:G1001, "=successful")</f>
        <v>114</v>
      </c>
      <c r="C13">
        <f>COUNTIFS(Crowdfunding!D2:D1001, "&gt;50000", Crowdfunding!G2:G1001, "=failed")</f>
        <v>163</v>
      </c>
      <c r="D13">
        <f>COUNTIFS(Crowdfunding!D2:D1001, "&gt;50000", Crowdfunding!G2:G1001, 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218E-EF2F-4378-BC06-0C54CB639A36}">
  <dimension ref="A1:H566"/>
  <sheetViews>
    <sheetView tabSelected="1" workbookViewId="0">
      <selection activeCell="H8" sqref="H8"/>
    </sheetView>
  </sheetViews>
  <sheetFormatPr defaultRowHeight="15.75" x14ac:dyDescent="0.5"/>
  <cols>
    <col min="7" max="7" width="16.9375" customWidth="1"/>
  </cols>
  <sheetData>
    <row r="1" spans="1:8" x14ac:dyDescent="0.5">
      <c r="A1" s="12" t="s">
        <v>4</v>
      </c>
      <c r="B1" s="12" t="s">
        <v>5</v>
      </c>
      <c r="D1" s="12" t="s">
        <v>4</v>
      </c>
      <c r="E1" s="12" t="s">
        <v>5</v>
      </c>
      <c r="F1" s="12"/>
      <c r="G1" s="14" t="s">
        <v>2114</v>
      </c>
    </row>
    <row r="2" spans="1:8" x14ac:dyDescent="0.5">
      <c r="A2" t="s">
        <v>20</v>
      </c>
      <c r="B2">
        <v>158</v>
      </c>
      <c r="D2" t="s">
        <v>14</v>
      </c>
      <c r="E2">
        <v>0</v>
      </c>
      <c r="G2" s="12" t="s">
        <v>2108</v>
      </c>
      <c r="H2">
        <f>AVERAGE(B2:B566)</f>
        <v>851.14690265486729</v>
      </c>
    </row>
    <row r="3" spans="1:8" x14ac:dyDescent="0.5">
      <c r="A3" t="s">
        <v>20</v>
      </c>
      <c r="B3">
        <v>1425</v>
      </c>
      <c r="D3" t="s">
        <v>14</v>
      </c>
      <c r="E3">
        <v>24</v>
      </c>
      <c r="G3" s="12" t="s">
        <v>2109</v>
      </c>
      <c r="H3">
        <f>MEDIAN(B2:B566)</f>
        <v>201</v>
      </c>
    </row>
    <row r="4" spans="1:8" x14ac:dyDescent="0.5">
      <c r="A4" t="s">
        <v>20</v>
      </c>
      <c r="B4">
        <v>174</v>
      </c>
      <c r="D4" t="s">
        <v>14</v>
      </c>
      <c r="E4">
        <v>53</v>
      </c>
      <c r="G4" s="12" t="s">
        <v>2110</v>
      </c>
      <c r="H4">
        <f>MIN(B2:B566)</f>
        <v>16</v>
      </c>
    </row>
    <row r="5" spans="1:8" x14ac:dyDescent="0.5">
      <c r="A5" t="s">
        <v>20</v>
      </c>
      <c r="B5">
        <v>227</v>
      </c>
      <c r="D5" t="s">
        <v>14</v>
      </c>
      <c r="E5">
        <v>18</v>
      </c>
      <c r="G5" s="12" t="s">
        <v>2111</v>
      </c>
      <c r="H5">
        <f>MAX(B2:B566)</f>
        <v>7295</v>
      </c>
    </row>
    <row r="6" spans="1:8" x14ac:dyDescent="0.5">
      <c r="A6" t="s">
        <v>20</v>
      </c>
      <c r="B6">
        <v>220</v>
      </c>
      <c r="D6" t="s">
        <v>14</v>
      </c>
      <c r="E6">
        <v>44</v>
      </c>
      <c r="G6" s="12" t="s">
        <v>2112</v>
      </c>
      <c r="H6">
        <f>_xlfn.VAR.P(B2:B566)</f>
        <v>1603373.7324019109</v>
      </c>
    </row>
    <row r="7" spans="1:8" x14ac:dyDescent="0.5">
      <c r="A7" t="s">
        <v>20</v>
      </c>
      <c r="B7">
        <v>98</v>
      </c>
      <c r="D7" t="s">
        <v>14</v>
      </c>
      <c r="E7">
        <v>27</v>
      </c>
      <c r="G7" s="12" t="s">
        <v>2113</v>
      </c>
      <c r="H7">
        <f>_xlfn.STDEV.P(B2:B566)</f>
        <v>1266.2439466397898</v>
      </c>
    </row>
    <row r="8" spans="1:8" x14ac:dyDescent="0.5">
      <c r="A8" t="s">
        <v>20</v>
      </c>
      <c r="B8">
        <v>100</v>
      </c>
      <c r="D8" t="s">
        <v>14</v>
      </c>
      <c r="E8">
        <v>55</v>
      </c>
    </row>
    <row r="9" spans="1:8" x14ac:dyDescent="0.5">
      <c r="A9" t="s">
        <v>20</v>
      </c>
      <c r="B9">
        <v>1249</v>
      </c>
      <c r="D9" t="s">
        <v>14</v>
      </c>
      <c r="E9">
        <v>200</v>
      </c>
    </row>
    <row r="10" spans="1:8" x14ac:dyDescent="0.5">
      <c r="A10" t="s">
        <v>20</v>
      </c>
      <c r="B10">
        <v>1396</v>
      </c>
      <c r="D10" t="s">
        <v>14</v>
      </c>
      <c r="E10">
        <v>452</v>
      </c>
      <c r="G10" s="14" t="s">
        <v>2115</v>
      </c>
    </row>
    <row r="11" spans="1:8" x14ac:dyDescent="0.5">
      <c r="A11" t="s">
        <v>20</v>
      </c>
      <c r="B11">
        <v>890</v>
      </c>
      <c r="D11" t="s">
        <v>14</v>
      </c>
      <c r="E11">
        <v>674</v>
      </c>
      <c r="G11" s="12" t="s">
        <v>2108</v>
      </c>
      <c r="H11">
        <f>AVERAGE(E2:E365)</f>
        <v>585.61538461538464</v>
      </c>
    </row>
    <row r="12" spans="1:8" x14ac:dyDescent="0.5">
      <c r="A12" t="s">
        <v>20</v>
      </c>
      <c r="B12">
        <v>142</v>
      </c>
      <c r="D12" t="s">
        <v>14</v>
      </c>
      <c r="E12">
        <v>558</v>
      </c>
      <c r="G12" s="12" t="s">
        <v>2109</v>
      </c>
      <c r="H12">
        <f>MEDIAN(E2:E365)</f>
        <v>114.5</v>
      </c>
    </row>
    <row r="13" spans="1:8" x14ac:dyDescent="0.5">
      <c r="A13" t="s">
        <v>20</v>
      </c>
      <c r="B13">
        <v>2673</v>
      </c>
      <c r="D13" t="s">
        <v>14</v>
      </c>
      <c r="E13">
        <v>15</v>
      </c>
      <c r="G13" s="12" t="s">
        <v>2110</v>
      </c>
      <c r="H13">
        <f>MIN(E2:E365)</f>
        <v>0</v>
      </c>
    </row>
    <row r="14" spans="1:8" x14ac:dyDescent="0.5">
      <c r="A14" t="s">
        <v>20</v>
      </c>
      <c r="B14">
        <v>163</v>
      </c>
      <c r="D14" t="s">
        <v>14</v>
      </c>
      <c r="E14">
        <v>2307</v>
      </c>
      <c r="G14" s="12" t="s">
        <v>2111</v>
      </c>
      <c r="H14">
        <f>MAX(E2:E365)</f>
        <v>6080</v>
      </c>
    </row>
    <row r="15" spans="1:8" x14ac:dyDescent="0.5">
      <c r="A15" t="s">
        <v>20</v>
      </c>
      <c r="B15">
        <v>2220</v>
      </c>
      <c r="D15" t="s">
        <v>14</v>
      </c>
      <c r="E15">
        <v>88</v>
      </c>
      <c r="G15" s="12" t="s">
        <v>2112</v>
      </c>
      <c r="H15">
        <f>_xlfn.VAR.P(E2:E365)</f>
        <v>921574.68174133555</v>
      </c>
    </row>
    <row r="16" spans="1:8" x14ac:dyDescent="0.5">
      <c r="A16" t="s">
        <v>20</v>
      </c>
      <c r="B16">
        <v>1606</v>
      </c>
      <c r="D16" t="s">
        <v>14</v>
      </c>
      <c r="E16">
        <v>48</v>
      </c>
      <c r="G16" s="12" t="s">
        <v>2113</v>
      </c>
      <c r="H16">
        <f>_xlfn.STDEV.P(E2:E365)</f>
        <v>959.98681331637863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failed">
      <formula>NOT(ISERROR(SEARCH("failed",A2)))</formula>
    </cfRule>
    <cfRule type="containsText" dxfId="4" priority="9" operator="containsText" text="successful">
      <formula>NOT(ISERROR(SEARCH("successful",A2)))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Standard pivot</vt:lpstr>
      <vt:lpstr>Subcategory pivot</vt:lpstr>
      <vt:lpstr>Line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Ashwin Udupa</cp:lastModifiedBy>
  <dcterms:created xsi:type="dcterms:W3CDTF">2021-09-29T18:52:28Z</dcterms:created>
  <dcterms:modified xsi:type="dcterms:W3CDTF">2022-12-19T18:17:09Z</dcterms:modified>
</cp:coreProperties>
</file>